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papers\"/>
    </mc:Choice>
  </mc:AlternateContent>
  <xr:revisionPtr revIDLastSave="0" documentId="13_ncr:1_{B43DEF43-27F2-4BE1-AA11-B182BEAE39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38" i="1" l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237" i="1"/>
  <c r="AR237" i="1"/>
  <c r="AV238" i="1" l="1"/>
  <c r="AR238" i="1"/>
  <c r="AY238" i="1" l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237" i="1"/>
  <c r="AX237" i="1"/>
  <c r="AT237" i="1"/>
  <c r="AC237" i="1"/>
  <c r="G238" i="1"/>
  <c r="G237" i="1"/>
  <c r="AS238" i="1"/>
  <c r="AS240" i="1"/>
  <c r="AT236" i="1" l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U228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237" i="1"/>
  <c r="AP20" i="1"/>
  <c r="AP19" i="1"/>
  <c r="AP18" i="1"/>
  <c r="AP17" i="1"/>
  <c r="AP16" i="1"/>
  <c r="AP15" i="1"/>
  <c r="AP14" i="1"/>
  <c r="AP13" i="1"/>
  <c r="AP12" i="1"/>
  <c r="AP11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O238" i="1"/>
  <c r="AV237" i="1"/>
  <c r="AH237" i="1" l="1"/>
  <c r="AU237" i="1"/>
  <c r="AN238" i="1" l="1"/>
  <c r="S237" i="1"/>
  <c r="K237" i="1"/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G234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O238" i="1" l="1"/>
  <c r="O232" i="1"/>
  <c r="O226" i="1"/>
  <c r="O225" i="1"/>
  <c r="O218" i="1"/>
  <c r="O212" i="1"/>
  <c r="O204" i="1"/>
  <c r="O190" i="1"/>
  <c r="O169" i="1"/>
  <c r="AV236" i="1"/>
  <c r="AV235" i="1"/>
  <c r="AV234" i="1"/>
  <c r="AV228" i="1"/>
  <c r="AV227" i="1"/>
  <c r="AV224" i="1"/>
  <c r="AV223" i="1"/>
  <c r="AV222" i="1"/>
  <c r="AV215" i="1"/>
  <c r="AV212" i="1"/>
  <c r="AV211" i="1"/>
  <c r="AV210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U236" i="1"/>
  <c r="AU235" i="1"/>
  <c r="AU234" i="1"/>
  <c r="AU233" i="1"/>
  <c r="AU232" i="1"/>
  <c r="AU231" i="1"/>
  <c r="AU230" i="1"/>
  <c r="AU229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V213" i="1" l="1"/>
  <c r="AV225" i="1"/>
  <c r="AT240" i="1"/>
  <c r="AV214" i="1"/>
  <c r="AV226" i="1"/>
  <c r="AV216" i="1"/>
  <c r="AV217" i="1"/>
  <c r="AV229" i="1"/>
  <c r="AV218" i="1"/>
  <c r="AV230" i="1"/>
  <c r="AV219" i="1"/>
  <c r="AV231" i="1"/>
  <c r="AV208" i="1"/>
  <c r="AV220" i="1"/>
  <c r="AV232" i="1"/>
  <c r="AV209" i="1"/>
  <c r="AV221" i="1"/>
  <c r="AV233" i="1"/>
  <c r="G236" i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S238" i="1" l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<sst xmlns="http://schemas.openxmlformats.org/spreadsheetml/2006/main" count="162" uniqueCount="42">
  <si>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</si>
  <si>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</si>
  <si>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</si>
  <si>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</si>
  <si>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</si>
  <si>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</si>
  <si>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</si>
  <si>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</si>
  <si>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</si>
  <si>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</si>
  <si>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</si>
  <si>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</si>
  <si>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</si>
  <si>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</si>
  <si>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</si>
  <si>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</si>
  <si>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</si>
  <si>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</si>
  <si>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</si>
  <si>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</si>
  <si>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</si>
  <si>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</si>
  <si>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</si>
  <si>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</si>
  <si>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</si>
  <si>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</si>
  <si>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</si>
  <si>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</si>
  <si>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</si>
  <si>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</si>
  <si>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</si>
  <si>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</si>
  <si>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</si>
  <si>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</si>
  <si>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</si>
  <si>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</si>
  <si>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</si>
  <si>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</si>
  <si>
    <t>kumulativni pocet prepustenych</t>
  </si>
  <si>
    <t>nove prepusteni</t>
  </si>
  <si>
    <t>podil denne zemrelych (z aktualne hospitalizovanych)</t>
  </si>
  <si>
    <t>prirustky mrtvych (denne)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</si>
</sst>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0" borderId="0" xfId="0"/>
    <xf numFmtId="1" fontId="0" fillId="0" borderId="0" xfId="1" applyNumberFormat="1" applyFont="1"/>
    <xf numFmtId="0" fontId="0" fillId="0" borderId="0" xfId="0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4"/>
  <sheetViews>
    <sheetView tabSelected="1" topLeftCell="AG1" zoomScale="66" zoomScaleNormal="70" workbookViewId="0">
      <pane ySplit="8" topLeftCell="A219" activePane="bottomLeft" state="frozen"/>
      <selection pane="bottomLeft" activeCell="AW239" sqref="AW239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4" width="23.5546875" style="10" customWidth="1"/>
    <col min="45" max="46" width="16.5546875" style="17" customWidth="1"/>
    <col min="48" max="48" width="27.88671875" customWidth="1"/>
    <col min="49" max="49" width="27.88671875" style="40" customWidth="1"/>
  </cols>
  <sheetData>
    <row r="1" spans="1:49" x14ac:dyDescent="0.3">
      <c r="A1" s="41" t="s">
        <v>0</v>
      </c>
      <c r="B1" s="41" t="s">
        <v>1</v>
      </c>
      <c r="C1" s="41" t="s">
        <v>1</v>
      </c>
      <c r="D1" s="41"/>
      <c r="E1" s="41" t="s">
        <v>1</v>
      </c>
      <c r="F1" s="41"/>
      <c r="G1" s="41"/>
      <c r="H1" s="41" t="s">
        <v>1</v>
      </c>
      <c r="I1" s="41"/>
      <c r="J1" s="41"/>
      <c r="K1" s="41"/>
      <c r="L1" s="41"/>
      <c r="M1" s="41"/>
      <c r="N1" s="41"/>
      <c r="O1" s="41"/>
      <c r="P1" s="41" t="s">
        <v>1</v>
      </c>
      <c r="Q1" s="41"/>
      <c r="R1" s="41"/>
      <c r="S1" s="41"/>
      <c r="T1" s="41" t="s">
        <v>1</v>
      </c>
      <c r="U1" s="41"/>
      <c r="V1" s="41" t="s">
        <v>1</v>
      </c>
      <c r="W1" s="41"/>
      <c r="X1" s="41" t="s">
        <v>1</v>
      </c>
      <c r="Y1" s="41"/>
      <c r="Z1" s="41"/>
      <c r="AA1" s="41"/>
      <c r="AB1" s="41" t="s">
        <v>1</v>
      </c>
      <c r="AC1" s="41"/>
      <c r="AD1" s="41"/>
      <c r="AE1" s="41" t="s">
        <v>1</v>
      </c>
      <c r="AF1" s="41"/>
      <c r="AG1" s="41"/>
      <c r="AH1" s="41"/>
      <c r="AI1" s="41" t="s">
        <v>1</v>
      </c>
      <c r="AJ1" s="41"/>
      <c r="AK1" s="41" t="s">
        <v>1</v>
      </c>
      <c r="AL1" s="41" t="s">
        <v>1</v>
      </c>
      <c r="AM1" s="41" t="s">
        <v>1</v>
      </c>
      <c r="AN1" s="41" t="s">
        <v>1</v>
      </c>
      <c r="AO1" s="41" t="s">
        <v>1</v>
      </c>
      <c r="AP1" s="41"/>
      <c r="AQ1" s="41"/>
      <c r="AR1" s="41"/>
      <c r="AS1" s="41" t="s">
        <v>1</v>
      </c>
      <c r="AT1" s="28"/>
    </row>
    <row r="2" spans="1:49" x14ac:dyDescent="0.3">
      <c r="A2" s="41" t="s">
        <v>2</v>
      </c>
      <c r="B2" s="41" t="s">
        <v>1</v>
      </c>
      <c r="C2" s="41" t="s">
        <v>1</v>
      </c>
      <c r="D2" s="41"/>
      <c r="E2" s="41" t="s">
        <v>1</v>
      </c>
      <c r="F2" s="41"/>
      <c r="G2" s="41"/>
      <c r="H2" s="41" t="s">
        <v>1</v>
      </c>
      <c r="I2" s="41"/>
      <c r="J2" s="41"/>
      <c r="K2" s="41"/>
      <c r="L2" s="41"/>
      <c r="M2" s="41"/>
      <c r="N2" s="41"/>
      <c r="O2" s="41"/>
      <c r="P2" s="41" t="s">
        <v>1</v>
      </c>
      <c r="Q2" s="41"/>
      <c r="R2" s="41"/>
      <c r="S2" s="41"/>
      <c r="T2" s="41" t="s">
        <v>1</v>
      </c>
      <c r="U2" s="41"/>
      <c r="V2" s="41" t="s">
        <v>1</v>
      </c>
      <c r="W2" s="41"/>
      <c r="X2" s="41" t="s">
        <v>1</v>
      </c>
      <c r="Y2" s="41"/>
      <c r="Z2" s="41"/>
      <c r="AA2" s="41"/>
      <c r="AB2" s="41" t="s">
        <v>1</v>
      </c>
      <c r="AC2" s="41"/>
      <c r="AD2" s="41"/>
      <c r="AE2" s="41" t="s">
        <v>1</v>
      </c>
      <c r="AF2" s="41"/>
      <c r="AG2" s="41"/>
      <c r="AH2" s="41"/>
      <c r="AI2" s="41" t="s">
        <v>1</v>
      </c>
      <c r="AJ2" s="41"/>
      <c r="AK2" s="41" t="s">
        <v>1</v>
      </c>
      <c r="AL2" s="41" t="s">
        <v>1</v>
      </c>
      <c r="AM2" s="41" t="s">
        <v>1</v>
      </c>
      <c r="AN2" s="41" t="s">
        <v>1</v>
      </c>
      <c r="AO2" s="41" t="s">
        <v>1</v>
      </c>
      <c r="AP2" s="41"/>
      <c r="AQ2" s="41"/>
      <c r="AR2" s="41"/>
      <c r="AS2" s="41" t="s">
        <v>1</v>
      </c>
      <c r="AT2" s="28"/>
    </row>
    <row r="3" spans="1:49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8"/>
      <c r="AQ3" s="8"/>
      <c r="AR3" s="8"/>
      <c r="AS3" s="23" t="s">
        <v>1</v>
      </c>
      <c r="AT3" s="23"/>
    </row>
    <row r="4" spans="1:49" x14ac:dyDescent="0.3">
      <c r="A4" s="42" t="s">
        <v>3</v>
      </c>
      <c r="B4" s="42" t="s">
        <v>1</v>
      </c>
      <c r="C4" s="42" t="s">
        <v>1</v>
      </c>
      <c r="D4" s="42"/>
      <c r="E4" s="42" t="s">
        <v>1</v>
      </c>
      <c r="F4" s="42"/>
      <c r="G4" s="42"/>
      <c r="H4" s="42" t="s">
        <v>1</v>
      </c>
      <c r="I4" s="42"/>
      <c r="J4" s="42"/>
      <c r="K4" s="42"/>
      <c r="L4" s="42"/>
      <c r="M4" s="42"/>
      <c r="N4" s="42"/>
      <c r="O4" s="42"/>
      <c r="P4" s="42" t="s">
        <v>1</v>
      </c>
      <c r="Q4" s="42"/>
      <c r="R4" s="42"/>
      <c r="S4" s="42"/>
      <c r="T4" s="42" t="s">
        <v>1</v>
      </c>
      <c r="U4" s="42"/>
      <c r="V4" s="42" t="s">
        <v>1</v>
      </c>
      <c r="W4" s="42"/>
      <c r="X4" s="42" t="s">
        <v>1</v>
      </c>
      <c r="Y4" s="42"/>
      <c r="Z4" s="42"/>
      <c r="AA4" s="42"/>
      <c r="AB4" s="42" t="s">
        <v>1</v>
      </c>
      <c r="AC4" s="42"/>
      <c r="AD4" s="42"/>
      <c r="AE4" s="42" t="s">
        <v>1</v>
      </c>
      <c r="AF4" s="42"/>
      <c r="AG4" s="42"/>
      <c r="AH4" s="42"/>
      <c r="AI4" s="42" t="s">
        <v>1</v>
      </c>
      <c r="AJ4" s="42"/>
      <c r="AK4" s="42" t="s">
        <v>1</v>
      </c>
      <c r="AL4" s="42" t="s">
        <v>1</v>
      </c>
      <c r="AM4" s="42" t="s">
        <v>1</v>
      </c>
      <c r="AN4" s="42" t="s">
        <v>1</v>
      </c>
      <c r="AO4" s="42" t="s">
        <v>1</v>
      </c>
      <c r="AP4" s="42"/>
      <c r="AQ4" s="42"/>
      <c r="AR4" s="42"/>
      <c r="AS4" s="42" t="s">
        <v>1</v>
      </c>
      <c r="AT4" s="42"/>
      <c r="AU4" s="43"/>
    </row>
    <row r="5" spans="1:49" x14ac:dyDescent="0.3">
      <c r="A5" s="44" t="s">
        <v>4</v>
      </c>
      <c r="B5" s="44" t="s">
        <v>1</v>
      </c>
      <c r="C5" s="44" t="s">
        <v>1</v>
      </c>
      <c r="D5" s="44"/>
      <c r="E5" s="44" t="s">
        <v>1</v>
      </c>
      <c r="F5" s="44"/>
      <c r="G5" s="44"/>
      <c r="H5" s="44" t="s">
        <v>1</v>
      </c>
      <c r="I5" s="44"/>
      <c r="J5" s="44"/>
      <c r="K5" s="44"/>
      <c r="L5" s="44"/>
      <c r="M5" s="44"/>
      <c r="N5" s="44"/>
      <c r="O5" s="44"/>
      <c r="P5" s="44" t="s">
        <v>1</v>
      </c>
      <c r="Q5" s="44"/>
      <c r="R5" s="44"/>
      <c r="S5" s="44"/>
      <c r="T5" s="44" t="s">
        <v>1</v>
      </c>
      <c r="U5" s="44"/>
      <c r="V5" s="44" t="s">
        <v>1</v>
      </c>
      <c r="W5" s="44"/>
      <c r="X5" s="44" t="s">
        <v>1</v>
      </c>
      <c r="Y5" s="44"/>
      <c r="Z5" s="44"/>
      <c r="AA5" s="44"/>
      <c r="AB5" s="44" t="s">
        <v>1</v>
      </c>
      <c r="AC5" s="44"/>
      <c r="AD5" s="44"/>
      <c r="AE5" s="44" t="s">
        <v>1</v>
      </c>
      <c r="AF5" s="44"/>
      <c r="AG5" s="44"/>
      <c r="AH5" s="44"/>
      <c r="AI5" s="44" t="s">
        <v>1</v>
      </c>
      <c r="AJ5" s="44"/>
      <c r="AK5" s="44" t="s">
        <v>1</v>
      </c>
      <c r="AL5" s="44" t="s">
        <v>1</v>
      </c>
      <c r="AM5" s="44" t="s">
        <v>1</v>
      </c>
      <c r="AN5" s="44" t="s">
        <v>1</v>
      </c>
      <c r="AO5" s="44" t="s">
        <v>1</v>
      </c>
      <c r="AP5" s="44"/>
      <c r="AQ5" s="44"/>
      <c r="AR5" s="44"/>
      <c r="AS5" s="44" t="s">
        <v>1</v>
      </c>
      <c r="AT5" s="29"/>
    </row>
    <row r="6" spans="1:49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8"/>
      <c r="AQ6" s="8"/>
      <c r="AR6" s="8"/>
      <c r="AS6" s="23" t="s">
        <v>1</v>
      </c>
      <c r="AT6" s="23"/>
    </row>
    <row r="7" spans="1:49" ht="15" customHeight="1" x14ac:dyDescent="0.3">
      <c r="A7" s="1" t="s">
        <v>1</v>
      </c>
      <c r="B7" s="1" t="s">
        <v>1</v>
      </c>
      <c r="C7" s="41" t="s">
        <v>5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 t="s">
        <v>6</v>
      </c>
      <c r="U7" s="41"/>
      <c r="V7" s="41" t="s">
        <v>1</v>
      </c>
      <c r="W7" s="41"/>
      <c r="X7" s="41" t="s">
        <v>1</v>
      </c>
      <c r="Y7" s="41"/>
      <c r="Z7" s="41"/>
      <c r="AA7" s="41"/>
      <c r="AB7" s="41" t="s">
        <v>1</v>
      </c>
      <c r="AC7" s="26"/>
      <c r="AD7" s="19"/>
      <c r="AE7" s="41" t="s">
        <v>7</v>
      </c>
      <c r="AF7" s="41"/>
      <c r="AG7" s="41"/>
      <c r="AH7" s="41"/>
      <c r="AI7" s="41" t="s">
        <v>1</v>
      </c>
      <c r="AJ7" s="41"/>
      <c r="AK7" s="41" t="s">
        <v>1</v>
      </c>
      <c r="AL7" s="41" t="s">
        <v>1</v>
      </c>
      <c r="AM7" s="41" t="s">
        <v>1</v>
      </c>
      <c r="AN7" s="41" t="s">
        <v>1</v>
      </c>
      <c r="AO7" s="41" t="s">
        <v>1</v>
      </c>
      <c r="AP7" s="41"/>
      <c r="AQ7" s="41"/>
      <c r="AR7" s="41"/>
      <c r="AS7" s="41" t="s">
        <v>1</v>
      </c>
      <c r="AT7" s="28"/>
    </row>
    <row r="8" spans="1:49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12" t="s">
        <v>38</v>
      </c>
      <c r="AQ8" s="12" t="s">
        <v>39</v>
      </c>
      <c r="AR8" s="12"/>
      <c r="AS8" s="24" t="s">
        <v>24</v>
      </c>
      <c r="AT8" s="24"/>
      <c r="AU8" s="12" t="s">
        <v>41</v>
      </c>
      <c r="AV8" s="24" t="s">
        <v>40</v>
      </c>
      <c r="AW8" s="24"/>
    </row>
    <row r="9" spans="1:49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9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9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  <c r="AP11" s="39">
        <f t="shared" ref="AP11:AP20" si="2">AO11*E11</f>
        <v>1</v>
      </c>
      <c r="AQ11" s="39">
        <f t="shared" ref="AQ11:AQ74" si="3">AP11-AP10</f>
        <v>1</v>
      </c>
      <c r="AR11" s="39"/>
    </row>
    <row r="12" spans="1:49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  <c r="AP12" s="39">
        <f t="shared" si="2"/>
        <v>0.99999999999899991</v>
      </c>
      <c r="AQ12" s="39">
        <f t="shared" si="3"/>
        <v>-1.000088900582341E-12</v>
      </c>
      <c r="AR12" s="39"/>
    </row>
    <row r="13" spans="1:49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  <c r="AP13" s="39">
        <f t="shared" si="2"/>
        <v>1</v>
      </c>
      <c r="AQ13" s="39">
        <f t="shared" si="3"/>
        <v>1.000088900582341E-12</v>
      </c>
      <c r="AR13" s="39"/>
    </row>
    <row r="14" spans="1:49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  <c r="AP14" s="39">
        <f t="shared" si="2"/>
        <v>1.999999999998</v>
      </c>
      <c r="AQ14" s="39">
        <f t="shared" si="3"/>
        <v>0.99999999999800004</v>
      </c>
      <c r="AR14" s="39"/>
    </row>
    <row r="15" spans="1:49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  <c r="AP15" s="39">
        <f t="shared" si="2"/>
        <v>4.9999999999820002</v>
      </c>
      <c r="AQ15" s="39">
        <f t="shared" si="3"/>
        <v>2.9999999999840004</v>
      </c>
      <c r="AR15" s="39"/>
    </row>
    <row r="16" spans="1:49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P16" s="39">
        <f t="shared" si="2"/>
        <v>10.999999999993999</v>
      </c>
      <c r="AQ16" s="39">
        <f t="shared" si="3"/>
        <v>6.0000000000119993</v>
      </c>
      <c r="AR16" s="39"/>
      <c r="AU16" s="17">
        <f t="shared" ref="AU16:AU79" si="4">AS16-AS15</f>
        <v>0</v>
      </c>
    </row>
    <row r="17" spans="1:47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P17" s="39">
        <f t="shared" si="2"/>
        <v>13</v>
      </c>
      <c r="AQ17" s="39">
        <f t="shared" si="3"/>
        <v>2.0000000000060005</v>
      </c>
      <c r="AR17" s="39"/>
      <c r="AU17" s="17">
        <f t="shared" si="4"/>
        <v>0</v>
      </c>
    </row>
    <row r="18" spans="1:47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P18" s="39">
        <f t="shared" si="2"/>
        <v>18</v>
      </c>
      <c r="AQ18" s="39">
        <f t="shared" si="3"/>
        <v>5</v>
      </c>
      <c r="AR18" s="39"/>
      <c r="AU18" s="17">
        <f t="shared" si="4"/>
        <v>0</v>
      </c>
    </row>
    <row r="19" spans="1:47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P19" s="39">
        <f t="shared" si="2"/>
        <v>22.999999999990003</v>
      </c>
      <c r="AQ19" s="39">
        <f t="shared" si="3"/>
        <v>4.9999999999900027</v>
      </c>
      <c r="AR19" s="39"/>
      <c r="AU19" s="17">
        <f t="shared" si="4"/>
        <v>0</v>
      </c>
    </row>
    <row r="20" spans="1:47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P20" s="39">
        <f t="shared" si="2"/>
        <v>26.99999999996</v>
      </c>
      <c r="AQ20" s="39">
        <f t="shared" si="3"/>
        <v>3.9999999999699973</v>
      </c>
      <c r="AR20" s="39"/>
      <c r="AU20" s="17">
        <f t="shared" si="4"/>
        <v>0</v>
      </c>
    </row>
    <row r="21" spans="1:47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39">
        <f>AO21*E21</f>
        <v>32.999999999904006</v>
      </c>
      <c r="AQ21" s="39">
        <f t="shared" si="3"/>
        <v>5.9999999999440057</v>
      </c>
      <c r="AR21" s="39"/>
      <c r="AS21" s="17">
        <v>1</v>
      </c>
      <c r="AU21" s="17">
        <f t="shared" si="4"/>
        <v>1</v>
      </c>
    </row>
    <row r="22" spans="1:47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39">
        <f t="shared" ref="AP22:AP85" si="5">AO22*E22</f>
        <v>38.999999999936001</v>
      </c>
      <c r="AQ22" s="39">
        <f t="shared" si="3"/>
        <v>6.0000000000319957</v>
      </c>
      <c r="AR22" s="39"/>
      <c r="AS22" s="17">
        <v>1</v>
      </c>
      <c r="AU22" s="17">
        <f t="shared" si="4"/>
        <v>0</v>
      </c>
    </row>
    <row r="23" spans="1:47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39">
        <f t="shared" si="5"/>
        <v>44.999999999895003</v>
      </c>
      <c r="AQ23" s="39">
        <f t="shared" si="3"/>
        <v>5.9999999999590017</v>
      </c>
      <c r="AR23" s="39"/>
      <c r="AS23" s="17">
        <v>3</v>
      </c>
      <c r="AU23" s="17">
        <f t="shared" si="4"/>
        <v>2</v>
      </c>
    </row>
    <row r="24" spans="1:47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39">
        <f t="shared" si="5"/>
        <v>57.999999999853998</v>
      </c>
      <c r="AQ24" s="39">
        <f t="shared" si="3"/>
        <v>12.999999999958995</v>
      </c>
      <c r="AR24" s="39"/>
      <c r="AS24" s="17">
        <v>8</v>
      </c>
      <c r="AU24" s="17">
        <f t="shared" si="4"/>
        <v>5</v>
      </c>
    </row>
    <row r="25" spans="1:47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39">
        <f t="shared" si="5"/>
        <v>65.999999999856001</v>
      </c>
      <c r="AQ25" s="39">
        <f t="shared" si="3"/>
        <v>8.0000000000020037</v>
      </c>
      <c r="AR25" s="39"/>
      <c r="AS25" s="17">
        <v>8</v>
      </c>
      <c r="AU25" s="17">
        <f t="shared" si="4"/>
        <v>0</v>
      </c>
    </row>
    <row r="26" spans="1:47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39">
        <f t="shared" si="5"/>
        <v>73.999999999848001</v>
      </c>
      <c r="AQ26" s="39">
        <f t="shared" si="3"/>
        <v>7.9999999999919993</v>
      </c>
      <c r="AR26" s="39"/>
      <c r="AS26" s="17">
        <v>10</v>
      </c>
      <c r="AU26" s="17">
        <f t="shared" si="4"/>
        <v>2</v>
      </c>
    </row>
    <row r="27" spans="1:47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39">
        <f t="shared" si="5"/>
        <v>85.999999999850999</v>
      </c>
      <c r="AQ27" s="39">
        <f t="shared" si="3"/>
        <v>12.000000000002998</v>
      </c>
      <c r="AR27" s="39"/>
      <c r="AS27" s="17">
        <v>14</v>
      </c>
      <c r="AU27" s="17">
        <f t="shared" si="4"/>
        <v>4</v>
      </c>
    </row>
    <row r="28" spans="1:47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39">
        <f t="shared" si="5"/>
        <v>93.999999999674998</v>
      </c>
      <c r="AQ28" s="39">
        <f t="shared" si="3"/>
        <v>7.9999999998239986</v>
      </c>
      <c r="AR28" s="39"/>
      <c r="AS28" s="17">
        <v>19</v>
      </c>
      <c r="AU28" s="17">
        <f t="shared" si="4"/>
        <v>5</v>
      </c>
    </row>
    <row r="29" spans="1:47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39">
        <f t="shared" si="5"/>
        <v>105.999999999804</v>
      </c>
      <c r="AQ29" s="39">
        <f t="shared" si="3"/>
        <v>12.000000000129006</v>
      </c>
      <c r="AR29" s="39"/>
      <c r="AS29" s="17">
        <v>23</v>
      </c>
      <c r="AU29" s="17">
        <f t="shared" si="4"/>
        <v>4</v>
      </c>
    </row>
    <row r="30" spans="1:47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39">
        <f t="shared" si="5"/>
        <v>121.99999999991701</v>
      </c>
      <c r="AQ30" s="39">
        <f t="shared" si="3"/>
        <v>16.000000000113005</v>
      </c>
      <c r="AR30" s="39"/>
      <c r="AS30" s="17">
        <v>29</v>
      </c>
      <c r="AU30" s="17">
        <f t="shared" si="4"/>
        <v>6</v>
      </c>
    </row>
    <row r="31" spans="1:47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39">
        <f t="shared" si="5"/>
        <v>147.99999999995998</v>
      </c>
      <c r="AQ31" s="39">
        <f t="shared" si="3"/>
        <v>26.000000000042974</v>
      </c>
      <c r="AR31" s="39"/>
      <c r="AS31" s="17">
        <v>36</v>
      </c>
      <c r="AU31" s="17">
        <f t="shared" si="4"/>
        <v>7</v>
      </c>
    </row>
    <row r="32" spans="1:47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39">
        <f t="shared" si="5"/>
        <v>157.99999999949702</v>
      </c>
      <c r="AQ32" s="39">
        <f t="shared" si="3"/>
        <v>9.9999999995370388</v>
      </c>
      <c r="AR32" s="39"/>
      <c r="AS32" s="17">
        <v>41</v>
      </c>
      <c r="AU32" s="17">
        <f t="shared" si="4"/>
        <v>5</v>
      </c>
    </row>
    <row r="33" spans="1:47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39">
        <f t="shared" si="5"/>
        <v>183.99999999998801</v>
      </c>
      <c r="AQ33" s="39">
        <f t="shared" si="3"/>
        <v>26.000000000490985</v>
      </c>
      <c r="AR33" s="39"/>
      <c r="AS33" s="17">
        <v>48</v>
      </c>
      <c r="AU33" s="17">
        <f t="shared" si="4"/>
        <v>7</v>
      </c>
    </row>
    <row r="34" spans="1:47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39">
        <f t="shared" si="5"/>
        <v>193.99999999995001</v>
      </c>
      <c r="AQ34" s="39">
        <f t="shared" si="3"/>
        <v>9.9999999999620002</v>
      </c>
      <c r="AR34" s="39"/>
      <c r="AS34" s="17">
        <v>56</v>
      </c>
      <c r="AU34" s="17">
        <f t="shared" si="4"/>
        <v>8</v>
      </c>
    </row>
    <row r="35" spans="1:47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39">
        <f t="shared" si="5"/>
        <v>201.999999999648</v>
      </c>
      <c r="AQ35" s="39">
        <f t="shared" si="3"/>
        <v>7.9999999996979909</v>
      </c>
      <c r="AR35" s="39"/>
      <c r="AS35" s="17">
        <v>64</v>
      </c>
      <c r="AU35" s="17">
        <f t="shared" si="4"/>
        <v>8</v>
      </c>
    </row>
    <row r="36" spans="1:47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39">
        <f t="shared" si="5"/>
        <v>221.99999999994</v>
      </c>
      <c r="AQ36" s="39">
        <f t="shared" si="3"/>
        <v>20.000000000292005</v>
      </c>
      <c r="AR36" s="39"/>
      <c r="AS36" s="17">
        <v>72</v>
      </c>
      <c r="AU36" s="17">
        <f t="shared" si="4"/>
        <v>8</v>
      </c>
    </row>
    <row r="37" spans="1:47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39">
        <f t="shared" si="5"/>
        <v>238.99999999973599</v>
      </c>
      <c r="AQ37" s="39">
        <f t="shared" si="3"/>
        <v>16.999999999795989</v>
      </c>
      <c r="AR37" s="39"/>
      <c r="AS37" s="17">
        <v>80</v>
      </c>
      <c r="AU37" s="17">
        <f t="shared" si="4"/>
        <v>8</v>
      </c>
    </row>
    <row r="38" spans="1:47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39">
        <f t="shared" si="5"/>
        <v>269.99999999958999</v>
      </c>
      <c r="AQ38" s="39">
        <f t="shared" si="3"/>
        <v>30.999999999853998</v>
      </c>
      <c r="AR38" s="39"/>
      <c r="AS38" s="17">
        <v>92</v>
      </c>
      <c r="AU38" s="17">
        <f t="shared" si="4"/>
        <v>12</v>
      </c>
    </row>
    <row r="39" spans="1:47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39">
        <f t="shared" si="5"/>
        <v>297.99999999925097</v>
      </c>
      <c r="AQ39" s="39">
        <f t="shared" si="3"/>
        <v>27.999999999660986</v>
      </c>
      <c r="AR39" s="39"/>
      <c r="AS39" s="17">
        <v>101</v>
      </c>
      <c r="AU39" s="17">
        <f t="shared" si="4"/>
        <v>9</v>
      </c>
    </row>
    <row r="40" spans="1:47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39">
        <f t="shared" si="5"/>
        <v>313.999999999419</v>
      </c>
      <c r="AQ40" s="39">
        <f t="shared" si="3"/>
        <v>16.000000000168029</v>
      </c>
      <c r="AR40" s="39"/>
      <c r="AS40" s="17">
        <v>107</v>
      </c>
      <c r="AU40" s="17">
        <f t="shared" si="4"/>
        <v>6</v>
      </c>
    </row>
    <row r="41" spans="1:47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39">
        <f t="shared" si="5"/>
        <v>328.99999999918197</v>
      </c>
      <c r="AQ41" s="39">
        <f t="shared" si="3"/>
        <v>14.999999999762963</v>
      </c>
      <c r="AR41" s="39"/>
      <c r="AS41" s="17">
        <v>112</v>
      </c>
      <c r="AU41" s="17">
        <f t="shared" si="4"/>
        <v>5</v>
      </c>
    </row>
    <row r="42" spans="1:47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39">
        <f t="shared" si="5"/>
        <v>341.99999999942702</v>
      </c>
      <c r="AQ42" s="39">
        <f t="shared" si="3"/>
        <v>13.000000000245052</v>
      </c>
      <c r="AR42" s="39"/>
      <c r="AS42" s="17">
        <v>118</v>
      </c>
      <c r="AU42" s="17">
        <f t="shared" si="4"/>
        <v>6</v>
      </c>
    </row>
    <row r="43" spans="1:47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39">
        <f t="shared" si="5"/>
        <v>351.99999999966002</v>
      </c>
      <c r="AQ43" s="39">
        <f t="shared" si="3"/>
        <v>10.000000000233001</v>
      </c>
      <c r="AR43" s="39"/>
      <c r="AS43" s="17">
        <v>128</v>
      </c>
      <c r="AU43" s="17">
        <f t="shared" si="4"/>
        <v>10</v>
      </c>
    </row>
    <row r="44" spans="1:47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39">
        <f t="shared" si="5"/>
        <v>379.99999999964996</v>
      </c>
      <c r="AQ44" s="39">
        <f t="shared" si="3"/>
        <v>27.999999999989939</v>
      </c>
      <c r="AR44" s="39"/>
      <c r="AS44" s="17">
        <v>134</v>
      </c>
      <c r="AU44" s="17">
        <f t="shared" si="4"/>
        <v>6</v>
      </c>
    </row>
    <row r="45" spans="1:47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39">
        <f t="shared" si="5"/>
        <v>407.99999999988</v>
      </c>
      <c r="AQ45" s="39">
        <f t="shared" si="3"/>
        <v>28.000000000230045</v>
      </c>
      <c r="AR45" s="39"/>
      <c r="AS45" s="17">
        <v>134</v>
      </c>
      <c r="AU45" s="17">
        <f t="shared" si="4"/>
        <v>0</v>
      </c>
    </row>
    <row r="46" spans="1:47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39">
        <f t="shared" si="5"/>
        <v>437.999999999507</v>
      </c>
      <c r="AQ46" s="39">
        <f t="shared" si="3"/>
        <v>29.999999999626993</v>
      </c>
      <c r="AR46" s="39"/>
      <c r="AS46" s="17">
        <v>136</v>
      </c>
      <c r="AU46" s="17">
        <f t="shared" si="4"/>
        <v>2</v>
      </c>
    </row>
    <row r="47" spans="1:47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39">
        <f t="shared" si="5"/>
        <v>463.99999999917202</v>
      </c>
      <c r="AQ47" s="39">
        <f t="shared" si="3"/>
        <v>25.999999999665022</v>
      </c>
      <c r="AR47" s="39"/>
      <c r="AS47" s="17">
        <v>143</v>
      </c>
      <c r="AU47" s="17">
        <f t="shared" si="4"/>
        <v>7</v>
      </c>
    </row>
    <row r="48" spans="1:47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39">
        <f t="shared" si="5"/>
        <v>479.99999999935295</v>
      </c>
      <c r="AQ48" s="39">
        <f t="shared" si="3"/>
        <v>16.000000000180933</v>
      </c>
      <c r="AR48" s="39"/>
      <c r="AS48" s="17">
        <v>145</v>
      </c>
      <c r="AU48" s="17">
        <f t="shared" si="4"/>
        <v>2</v>
      </c>
    </row>
    <row r="49" spans="1:50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39">
        <f t="shared" si="5"/>
        <v>492.99999999934403</v>
      </c>
      <c r="AQ49" s="39">
        <f t="shared" si="3"/>
        <v>12.999999999991076</v>
      </c>
      <c r="AR49" s="39"/>
      <c r="AS49" s="17">
        <v>152</v>
      </c>
      <c r="AU49" s="17">
        <f t="shared" si="4"/>
        <v>7</v>
      </c>
      <c r="AX49" t="e">
        <v>#N/A</v>
      </c>
    </row>
    <row r="50" spans="1:50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39">
        <f t="shared" si="5"/>
        <v>514.999999999485</v>
      </c>
      <c r="AQ50" s="39">
        <f t="shared" si="3"/>
        <v>22.000000000140972</v>
      </c>
      <c r="AR50" s="39"/>
      <c r="AS50" s="17">
        <v>157</v>
      </c>
      <c r="AU50" s="17">
        <f t="shared" si="4"/>
        <v>5</v>
      </c>
      <c r="AX50" t="e">
        <v>#N/A</v>
      </c>
    </row>
    <row r="51" spans="1:50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39">
        <f t="shared" si="5"/>
        <v>548.99999999913302</v>
      </c>
      <c r="AQ51" s="39">
        <f t="shared" si="3"/>
        <v>33.999999999648026</v>
      </c>
      <c r="AR51" s="39"/>
      <c r="AS51" s="17">
        <v>162</v>
      </c>
      <c r="AU51" s="17">
        <f t="shared" si="4"/>
        <v>5</v>
      </c>
      <c r="AX51" t="e">
        <v>#N/A</v>
      </c>
    </row>
    <row r="52" spans="1:50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39">
        <f t="shared" si="5"/>
        <v>579.99999999954605</v>
      </c>
      <c r="AQ52" s="39">
        <f t="shared" si="3"/>
        <v>31.000000000413024</v>
      </c>
      <c r="AR52" s="39"/>
      <c r="AS52" s="17">
        <v>163</v>
      </c>
      <c r="AU52" s="17">
        <f t="shared" si="4"/>
        <v>1</v>
      </c>
      <c r="AX52" t="e">
        <v>#N/A</v>
      </c>
    </row>
    <row r="53" spans="1:50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39">
        <f t="shared" si="5"/>
        <v>600.99999999952001</v>
      </c>
      <c r="AQ53" s="39">
        <f t="shared" si="3"/>
        <v>20.999999999973966</v>
      </c>
      <c r="AR53" s="39"/>
      <c r="AS53" s="17">
        <v>167</v>
      </c>
      <c r="AU53" s="17">
        <f t="shared" si="4"/>
        <v>4</v>
      </c>
      <c r="AX53" s="36">
        <f t="shared" ref="AX53:AX96" si="6">AVERAGE(S190:S194)</f>
        <v>0.11680490543435292</v>
      </c>
    </row>
    <row r="54" spans="1:50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39">
        <f t="shared" si="5"/>
        <v>623.99999999961597</v>
      </c>
      <c r="AQ54" s="39">
        <f t="shared" si="3"/>
        <v>23.000000000095952</v>
      </c>
      <c r="AR54" s="39"/>
      <c r="AS54" s="17">
        <v>172</v>
      </c>
      <c r="AU54" s="17">
        <f t="shared" si="4"/>
        <v>5</v>
      </c>
      <c r="AX54" s="36">
        <f t="shared" si="6"/>
        <v>0.10356900949749237</v>
      </c>
    </row>
    <row r="55" spans="1:50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39">
        <f t="shared" si="5"/>
        <v>633.99999999905003</v>
      </c>
      <c r="AQ55" s="39">
        <f t="shared" si="3"/>
        <v>9.9999999994340669</v>
      </c>
      <c r="AR55" s="39"/>
      <c r="AS55" s="17">
        <v>176</v>
      </c>
      <c r="AU55" s="17">
        <f t="shared" si="4"/>
        <v>4</v>
      </c>
      <c r="AX55" s="36">
        <f t="shared" si="6"/>
        <v>9.1329426164159025E-2</v>
      </c>
    </row>
    <row r="56" spans="1:50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39">
        <f t="shared" si="5"/>
        <v>646.99999999987494</v>
      </c>
      <c r="AQ56" s="39">
        <f t="shared" si="3"/>
        <v>13.000000000824912</v>
      </c>
      <c r="AR56" s="39"/>
      <c r="AS56" s="17">
        <v>177</v>
      </c>
      <c r="AU56" s="17">
        <f t="shared" si="4"/>
        <v>1</v>
      </c>
      <c r="AX56" s="36">
        <f t="shared" si="6"/>
        <v>0.10008452148785449</v>
      </c>
    </row>
    <row r="57" spans="1:50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39">
        <f t="shared" si="5"/>
        <v>661.99999999970692</v>
      </c>
      <c r="AQ57" s="39">
        <f t="shared" si="3"/>
        <v>14.999999999831971</v>
      </c>
      <c r="AR57" s="39"/>
      <c r="AS57" s="17">
        <v>178</v>
      </c>
      <c r="AU57" s="17">
        <f t="shared" si="4"/>
        <v>1</v>
      </c>
      <c r="AX57" s="36">
        <f t="shared" si="6"/>
        <v>0.10868067117420535</v>
      </c>
    </row>
    <row r="58" spans="1:50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39">
        <f t="shared" si="5"/>
        <v>680.99999999933505</v>
      </c>
      <c r="AQ58" s="39">
        <f t="shared" si="3"/>
        <v>18.99999999962813</v>
      </c>
      <c r="AR58" s="39"/>
      <c r="AS58" s="17">
        <v>182</v>
      </c>
      <c r="AU58" s="17">
        <f t="shared" si="4"/>
        <v>4</v>
      </c>
      <c r="AX58" s="36">
        <f t="shared" si="6"/>
        <v>9.0498852992387177E-2</v>
      </c>
    </row>
    <row r="59" spans="1:50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39">
        <f t="shared" si="5"/>
        <v>706.999999999755</v>
      </c>
      <c r="AQ59" s="39">
        <f t="shared" si="3"/>
        <v>26.000000000419959</v>
      </c>
      <c r="AR59" s="39"/>
      <c r="AS59" s="17">
        <v>187</v>
      </c>
      <c r="AU59" s="17">
        <f t="shared" si="4"/>
        <v>5</v>
      </c>
      <c r="AX59" s="36">
        <f t="shared" si="6"/>
        <v>0.10149008001791215</v>
      </c>
    </row>
    <row r="60" spans="1:50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39">
        <f t="shared" si="5"/>
        <v>731.99999999962404</v>
      </c>
      <c r="AQ60" s="39">
        <f t="shared" si="3"/>
        <v>24.999999999869033</v>
      </c>
      <c r="AR60" s="39"/>
      <c r="AS60" s="17">
        <v>193</v>
      </c>
      <c r="AU60" s="17">
        <f t="shared" si="4"/>
        <v>6</v>
      </c>
      <c r="AX60" s="36">
        <f t="shared" si="6"/>
        <v>0.12165691435728172</v>
      </c>
    </row>
    <row r="61" spans="1:50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39">
        <f t="shared" si="5"/>
        <v>747.99999999983993</v>
      </c>
      <c r="AQ61" s="39">
        <f t="shared" si="3"/>
        <v>16.000000000215891</v>
      </c>
      <c r="AR61" s="39"/>
      <c r="AS61" s="17">
        <v>199</v>
      </c>
      <c r="AU61" s="17">
        <f t="shared" si="4"/>
        <v>6</v>
      </c>
      <c r="AX61" s="36">
        <f t="shared" si="6"/>
        <v>0.10579125348165666</v>
      </c>
    </row>
    <row r="62" spans="1:50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39">
        <f t="shared" si="5"/>
        <v>753.99999999974307</v>
      </c>
      <c r="AQ62" s="39">
        <f t="shared" si="3"/>
        <v>5.9999999999031388</v>
      </c>
      <c r="AR62" s="39"/>
      <c r="AS62" s="17">
        <v>200</v>
      </c>
      <c r="AU62" s="17">
        <f t="shared" si="4"/>
        <v>1</v>
      </c>
      <c r="AX62" s="36">
        <f t="shared" si="6"/>
        <v>9.1213248366567148E-2</v>
      </c>
    </row>
    <row r="63" spans="1:50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39">
        <f t="shared" si="5"/>
        <v>766.99999999940894</v>
      </c>
      <c r="AQ63" s="39">
        <f t="shared" si="3"/>
        <v>12.999999999665874</v>
      </c>
      <c r="AR63" s="39"/>
      <c r="AS63" s="17">
        <v>201</v>
      </c>
      <c r="AU63" s="17">
        <f t="shared" si="4"/>
        <v>1</v>
      </c>
      <c r="AX63" s="36">
        <f t="shared" si="6"/>
        <v>9.8172143130339951E-2</v>
      </c>
    </row>
    <row r="64" spans="1:50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39">
        <f t="shared" si="5"/>
        <v>786.99999999940007</v>
      </c>
      <c r="AQ64" s="39">
        <f t="shared" si="3"/>
        <v>19.999999999991132</v>
      </c>
      <c r="AR64" s="39"/>
      <c r="AS64" s="17">
        <v>205</v>
      </c>
      <c r="AU64" s="17">
        <f t="shared" si="4"/>
        <v>4</v>
      </c>
      <c r="AX64" s="36">
        <f t="shared" si="6"/>
        <v>9.1169722016627652E-2</v>
      </c>
    </row>
    <row r="65" spans="1:50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39">
        <f t="shared" si="5"/>
        <v>802.99999999949603</v>
      </c>
      <c r="AQ65" s="39">
        <f t="shared" si="3"/>
        <v>16.000000000095952</v>
      </c>
      <c r="AR65" s="39"/>
      <c r="AS65" s="17">
        <v>208</v>
      </c>
      <c r="AU65" s="17">
        <f t="shared" si="4"/>
        <v>3</v>
      </c>
      <c r="AX65" s="36">
        <f t="shared" si="6"/>
        <v>8.1589355806829675E-2</v>
      </c>
    </row>
    <row r="66" spans="1:50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39">
        <f t="shared" si="5"/>
        <v>825.99999999998806</v>
      </c>
      <c r="AQ66" s="39">
        <f t="shared" si="3"/>
        <v>23.000000000492037</v>
      </c>
      <c r="AR66" s="39"/>
      <c r="AS66" s="17">
        <v>210</v>
      </c>
      <c r="AU66" s="17">
        <f t="shared" si="4"/>
        <v>2</v>
      </c>
      <c r="AX66" s="36">
        <f t="shared" si="6"/>
        <v>8.7474092820145663E-2</v>
      </c>
    </row>
    <row r="67" spans="1:50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39">
        <f t="shared" si="5"/>
        <v>835.99999999908005</v>
      </c>
      <c r="AQ67" s="39">
        <f t="shared" si="3"/>
        <v>9.9999999990919832</v>
      </c>
      <c r="AR67" s="39"/>
      <c r="AS67" s="17">
        <v>214</v>
      </c>
      <c r="AU67" s="17">
        <f t="shared" si="4"/>
        <v>4</v>
      </c>
      <c r="AX67" s="36">
        <f t="shared" si="6"/>
        <v>0.10811153895594719</v>
      </c>
    </row>
    <row r="68" spans="1:50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39">
        <f t="shared" si="5"/>
        <v>847.99999999879503</v>
      </c>
      <c r="AQ68" s="39">
        <f t="shared" si="3"/>
        <v>11.999999999714987</v>
      </c>
      <c r="AR68" s="39"/>
      <c r="AS68" s="17">
        <v>219</v>
      </c>
      <c r="AU68" s="17">
        <f t="shared" si="4"/>
        <v>5</v>
      </c>
      <c r="AX68" s="36">
        <f t="shared" si="6"/>
        <v>0.10009989718044063</v>
      </c>
    </row>
    <row r="69" spans="1:50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39">
        <f t="shared" si="5"/>
        <v>855.999999999171</v>
      </c>
      <c r="AQ69" s="39">
        <f t="shared" si="3"/>
        <v>8.0000000003759624</v>
      </c>
      <c r="AR69" s="39"/>
      <c r="AS69" s="17">
        <v>222</v>
      </c>
      <c r="AU69" s="17">
        <f t="shared" si="4"/>
        <v>3</v>
      </c>
      <c r="AX69" s="36">
        <f t="shared" si="6"/>
        <v>9.8284501304292948E-2</v>
      </c>
    </row>
    <row r="70" spans="1:50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39">
        <f t="shared" si="5"/>
        <v>860.9999999994601</v>
      </c>
      <c r="AQ70" s="39">
        <f t="shared" si="3"/>
        <v>5.0000000002891056</v>
      </c>
      <c r="AR70" s="39"/>
      <c r="AS70" s="17">
        <v>224</v>
      </c>
      <c r="AU70" s="17">
        <f t="shared" si="4"/>
        <v>2</v>
      </c>
      <c r="AX70" s="36">
        <f t="shared" si="6"/>
        <v>8.5444631814177135E-2</v>
      </c>
    </row>
    <row r="71" spans="1:50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39">
        <f t="shared" si="5"/>
        <v>878.99999999993997</v>
      </c>
      <c r="AQ71" s="39">
        <f t="shared" si="3"/>
        <v>18.000000000479872</v>
      </c>
      <c r="AR71" s="39"/>
      <c r="AS71" s="17">
        <v>225</v>
      </c>
      <c r="AU71" s="17">
        <f t="shared" si="4"/>
        <v>1</v>
      </c>
      <c r="AX71" s="36">
        <f t="shared" si="6"/>
        <v>9.1698490385622014E-2</v>
      </c>
    </row>
    <row r="72" spans="1:50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39">
        <f t="shared" si="5"/>
        <v>893.99999999882004</v>
      </c>
      <c r="AQ72" s="39">
        <f t="shared" si="3"/>
        <v>14.999999998880071</v>
      </c>
      <c r="AR72" s="39"/>
      <c r="AS72" s="17">
        <v>227</v>
      </c>
      <c r="AU72" s="17">
        <f t="shared" si="4"/>
        <v>2</v>
      </c>
      <c r="AX72" s="36">
        <f t="shared" si="6"/>
        <v>8.012923789896155E-2</v>
      </c>
    </row>
    <row r="73" spans="1:50" x14ac:dyDescent="0.3">
      <c r="A73" s="7">
        <v>43964</v>
      </c>
      <c r="B73" s="25"/>
      <c r="C73" s="17">
        <v>8285</v>
      </c>
      <c r="D73" s="17">
        <f t="shared" ref="D73:D124" si="7">C73-C72</f>
        <v>50</v>
      </c>
      <c r="E73" s="17">
        <v>1271</v>
      </c>
      <c r="F73" s="17">
        <v>6</v>
      </c>
      <c r="G73" s="31">
        <f t="shared" ref="G73:G136" si="8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39">
        <f t="shared" si="5"/>
        <v>906.99999999913109</v>
      </c>
      <c r="AQ73" s="39">
        <f t="shared" si="3"/>
        <v>13.000000000311047</v>
      </c>
      <c r="AR73" s="39"/>
      <c r="AS73" s="17">
        <v>230</v>
      </c>
      <c r="AU73" s="17">
        <f t="shared" si="4"/>
        <v>3</v>
      </c>
      <c r="AX73" s="36">
        <f t="shared" si="6"/>
        <v>8.2021404032662892E-2</v>
      </c>
    </row>
    <row r="74" spans="1:50" x14ac:dyDescent="0.3">
      <c r="A74" s="7">
        <v>43965</v>
      </c>
      <c r="B74" s="25"/>
      <c r="C74" s="17">
        <v>8367</v>
      </c>
      <c r="D74" s="17">
        <f t="shared" si="7"/>
        <v>82</v>
      </c>
      <c r="E74" s="17">
        <v>1276</v>
      </c>
      <c r="F74" s="17">
        <v>5</v>
      </c>
      <c r="G74" s="31">
        <f t="shared" si="8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39">
        <f t="shared" si="5"/>
        <v>916.99999999929207</v>
      </c>
      <c r="AQ74" s="39">
        <f t="shared" si="3"/>
        <v>10.000000000160981</v>
      </c>
      <c r="AR74" s="39"/>
      <c r="AS74" s="17">
        <v>232</v>
      </c>
      <c r="AU74" s="17">
        <f t="shared" si="4"/>
        <v>2</v>
      </c>
      <c r="AX74" s="36">
        <f t="shared" si="6"/>
        <v>9.0394943130240504E-2</v>
      </c>
    </row>
    <row r="75" spans="1:50" x14ac:dyDescent="0.3">
      <c r="A75" s="7">
        <v>43966</v>
      </c>
      <c r="B75" s="25"/>
      <c r="C75" s="17">
        <v>8422</v>
      </c>
      <c r="D75" s="17">
        <f t="shared" si="7"/>
        <v>55</v>
      </c>
      <c r="E75" s="17">
        <v>1279</v>
      </c>
      <c r="F75" s="17">
        <v>3</v>
      </c>
      <c r="G75" s="31">
        <f t="shared" si="8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39">
        <f t="shared" si="5"/>
        <v>924.99999999930594</v>
      </c>
      <c r="AQ75" s="39">
        <f t="shared" ref="AQ75:AQ138" si="9">AP75-AP74</f>
        <v>8.0000000000138698</v>
      </c>
      <c r="AR75" s="39"/>
      <c r="AS75" s="17">
        <v>234</v>
      </c>
      <c r="AU75" s="17">
        <f t="shared" si="4"/>
        <v>2</v>
      </c>
      <c r="AX75" s="36">
        <f t="shared" si="6"/>
        <v>9.3246626683284067E-2</v>
      </c>
    </row>
    <row r="76" spans="1:50" x14ac:dyDescent="0.3">
      <c r="A76" s="7">
        <v>43967</v>
      </c>
      <c r="B76" s="25"/>
      <c r="C76" s="17">
        <v>8472</v>
      </c>
      <c r="D76" s="17">
        <f t="shared" si="7"/>
        <v>50</v>
      </c>
      <c r="E76" s="17">
        <v>1282</v>
      </c>
      <c r="F76" s="17">
        <v>3</v>
      </c>
      <c r="G76" s="31">
        <f t="shared" si="8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39">
        <f t="shared" si="5"/>
        <v>933.99999999912995</v>
      </c>
      <c r="AQ76" s="39">
        <f t="shared" si="9"/>
        <v>8.9999999998240128</v>
      </c>
      <c r="AR76" s="39"/>
      <c r="AS76" s="17">
        <v>235</v>
      </c>
      <c r="AU76" s="17">
        <f t="shared" si="4"/>
        <v>1</v>
      </c>
      <c r="AX76" s="36">
        <f t="shared" si="6"/>
        <v>7.797480500902336E-2</v>
      </c>
    </row>
    <row r="77" spans="1:50" x14ac:dyDescent="0.3">
      <c r="A77" s="7">
        <v>43968</v>
      </c>
      <c r="B77" s="25"/>
      <c r="C77" s="17">
        <v>8492</v>
      </c>
      <c r="D77" s="17">
        <f t="shared" si="7"/>
        <v>20</v>
      </c>
      <c r="E77" s="17">
        <v>1283</v>
      </c>
      <c r="F77" s="17">
        <v>1</v>
      </c>
      <c r="G77" s="31">
        <f t="shared" si="8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39">
        <f t="shared" si="5"/>
        <v>936.99999999872603</v>
      </c>
      <c r="AQ77" s="39">
        <f t="shared" si="9"/>
        <v>2.9999999995960707</v>
      </c>
      <c r="AR77" s="39"/>
      <c r="AS77" s="17">
        <v>237</v>
      </c>
      <c r="AU77" s="17">
        <f t="shared" si="4"/>
        <v>2</v>
      </c>
      <c r="AX77" s="36">
        <f t="shared" si="6"/>
        <v>8.0689289870805814E-2</v>
      </c>
    </row>
    <row r="78" spans="1:50" x14ac:dyDescent="0.3">
      <c r="A78" s="7">
        <v>43969</v>
      </c>
      <c r="B78" s="25"/>
      <c r="C78" s="17">
        <v>8603</v>
      </c>
      <c r="D78" s="17">
        <f t="shared" si="7"/>
        <v>111</v>
      </c>
      <c r="E78" s="17">
        <v>1292</v>
      </c>
      <c r="F78" s="17">
        <v>9</v>
      </c>
      <c r="G78" s="31">
        <f t="shared" si="8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39">
        <f t="shared" si="5"/>
        <v>942.99999999907993</v>
      </c>
      <c r="AQ78" s="39">
        <f t="shared" si="9"/>
        <v>6.0000000003539071</v>
      </c>
      <c r="AR78" s="39"/>
      <c r="AS78" s="17">
        <v>240</v>
      </c>
      <c r="AU78" s="17">
        <f t="shared" si="4"/>
        <v>3</v>
      </c>
      <c r="AX78" s="36">
        <f t="shared" si="6"/>
        <v>8.1135930568317888E-2</v>
      </c>
    </row>
    <row r="79" spans="1:50" x14ac:dyDescent="0.3">
      <c r="A79" s="7">
        <v>43970</v>
      </c>
      <c r="B79" s="25"/>
      <c r="C79" s="17">
        <v>8665</v>
      </c>
      <c r="D79" s="17">
        <f t="shared" si="7"/>
        <v>62</v>
      </c>
      <c r="E79" s="17">
        <v>1296</v>
      </c>
      <c r="F79" s="17">
        <v>4</v>
      </c>
      <c r="G79" s="31">
        <f t="shared" si="8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39">
        <f t="shared" si="5"/>
        <v>952.9999999989119</v>
      </c>
      <c r="AQ79" s="39">
        <f t="shared" si="9"/>
        <v>9.9999999998319709</v>
      </c>
      <c r="AR79" s="39"/>
      <c r="AS79" s="17">
        <v>242</v>
      </c>
      <c r="AU79" s="17">
        <f t="shared" si="4"/>
        <v>2</v>
      </c>
      <c r="AX79" s="36">
        <f t="shared" si="6"/>
        <v>7.5766781621532428E-2</v>
      </c>
    </row>
    <row r="80" spans="1:50" x14ac:dyDescent="0.3">
      <c r="A80" s="7">
        <v>43971</v>
      </c>
      <c r="B80" s="25"/>
      <c r="C80" s="17">
        <v>8739</v>
      </c>
      <c r="D80" s="17">
        <f t="shared" si="7"/>
        <v>74</v>
      </c>
      <c r="E80" s="17">
        <v>1301</v>
      </c>
      <c r="F80" s="17">
        <v>5</v>
      </c>
      <c r="G80" s="31">
        <f t="shared" si="8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39">
        <f t="shared" si="5"/>
        <v>956.99999999912302</v>
      </c>
      <c r="AQ80" s="39">
        <f t="shared" si="9"/>
        <v>4.0000000002111165</v>
      </c>
      <c r="AR80" s="39"/>
      <c r="AS80" s="17">
        <v>244</v>
      </c>
      <c r="AU80" s="17">
        <f t="shared" ref="AU80:AU143" si="10">AS80-AS79</f>
        <v>2</v>
      </c>
      <c r="AX80" s="36">
        <f t="shared" si="6"/>
        <v>8.0421038420690677E-2</v>
      </c>
    </row>
    <row r="81" spans="1:50" x14ac:dyDescent="0.3">
      <c r="A81" s="7">
        <v>43972</v>
      </c>
      <c r="B81" s="25"/>
      <c r="C81" s="17">
        <v>8772</v>
      </c>
      <c r="D81" s="17">
        <f t="shared" si="7"/>
        <v>33</v>
      </c>
      <c r="E81" s="17">
        <v>1308</v>
      </c>
      <c r="F81" s="17">
        <v>7</v>
      </c>
      <c r="G81" s="31">
        <f t="shared" si="8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39">
        <f t="shared" si="5"/>
        <v>963.99999999872409</v>
      </c>
      <c r="AQ81" s="39">
        <f t="shared" si="9"/>
        <v>6.9999999996010729</v>
      </c>
      <c r="AR81" s="39"/>
      <c r="AS81" s="17">
        <v>246</v>
      </c>
      <c r="AU81" s="17">
        <f t="shared" si="10"/>
        <v>2</v>
      </c>
      <c r="AX81" s="36">
        <f t="shared" si="6"/>
        <v>9.147704719430827E-2</v>
      </c>
    </row>
    <row r="82" spans="1:50" x14ac:dyDescent="0.3">
      <c r="A82" s="7">
        <v>43973</v>
      </c>
      <c r="B82" s="25"/>
      <c r="C82" s="17">
        <v>8831</v>
      </c>
      <c r="D82" s="17">
        <f t="shared" si="7"/>
        <v>59</v>
      </c>
      <c r="E82" s="17">
        <v>1314</v>
      </c>
      <c r="F82" s="17">
        <v>6</v>
      </c>
      <c r="G82" s="31">
        <f t="shared" si="8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39">
        <f t="shared" si="5"/>
        <v>970.9999999991461</v>
      </c>
      <c r="AQ82" s="39">
        <f t="shared" si="9"/>
        <v>7.0000000004220055</v>
      </c>
      <c r="AR82" s="39"/>
      <c r="AS82" s="17">
        <v>248</v>
      </c>
      <c r="AU82" s="17">
        <f t="shared" si="10"/>
        <v>2</v>
      </c>
      <c r="AW82" s="32"/>
      <c r="AX82" s="36">
        <f t="shared" si="6"/>
        <v>8.4542608116835949E-2</v>
      </c>
    </row>
    <row r="83" spans="1:50" x14ac:dyDescent="0.3">
      <c r="A83" s="7">
        <v>43974</v>
      </c>
      <c r="B83" s="25"/>
      <c r="C83" s="17">
        <v>8908</v>
      </c>
      <c r="D83" s="17">
        <f t="shared" si="7"/>
        <v>77</v>
      </c>
      <c r="E83" s="17">
        <v>1318</v>
      </c>
      <c r="F83" s="17">
        <v>4</v>
      </c>
      <c r="G83" s="31">
        <f t="shared" si="8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39">
        <f t="shared" si="5"/>
        <v>973.99999999958209</v>
      </c>
      <c r="AQ83" s="39">
        <f t="shared" si="9"/>
        <v>3.000000000435989</v>
      </c>
      <c r="AR83" s="39"/>
      <c r="AS83" s="17">
        <v>249</v>
      </c>
      <c r="AU83" s="17">
        <f t="shared" si="10"/>
        <v>1</v>
      </c>
      <c r="AW83" s="32"/>
      <c r="AX83" s="36">
        <f t="shared" si="6"/>
        <v>7.3631853465560837E-2</v>
      </c>
    </row>
    <row r="84" spans="1:50" x14ac:dyDescent="0.3">
      <c r="A84" s="7">
        <v>43975</v>
      </c>
      <c r="B84" s="25"/>
      <c r="C84" s="17">
        <v>8973</v>
      </c>
      <c r="D84" s="17">
        <f t="shared" si="7"/>
        <v>65</v>
      </c>
      <c r="E84" s="17">
        <v>1323</v>
      </c>
      <c r="F84" s="17">
        <v>5</v>
      </c>
      <c r="G84" s="31">
        <f t="shared" si="8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39">
        <f t="shared" si="5"/>
        <v>979.99999999901991</v>
      </c>
      <c r="AQ84" s="39">
        <f t="shared" si="9"/>
        <v>5.9999999994378186</v>
      </c>
      <c r="AR84" s="39"/>
      <c r="AS84" s="17">
        <v>250</v>
      </c>
      <c r="AU84" s="17">
        <f t="shared" si="10"/>
        <v>1</v>
      </c>
      <c r="AW84" s="32"/>
      <c r="AX84" s="36">
        <f t="shared" si="6"/>
        <v>7.8890271018055999E-2</v>
      </c>
    </row>
    <row r="85" spans="1:50" x14ac:dyDescent="0.3">
      <c r="A85" s="7">
        <v>43976</v>
      </c>
      <c r="B85" s="25"/>
      <c r="C85" s="17">
        <v>9020</v>
      </c>
      <c r="D85" s="17">
        <f t="shared" si="7"/>
        <v>47</v>
      </c>
      <c r="E85" s="17">
        <v>1326</v>
      </c>
      <c r="F85" s="17">
        <v>3</v>
      </c>
      <c r="G85" s="31">
        <f t="shared" si="8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39">
        <f t="shared" si="5"/>
        <v>985.99999999901399</v>
      </c>
      <c r="AQ85" s="39">
        <f t="shared" si="9"/>
        <v>5.9999999999940883</v>
      </c>
      <c r="AR85" s="39"/>
      <c r="AS85" s="17">
        <v>251</v>
      </c>
      <c r="AU85" s="17">
        <f t="shared" si="10"/>
        <v>1</v>
      </c>
      <c r="AW85" s="32"/>
      <c r="AX85" s="36">
        <f t="shared" si="6"/>
        <v>7.6290974174321402E-2</v>
      </c>
    </row>
    <row r="86" spans="1:50" x14ac:dyDescent="0.3">
      <c r="A86" s="7">
        <v>43977</v>
      </c>
      <c r="B86" s="25"/>
      <c r="C86" s="17">
        <v>9068</v>
      </c>
      <c r="D86" s="17">
        <f t="shared" si="7"/>
        <v>48</v>
      </c>
      <c r="E86" s="17">
        <v>1334</v>
      </c>
      <c r="F86" s="17">
        <v>8</v>
      </c>
      <c r="G86" s="31">
        <f t="shared" si="8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39">
        <f t="shared" ref="AP86:AP149" si="11">AO86*E86</f>
        <v>995.99999999910392</v>
      </c>
      <c r="AQ86" s="39">
        <f t="shared" si="9"/>
        <v>10.000000000089926</v>
      </c>
      <c r="AR86" s="39"/>
      <c r="AS86" s="17">
        <v>251</v>
      </c>
      <c r="AU86" s="17">
        <f t="shared" si="10"/>
        <v>0</v>
      </c>
      <c r="AW86" s="32"/>
      <c r="AX86" s="36">
        <f t="shared" si="6"/>
        <v>7.1296595868822157E-2</v>
      </c>
    </row>
    <row r="87" spans="1:50" x14ac:dyDescent="0.3">
      <c r="A87" s="7">
        <v>43978</v>
      </c>
      <c r="B87" s="25"/>
      <c r="C87" s="17">
        <v>9105</v>
      </c>
      <c r="D87" s="17">
        <f t="shared" si="7"/>
        <v>37</v>
      </c>
      <c r="E87" s="17">
        <v>1338</v>
      </c>
      <c r="F87" s="17">
        <v>4</v>
      </c>
      <c r="G87" s="31">
        <f t="shared" si="8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39">
        <f t="shared" si="11"/>
        <v>1012.999999998888</v>
      </c>
      <c r="AQ87" s="39">
        <f t="shared" si="9"/>
        <v>16.999999999784109</v>
      </c>
      <c r="AR87" s="39"/>
      <c r="AS87" s="17">
        <v>251</v>
      </c>
      <c r="AU87" s="17">
        <f t="shared" si="10"/>
        <v>0</v>
      </c>
      <c r="AW87" s="32"/>
      <c r="AX87" s="36">
        <f t="shared" si="6"/>
        <v>7.5445606711628227E-2</v>
      </c>
    </row>
    <row r="88" spans="1:50" x14ac:dyDescent="0.3">
      <c r="A88" s="7">
        <v>43979</v>
      </c>
      <c r="B88" s="25"/>
      <c r="C88" s="17">
        <v>9159</v>
      </c>
      <c r="D88" s="17">
        <f t="shared" si="7"/>
        <v>54</v>
      </c>
      <c r="E88" s="17">
        <v>1342</v>
      </c>
      <c r="F88" s="17">
        <v>4</v>
      </c>
      <c r="G88" s="31">
        <f t="shared" si="8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39">
        <f t="shared" si="11"/>
        <v>1016.99999999994</v>
      </c>
      <c r="AQ88" s="39">
        <f t="shared" si="9"/>
        <v>4.0000000010519443</v>
      </c>
      <c r="AR88" s="39"/>
      <c r="AS88" s="17">
        <v>252</v>
      </c>
      <c r="AU88" s="17">
        <f t="shared" si="10"/>
        <v>1</v>
      </c>
      <c r="AW88" s="32"/>
      <c r="AX88" s="36">
        <f t="shared" si="6"/>
        <v>8.4893349541654131E-2</v>
      </c>
    </row>
    <row r="89" spans="1:50" x14ac:dyDescent="0.3">
      <c r="A89" s="7">
        <v>43980</v>
      </c>
      <c r="B89" s="25"/>
      <c r="C89" s="17">
        <v>9215</v>
      </c>
      <c r="D89" s="17">
        <f t="shared" si="7"/>
        <v>56</v>
      </c>
      <c r="E89" s="17">
        <v>1345</v>
      </c>
      <c r="F89" s="17">
        <v>3</v>
      </c>
      <c r="G89" s="31">
        <f t="shared" si="8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39">
        <f t="shared" si="11"/>
        <v>1023.9999999988901</v>
      </c>
      <c r="AQ89" s="39">
        <f t="shared" si="9"/>
        <v>6.9999999989501021</v>
      </c>
      <c r="AR89" s="39"/>
      <c r="AS89" s="17">
        <v>252</v>
      </c>
      <c r="AU89" s="17">
        <f t="shared" si="10"/>
        <v>0</v>
      </c>
      <c r="AW89" s="32"/>
      <c r="AX89" s="36">
        <f t="shared" si="6"/>
        <v>7.5273336351324688E-2</v>
      </c>
    </row>
    <row r="90" spans="1:50" x14ac:dyDescent="0.3">
      <c r="A90" s="7">
        <v>43981</v>
      </c>
      <c r="B90" s="25"/>
      <c r="C90" s="17">
        <v>9249</v>
      </c>
      <c r="D90" s="17">
        <f t="shared" si="7"/>
        <v>34</v>
      </c>
      <c r="E90" s="17">
        <v>1353</v>
      </c>
      <c r="F90" s="17">
        <v>8</v>
      </c>
      <c r="G90" s="31">
        <f t="shared" si="8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39">
        <f t="shared" si="11"/>
        <v>1026.9999999987749</v>
      </c>
      <c r="AQ90" s="39">
        <f t="shared" si="9"/>
        <v>2.9999999998848352</v>
      </c>
      <c r="AR90" s="39"/>
      <c r="AS90" s="17">
        <v>252</v>
      </c>
      <c r="AU90" s="17">
        <f t="shared" si="10"/>
        <v>0</v>
      </c>
      <c r="AW90" s="32"/>
      <c r="AX90" s="36">
        <f t="shared" si="6"/>
        <v>7.1774384632444607E-2</v>
      </c>
    </row>
    <row r="91" spans="1:50" x14ac:dyDescent="0.3">
      <c r="A91" s="7">
        <v>43982</v>
      </c>
      <c r="B91" s="25"/>
      <c r="C91" s="17">
        <v>9287</v>
      </c>
      <c r="D91" s="17">
        <f t="shared" si="7"/>
        <v>38</v>
      </c>
      <c r="E91" s="17">
        <v>1355</v>
      </c>
      <c r="F91" s="17">
        <v>2</v>
      </c>
      <c r="G91" s="31">
        <f t="shared" si="8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39">
        <f t="shared" si="11"/>
        <v>1028.9999999987249</v>
      </c>
      <c r="AQ91" s="39">
        <f t="shared" si="9"/>
        <v>1.9999999999499778</v>
      </c>
      <c r="AR91" s="39"/>
      <c r="AS91" s="17">
        <v>252</v>
      </c>
      <c r="AU91" s="17">
        <f t="shared" si="10"/>
        <v>0</v>
      </c>
      <c r="AW91" s="32"/>
      <c r="AX91" s="36">
        <f t="shared" si="6"/>
        <v>7.4992118633672347E-2</v>
      </c>
    </row>
    <row r="92" spans="1:50" x14ac:dyDescent="0.3">
      <c r="A92" s="7">
        <v>43983</v>
      </c>
      <c r="B92" s="25"/>
      <c r="C92" s="17">
        <v>9321</v>
      </c>
      <c r="D92" s="17">
        <f t="shared" si="7"/>
        <v>34</v>
      </c>
      <c r="E92" s="17">
        <v>1359</v>
      </c>
      <c r="F92" s="17">
        <v>4</v>
      </c>
      <c r="G92" s="31">
        <f t="shared" si="8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39">
        <f t="shared" si="11"/>
        <v>1029.999999998772</v>
      </c>
      <c r="AQ92" s="39">
        <f t="shared" si="9"/>
        <v>1.0000000000470664</v>
      </c>
      <c r="AR92" s="39"/>
      <c r="AS92" s="17">
        <v>253</v>
      </c>
      <c r="AU92" s="17">
        <f t="shared" si="10"/>
        <v>1</v>
      </c>
      <c r="AW92" s="32"/>
      <c r="AX92" s="36">
        <f t="shared" si="6"/>
        <v>7.844040725030052E-2</v>
      </c>
    </row>
    <row r="93" spans="1:50" x14ac:dyDescent="0.3">
      <c r="A93" s="7">
        <v>43984</v>
      </c>
      <c r="B93" s="25"/>
      <c r="C93" s="17">
        <v>9383</v>
      </c>
      <c r="D93" s="17">
        <f t="shared" si="7"/>
        <v>62</v>
      </c>
      <c r="E93" s="17">
        <v>1364</v>
      </c>
      <c r="F93" s="17">
        <v>5</v>
      </c>
      <c r="G93" s="31">
        <f t="shared" si="8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39">
        <f t="shared" si="11"/>
        <v>1039.999999999312</v>
      </c>
      <c r="AQ93" s="39">
        <f t="shared" si="9"/>
        <v>10.000000000540012</v>
      </c>
      <c r="AR93" s="39"/>
      <c r="AS93" s="17">
        <v>254</v>
      </c>
      <c r="AU93" s="17">
        <f t="shared" si="10"/>
        <v>1</v>
      </c>
      <c r="AW93" s="32"/>
      <c r="AX93" s="36">
        <f t="shared" si="6"/>
        <v>7.8228978639069302E-2</v>
      </c>
    </row>
    <row r="94" spans="1:50" x14ac:dyDescent="0.3">
      <c r="A94" s="7">
        <v>43985</v>
      </c>
      <c r="B94" s="25"/>
      <c r="C94" s="17">
        <v>9457</v>
      </c>
      <c r="D94" s="17">
        <f t="shared" si="7"/>
        <v>74</v>
      </c>
      <c r="E94" s="17">
        <v>1364</v>
      </c>
      <c r="F94" s="17">
        <v>0</v>
      </c>
      <c r="G94" s="31">
        <f t="shared" si="8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39">
        <f t="shared" si="11"/>
        <v>1047.9999999989079</v>
      </c>
      <c r="AQ94" s="39">
        <f t="shared" si="9"/>
        <v>7.999999999595957</v>
      </c>
      <c r="AR94" s="39"/>
      <c r="AS94" s="17">
        <v>255</v>
      </c>
      <c r="AU94" s="17">
        <f t="shared" si="10"/>
        <v>1</v>
      </c>
      <c r="AW94" s="32"/>
      <c r="AX94" s="36">
        <f t="shared" si="6"/>
        <v>8.0082053834534123E-2</v>
      </c>
    </row>
    <row r="95" spans="1:50" x14ac:dyDescent="0.3">
      <c r="A95" s="7">
        <v>43986</v>
      </c>
      <c r="B95" s="25"/>
      <c r="C95" s="17">
        <v>9515</v>
      </c>
      <c r="D95" s="17">
        <f t="shared" si="7"/>
        <v>58</v>
      </c>
      <c r="E95" s="17">
        <v>1368</v>
      </c>
      <c r="F95" s="17">
        <v>4</v>
      </c>
      <c r="G95" s="31">
        <f t="shared" si="8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39">
        <f t="shared" si="11"/>
        <v>1052.9999999996401</v>
      </c>
      <c r="AQ95" s="39">
        <f t="shared" si="9"/>
        <v>5.0000000007321432</v>
      </c>
      <c r="AR95" s="39"/>
      <c r="AS95" s="17">
        <v>258</v>
      </c>
      <c r="AU95" s="17">
        <f t="shared" si="10"/>
        <v>3</v>
      </c>
      <c r="AW95" s="32"/>
      <c r="AX95" s="36">
        <f t="shared" si="6"/>
        <v>9.1959130993398336E-2</v>
      </c>
    </row>
    <row r="96" spans="1:50" x14ac:dyDescent="0.3">
      <c r="A96" s="7">
        <v>43987</v>
      </c>
      <c r="B96" s="25"/>
      <c r="C96" s="17">
        <v>9550</v>
      </c>
      <c r="D96" s="17">
        <f t="shared" si="7"/>
        <v>35</v>
      </c>
      <c r="E96" s="17">
        <v>1377</v>
      </c>
      <c r="F96" s="17">
        <v>9</v>
      </c>
      <c r="G96" s="31">
        <f t="shared" si="8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39">
        <f t="shared" si="11"/>
        <v>1057.999999999455</v>
      </c>
      <c r="AQ96" s="39">
        <f t="shared" si="9"/>
        <v>4.9999999998149178</v>
      </c>
      <c r="AR96" s="39"/>
      <c r="AS96" s="17">
        <v>258</v>
      </c>
      <c r="AU96" s="17">
        <f t="shared" si="10"/>
        <v>0</v>
      </c>
      <c r="AW96" s="32"/>
      <c r="AX96" s="36">
        <f t="shared" si="6"/>
        <v>8.0710851877055428E-2</v>
      </c>
    </row>
    <row r="97" spans="1:49" x14ac:dyDescent="0.3">
      <c r="A97" s="7">
        <v>43988</v>
      </c>
      <c r="B97" s="25"/>
      <c r="C97" s="17">
        <v>9588</v>
      </c>
      <c r="D97" s="17">
        <f t="shared" si="7"/>
        <v>38</v>
      </c>
      <c r="E97" s="17">
        <v>1381</v>
      </c>
      <c r="F97" s="17">
        <v>4</v>
      </c>
      <c r="G97" s="31">
        <f t="shared" si="8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39">
        <f t="shared" si="11"/>
        <v>1059.9999999995391</v>
      </c>
      <c r="AQ97" s="39">
        <f t="shared" si="9"/>
        <v>2.0000000000841283</v>
      </c>
      <c r="AR97" s="39"/>
      <c r="AS97" s="17">
        <v>258</v>
      </c>
      <c r="AU97" s="17">
        <f t="shared" si="10"/>
        <v>0</v>
      </c>
      <c r="AW97" s="32"/>
    </row>
    <row r="98" spans="1:49" x14ac:dyDescent="0.3">
      <c r="A98" s="7">
        <v>43989</v>
      </c>
      <c r="B98" s="25"/>
      <c r="C98" s="17">
        <v>9649</v>
      </c>
      <c r="D98" s="17">
        <f t="shared" si="7"/>
        <v>61</v>
      </c>
      <c r="E98" s="17">
        <v>1385</v>
      </c>
      <c r="F98" s="17">
        <v>4</v>
      </c>
      <c r="G98" s="31">
        <f t="shared" si="8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39">
        <f t="shared" si="11"/>
        <v>1062.99999999895</v>
      </c>
      <c r="AQ98" s="39">
        <f t="shared" si="9"/>
        <v>2.9999999994108748</v>
      </c>
      <c r="AR98" s="39"/>
      <c r="AS98" s="17">
        <v>259</v>
      </c>
      <c r="AU98" s="17">
        <f t="shared" si="10"/>
        <v>1</v>
      </c>
      <c r="AW98" s="32"/>
    </row>
    <row r="99" spans="1:49" x14ac:dyDescent="0.3">
      <c r="A99" s="7">
        <v>43990</v>
      </c>
      <c r="B99" s="25"/>
      <c r="C99" s="17">
        <v>9718</v>
      </c>
      <c r="D99" s="17">
        <f t="shared" si="7"/>
        <v>69</v>
      </c>
      <c r="E99" s="17">
        <v>1386</v>
      </c>
      <c r="F99" s="17">
        <v>1</v>
      </c>
      <c r="G99" s="31">
        <f t="shared" si="8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39">
        <f t="shared" si="11"/>
        <v>1064.999999999628</v>
      </c>
      <c r="AQ99" s="39">
        <f t="shared" si="9"/>
        <v>2.0000000006780283</v>
      </c>
      <c r="AR99" s="39"/>
      <c r="AS99" s="17">
        <v>259</v>
      </c>
      <c r="AU99" s="17">
        <f t="shared" si="10"/>
        <v>0</v>
      </c>
      <c r="AW99" s="32"/>
    </row>
    <row r="100" spans="1:49" x14ac:dyDescent="0.3">
      <c r="A100" s="7">
        <v>43991</v>
      </c>
      <c r="B100" s="25"/>
      <c r="C100" s="17">
        <v>9772</v>
      </c>
      <c r="D100" s="17">
        <f t="shared" si="7"/>
        <v>54</v>
      </c>
      <c r="E100" s="17">
        <v>1390</v>
      </c>
      <c r="F100" s="17">
        <v>4</v>
      </c>
      <c r="G100" s="31">
        <f t="shared" si="8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39">
        <f t="shared" si="11"/>
        <v>1067.99999999999</v>
      </c>
      <c r="AQ100" s="39">
        <f t="shared" si="9"/>
        <v>3.0000000003619789</v>
      </c>
      <c r="AR100" s="39"/>
      <c r="AS100" s="17">
        <v>260</v>
      </c>
      <c r="AU100" s="17">
        <f t="shared" si="10"/>
        <v>1</v>
      </c>
      <c r="AW100" s="32"/>
    </row>
    <row r="101" spans="1:49" x14ac:dyDescent="0.3">
      <c r="A101" s="7">
        <v>43992</v>
      </c>
      <c r="B101" s="25"/>
      <c r="C101" s="17">
        <v>9845</v>
      </c>
      <c r="D101" s="17">
        <f t="shared" si="7"/>
        <v>73</v>
      </c>
      <c r="E101" s="17">
        <v>1396</v>
      </c>
      <c r="F101" s="17">
        <v>6</v>
      </c>
      <c r="G101" s="31">
        <f t="shared" si="8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39">
        <f t="shared" si="11"/>
        <v>1071.9999999991801</v>
      </c>
      <c r="AQ101" s="39">
        <f t="shared" si="9"/>
        <v>3.999999999190095</v>
      </c>
      <c r="AR101" s="39"/>
      <c r="AS101" s="17">
        <v>261</v>
      </c>
      <c r="AU101" s="17">
        <f t="shared" si="10"/>
        <v>1</v>
      </c>
      <c r="AW101" s="32"/>
    </row>
    <row r="102" spans="1:49" x14ac:dyDescent="0.3">
      <c r="A102" s="7">
        <v>43993</v>
      </c>
      <c r="B102" s="25"/>
      <c r="C102" s="17">
        <v>9907</v>
      </c>
      <c r="D102" s="17">
        <f t="shared" si="7"/>
        <v>62</v>
      </c>
      <c r="E102" s="17">
        <v>1400</v>
      </c>
      <c r="F102" s="17">
        <v>4</v>
      </c>
      <c r="G102" s="31">
        <f t="shared" si="8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39">
        <f t="shared" si="11"/>
        <v>1072.9999999992001</v>
      </c>
      <c r="AQ102" s="39">
        <f t="shared" si="9"/>
        <v>1.0000000000200089</v>
      </c>
      <c r="AR102" s="10">
        <f t="shared" ref="AR102:AR165" si="12">AQ102/P101</f>
        <v>1.5151515151818316E-2</v>
      </c>
      <c r="AS102" s="17">
        <v>262</v>
      </c>
      <c r="AU102" s="17">
        <f t="shared" si="10"/>
        <v>1</v>
      </c>
      <c r="AW102" s="32"/>
    </row>
    <row r="103" spans="1:49" x14ac:dyDescent="0.3">
      <c r="A103" s="7">
        <v>43994</v>
      </c>
      <c r="B103" s="25"/>
      <c r="C103" s="17">
        <v>9959</v>
      </c>
      <c r="D103" s="17">
        <f t="shared" si="7"/>
        <v>52</v>
      </c>
      <c r="E103" s="17">
        <v>1406</v>
      </c>
      <c r="F103" s="17">
        <v>6</v>
      </c>
      <c r="G103" s="31">
        <f t="shared" si="8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39">
        <f t="shared" si="11"/>
        <v>1078.999999998736</v>
      </c>
      <c r="AQ103" s="39">
        <f t="shared" si="9"/>
        <v>5.9999999995359303</v>
      </c>
      <c r="AR103" s="10">
        <f t="shared" si="12"/>
        <v>9.2307692300552774E-2</v>
      </c>
      <c r="AS103" s="17">
        <v>262</v>
      </c>
      <c r="AU103" s="17">
        <f t="shared" si="10"/>
        <v>0</v>
      </c>
      <c r="AW103" s="32"/>
    </row>
    <row r="104" spans="1:49" x14ac:dyDescent="0.3">
      <c r="A104" s="7">
        <v>43995</v>
      </c>
      <c r="B104" s="25"/>
      <c r="C104" s="17">
        <v>10012</v>
      </c>
      <c r="D104" s="17">
        <f t="shared" si="7"/>
        <v>53</v>
      </c>
      <c r="E104" s="17">
        <v>1410</v>
      </c>
      <c r="F104" s="17">
        <v>4</v>
      </c>
      <c r="G104" s="31">
        <f t="shared" si="8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39">
        <f t="shared" si="11"/>
        <v>1082.9999999986201</v>
      </c>
      <c r="AQ104" s="39">
        <f t="shared" si="9"/>
        <v>3.9999999998840394</v>
      </c>
      <c r="AR104" s="10">
        <f t="shared" si="12"/>
        <v>5.7971014491073038E-2</v>
      </c>
      <c r="AS104" s="17">
        <v>262</v>
      </c>
      <c r="AU104" s="17">
        <f t="shared" si="10"/>
        <v>0</v>
      </c>
      <c r="AW104" s="32"/>
    </row>
    <row r="105" spans="1:49" x14ac:dyDescent="0.3">
      <c r="A105" s="7">
        <v>43996</v>
      </c>
      <c r="B105" s="25"/>
      <c r="C105" s="17">
        <v>10045</v>
      </c>
      <c r="D105" s="17">
        <f t="shared" si="7"/>
        <v>33</v>
      </c>
      <c r="E105" s="17">
        <v>1415</v>
      </c>
      <c r="F105" s="17">
        <v>5</v>
      </c>
      <c r="G105" s="31">
        <f t="shared" si="8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39">
        <f t="shared" si="11"/>
        <v>1082.9999999986101</v>
      </c>
      <c r="AQ105" s="39">
        <f t="shared" si="9"/>
        <v>-1.0004441719502211E-11</v>
      </c>
      <c r="AR105" s="10">
        <f t="shared" si="12"/>
        <v>-1.493200256642121E-13</v>
      </c>
      <c r="AS105" s="17">
        <v>263</v>
      </c>
      <c r="AU105" s="17">
        <f t="shared" si="10"/>
        <v>1</v>
      </c>
      <c r="AW105" s="32"/>
    </row>
    <row r="106" spans="1:49" x14ac:dyDescent="0.3">
      <c r="A106" s="7">
        <v>43997</v>
      </c>
      <c r="B106" s="25"/>
      <c r="C106" s="17">
        <v>10085</v>
      </c>
      <c r="D106" s="17">
        <f t="shared" si="7"/>
        <v>40</v>
      </c>
      <c r="E106" s="17">
        <v>1426</v>
      </c>
      <c r="F106" s="17">
        <v>11</v>
      </c>
      <c r="G106" s="31">
        <f t="shared" si="8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39">
        <f t="shared" si="11"/>
        <v>1086.999999999186</v>
      </c>
      <c r="AQ106" s="39">
        <f t="shared" si="9"/>
        <v>4.0000000005759375</v>
      </c>
      <c r="AR106" s="10">
        <f t="shared" si="12"/>
        <v>5.8823529420234374E-2</v>
      </c>
      <c r="AS106" s="17">
        <v>264</v>
      </c>
      <c r="AU106" s="17">
        <f t="shared" si="10"/>
        <v>1</v>
      </c>
      <c r="AW106" s="32"/>
    </row>
    <row r="107" spans="1:49" x14ac:dyDescent="0.3">
      <c r="A107" s="7">
        <v>43998</v>
      </c>
      <c r="B107" s="25"/>
      <c r="C107" s="17">
        <v>10132</v>
      </c>
      <c r="D107" s="17">
        <f t="shared" si="7"/>
        <v>47</v>
      </c>
      <c r="E107" s="17">
        <v>1432</v>
      </c>
      <c r="F107" s="17">
        <v>6</v>
      </c>
      <c r="G107" s="31">
        <f t="shared" si="8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39">
        <f t="shared" si="11"/>
        <v>1089.999999999224</v>
      </c>
      <c r="AQ107" s="39">
        <f t="shared" si="9"/>
        <v>3.0000000000379714</v>
      </c>
      <c r="AR107" s="10">
        <f t="shared" si="12"/>
        <v>3.8961038961532093E-2</v>
      </c>
      <c r="AS107" s="17">
        <v>265</v>
      </c>
      <c r="AU107" s="17">
        <f t="shared" si="10"/>
        <v>1</v>
      </c>
      <c r="AW107" s="32"/>
    </row>
    <row r="108" spans="1:49" x14ac:dyDescent="0.3">
      <c r="A108" s="7">
        <v>43999</v>
      </c>
      <c r="B108" s="25"/>
      <c r="C108" s="17">
        <v>10183</v>
      </c>
      <c r="D108" s="17">
        <f t="shared" si="7"/>
        <v>51</v>
      </c>
      <c r="E108" s="17">
        <v>1439</v>
      </c>
      <c r="F108" s="17">
        <v>7</v>
      </c>
      <c r="G108" s="31">
        <f t="shared" si="8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39">
        <f t="shared" si="11"/>
        <v>1093.9999999989091</v>
      </c>
      <c r="AQ108" s="39">
        <f t="shared" si="9"/>
        <v>3.9999999996850875</v>
      </c>
      <c r="AR108" s="10">
        <f t="shared" si="12"/>
        <v>5.128205127801394E-2</v>
      </c>
      <c r="AS108" s="17">
        <v>266</v>
      </c>
      <c r="AU108" s="17">
        <f t="shared" si="10"/>
        <v>1</v>
      </c>
      <c r="AW108" s="32"/>
    </row>
    <row r="109" spans="1:49" x14ac:dyDescent="0.3">
      <c r="A109" s="7">
        <v>44000</v>
      </c>
      <c r="B109" s="25"/>
      <c r="C109" s="17">
        <v>10301</v>
      </c>
      <c r="D109" s="17">
        <f t="shared" si="7"/>
        <v>118</v>
      </c>
      <c r="E109" s="17">
        <v>1446</v>
      </c>
      <c r="F109" s="17">
        <v>7</v>
      </c>
      <c r="G109" s="31">
        <f t="shared" si="8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39">
        <f t="shared" si="11"/>
        <v>1099.999999999254</v>
      </c>
      <c r="AQ109" s="39">
        <f t="shared" si="9"/>
        <v>6.0000000003449259</v>
      </c>
      <c r="AR109" s="10">
        <f t="shared" si="12"/>
        <v>7.2289156630661752E-2</v>
      </c>
      <c r="AS109" s="17">
        <v>267</v>
      </c>
      <c r="AU109" s="17">
        <f t="shared" si="10"/>
        <v>1</v>
      </c>
      <c r="AW109" s="32"/>
    </row>
    <row r="110" spans="1:49" x14ac:dyDescent="0.3">
      <c r="A110" s="7">
        <v>44001</v>
      </c>
      <c r="B110" s="25"/>
      <c r="C110" s="17">
        <v>10427</v>
      </c>
      <c r="D110" s="17">
        <f t="shared" si="7"/>
        <v>126</v>
      </c>
      <c r="E110" s="17">
        <v>1453</v>
      </c>
      <c r="F110" s="17">
        <v>7</v>
      </c>
      <c r="G110" s="31">
        <f t="shared" si="8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39">
        <f t="shared" si="11"/>
        <v>1107.9999999985489</v>
      </c>
      <c r="AQ110" s="39">
        <f t="shared" si="9"/>
        <v>7.9999999992949142</v>
      </c>
      <c r="AR110" s="10">
        <f t="shared" si="12"/>
        <v>9.6385542160179694E-2</v>
      </c>
      <c r="AS110" s="17">
        <v>267</v>
      </c>
      <c r="AU110" s="17">
        <f t="shared" si="10"/>
        <v>0</v>
      </c>
      <c r="AW110" s="32"/>
    </row>
    <row r="111" spans="1:49" x14ac:dyDescent="0.3">
      <c r="A111" s="7">
        <v>44002</v>
      </c>
      <c r="B111" s="25"/>
      <c r="C111" s="17">
        <v>10469</v>
      </c>
      <c r="D111" s="17">
        <f t="shared" si="7"/>
        <v>42</v>
      </c>
      <c r="E111" s="17">
        <v>1459</v>
      </c>
      <c r="F111" s="17">
        <v>6</v>
      </c>
      <c r="G111" s="31">
        <f t="shared" si="8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39">
        <f t="shared" si="11"/>
        <v>1113.9999999995091</v>
      </c>
      <c r="AQ111" s="39">
        <f t="shared" si="9"/>
        <v>6.000000000960199</v>
      </c>
      <c r="AR111" s="10">
        <f t="shared" si="12"/>
        <v>7.3170731719026813E-2</v>
      </c>
      <c r="AS111" s="17">
        <v>267</v>
      </c>
      <c r="AU111" s="17">
        <f t="shared" si="10"/>
        <v>0</v>
      </c>
      <c r="AW111" s="32"/>
    </row>
    <row r="112" spans="1:49" x14ac:dyDescent="0.3">
      <c r="A112" s="7">
        <v>44003</v>
      </c>
      <c r="B112" s="25"/>
      <c r="C112" s="17">
        <v>10519</v>
      </c>
      <c r="D112" s="17">
        <f t="shared" si="7"/>
        <v>50</v>
      </c>
      <c r="E112" s="17">
        <v>1461</v>
      </c>
      <c r="F112" s="17">
        <v>2</v>
      </c>
      <c r="G112" s="31">
        <f t="shared" si="8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39">
        <f t="shared" si="11"/>
        <v>1116.9999999990659</v>
      </c>
      <c r="AQ112" s="39">
        <f t="shared" si="9"/>
        <v>2.9999999995568487</v>
      </c>
      <c r="AR112" s="10">
        <f t="shared" si="12"/>
        <v>3.749999999446061E-2</v>
      </c>
      <c r="AS112" s="17">
        <v>268</v>
      </c>
      <c r="AU112" s="17">
        <f t="shared" si="10"/>
        <v>1</v>
      </c>
      <c r="AW112" s="32"/>
    </row>
    <row r="113" spans="1:49" x14ac:dyDescent="0.3">
      <c r="A113" s="7">
        <v>44004</v>
      </c>
      <c r="B113" s="25"/>
      <c r="C113" s="17">
        <v>10583</v>
      </c>
      <c r="D113" s="17">
        <f t="shared" si="7"/>
        <v>64</v>
      </c>
      <c r="E113" s="17">
        <v>1464</v>
      </c>
      <c r="F113" s="17">
        <v>3</v>
      </c>
      <c r="G113" s="31">
        <f t="shared" si="8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39">
        <f t="shared" si="11"/>
        <v>1119.9999999994559</v>
      </c>
      <c r="AQ113" s="39">
        <f t="shared" si="9"/>
        <v>3.0000000003899459</v>
      </c>
      <c r="AR113" s="10">
        <f t="shared" si="12"/>
        <v>4.0540540545810078E-2</v>
      </c>
      <c r="AS113" s="17">
        <v>269</v>
      </c>
      <c r="AU113" s="17">
        <f t="shared" si="10"/>
        <v>1</v>
      </c>
      <c r="AW113" s="32"/>
    </row>
    <row r="114" spans="1:49" x14ac:dyDescent="0.3">
      <c r="A114" s="7">
        <v>44005</v>
      </c>
      <c r="B114" s="25"/>
      <c r="C114" s="17">
        <v>10672</v>
      </c>
      <c r="D114" s="17">
        <f t="shared" si="7"/>
        <v>89</v>
      </c>
      <c r="E114" s="17">
        <v>1469</v>
      </c>
      <c r="F114" s="17">
        <v>5</v>
      </c>
      <c r="G114" s="31">
        <f t="shared" si="8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39">
        <f t="shared" si="11"/>
        <v>1125.9999999989261</v>
      </c>
      <c r="AQ114" s="39">
        <f t="shared" si="9"/>
        <v>5.9999999994702193</v>
      </c>
      <c r="AR114" s="10">
        <f t="shared" si="12"/>
        <v>7.9999999992936263E-2</v>
      </c>
      <c r="AS114" s="17">
        <v>269</v>
      </c>
      <c r="AU114" s="17">
        <f t="shared" si="10"/>
        <v>0</v>
      </c>
      <c r="AW114" s="32"/>
    </row>
    <row r="115" spans="1:49" x14ac:dyDescent="0.3">
      <c r="A115" s="7">
        <v>44006</v>
      </c>
      <c r="B115" s="25"/>
      <c r="C115" s="17">
        <v>10799</v>
      </c>
      <c r="D115" s="17">
        <f t="shared" si="7"/>
        <v>127</v>
      </c>
      <c r="E115" s="17">
        <v>1476</v>
      </c>
      <c r="F115" s="17">
        <v>7</v>
      </c>
      <c r="G115" s="31">
        <f t="shared" si="8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39">
        <f t="shared" si="11"/>
        <v>1134.999999998676</v>
      </c>
      <c r="AQ115" s="39">
        <f t="shared" si="9"/>
        <v>8.999999999749889</v>
      </c>
      <c r="AR115" s="10">
        <f t="shared" si="12"/>
        <v>0.11842105262828802</v>
      </c>
      <c r="AS115" s="17">
        <v>273</v>
      </c>
      <c r="AU115" s="17">
        <f t="shared" si="10"/>
        <v>4</v>
      </c>
      <c r="AW115" s="32"/>
    </row>
    <row r="116" spans="1:49" x14ac:dyDescent="0.3">
      <c r="A116" s="7">
        <v>44007</v>
      </c>
      <c r="B116" s="25"/>
      <c r="C116" s="17">
        <v>10892</v>
      </c>
      <c r="D116" s="17">
        <f t="shared" si="7"/>
        <v>93</v>
      </c>
      <c r="E116" s="17">
        <v>1477</v>
      </c>
      <c r="F116" s="17">
        <v>1</v>
      </c>
      <c r="G116" s="31">
        <f t="shared" si="8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39">
        <f t="shared" si="11"/>
        <v>1143.999999999304</v>
      </c>
      <c r="AQ116" s="39">
        <f t="shared" si="9"/>
        <v>9.0000000006280061</v>
      </c>
      <c r="AR116" s="10">
        <f t="shared" si="12"/>
        <v>0.11538461539266674</v>
      </c>
      <c r="AS116" s="17">
        <v>273</v>
      </c>
      <c r="AU116" s="17">
        <f t="shared" si="10"/>
        <v>0</v>
      </c>
      <c r="AW116" s="32"/>
    </row>
    <row r="117" spans="1:49" x14ac:dyDescent="0.3">
      <c r="A117" s="7">
        <v>44008</v>
      </c>
      <c r="B117" s="25"/>
      <c r="C117" s="17">
        <v>11060</v>
      </c>
      <c r="D117" s="17">
        <f t="shared" si="7"/>
        <v>168</v>
      </c>
      <c r="E117" s="17">
        <v>1482</v>
      </c>
      <c r="F117" s="17">
        <v>5</v>
      </c>
      <c r="G117" s="31">
        <f t="shared" si="8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39">
        <f t="shared" si="11"/>
        <v>1149.9999999994741</v>
      </c>
      <c r="AQ117" s="39">
        <f t="shared" si="9"/>
        <v>6.0000000001700755</v>
      </c>
      <c r="AR117" s="10">
        <f t="shared" si="12"/>
        <v>8.9552238808508586E-2</v>
      </c>
      <c r="AS117" s="17">
        <v>274</v>
      </c>
      <c r="AU117" s="17">
        <f t="shared" si="10"/>
        <v>1</v>
      </c>
      <c r="AW117" s="32"/>
    </row>
    <row r="118" spans="1:49" x14ac:dyDescent="0.3">
      <c r="A118" s="7">
        <v>44009</v>
      </c>
      <c r="B118" s="25"/>
      <c r="C118" s="17">
        <v>11320</v>
      </c>
      <c r="D118" s="17">
        <f t="shared" si="7"/>
        <v>260</v>
      </c>
      <c r="E118" s="17">
        <v>1486</v>
      </c>
      <c r="F118" s="17">
        <v>4</v>
      </c>
      <c r="G118" s="31">
        <f t="shared" si="8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39">
        <f t="shared" si="11"/>
        <v>1151.9999999992081</v>
      </c>
      <c r="AQ118" s="39">
        <f t="shared" si="9"/>
        <v>1.9999999997339728</v>
      </c>
      <c r="AR118" s="10">
        <f t="shared" si="12"/>
        <v>3.1249999995843325E-2</v>
      </c>
      <c r="AS118" s="17">
        <v>274</v>
      </c>
      <c r="AU118" s="17">
        <f t="shared" si="10"/>
        <v>0</v>
      </c>
      <c r="AW118" s="32"/>
    </row>
    <row r="119" spans="1:49" x14ac:dyDescent="0.3">
      <c r="A119" s="7">
        <v>44010</v>
      </c>
      <c r="B119" s="25"/>
      <c r="C119" s="17">
        <v>11625</v>
      </c>
      <c r="D119" s="17">
        <f t="shared" si="7"/>
        <v>305</v>
      </c>
      <c r="E119" s="17">
        <v>1493</v>
      </c>
      <c r="F119" s="17">
        <v>7</v>
      </c>
      <c r="G119" s="31">
        <f t="shared" si="8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39">
        <f t="shared" si="11"/>
        <v>1153.9999999991471</v>
      </c>
      <c r="AQ119" s="39">
        <f t="shared" si="9"/>
        <v>1.9999999999390639</v>
      </c>
      <c r="AR119" s="10">
        <f t="shared" si="12"/>
        <v>3.2786885244902683E-2</v>
      </c>
      <c r="AS119" s="17">
        <v>274</v>
      </c>
      <c r="AU119" s="17">
        <f t="shared" si="10"/>
        <v>0</v>
      </c>
      <c r="AW119" s="32"/>
    </row>
    <row r="120" spans="1:49" x14ac:dyDescent="0.3">
      <c r="A120" s="7">
        <v>44011</v>
      </c>
      <c r="B120" s="25"/>
      <c r="C120" s="17">
        <v>11826</v>
      </c>
      <c r="D120" s="17">
        <f t="shared" si="7"/>
        <v>201</v>
      </c>
      <c r="E120" s="17">
        <v>1498</v>
      </c>
      <c r="F120" s="17">
        <v>5</v>
      </c>
      <c r="G120" s="31">
        <f t="shared" si="8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39">
        <f t="shared" si="11"/>
        <v>1155.9999999992499</v>
      </c>
      <c r="AQ120" s="39">
        <f t="shared" si="9"/>
        <v>2.0000000001027729</v>
      </c>
      <c r="AR120" s="10">
        <f t="shared" si="12"/>
        <v>3.0303030304587468E-2</v>
      </c>
      <c r="AS120" s="17">
        <v>274</v>
      </c>
      <c r="AU120" s="17">
        <f t="shared" si="10"/>
        <v>0</v>
      </c>
      <c r="AW120" s="32"/>
    </row>
    <row r="121" spans="1:49" x14ac:dyDescent="0.3">
      <c r="A121" s="7">
        <v>44012</v>
      </c>
      <c r="B121" s="25"/>
      <c r="C121" s="17">
        <v>11975</v>
      </c>
      <c r="D121" s="17">
        <f t="shared" si="7"/>
        <v>149</v>
      </c>
      <c r="E121" s="17">
        <v>1502</v>
      </c>
      <c r="F121" s="17">
        <v>4</v>
      </c>
      <c r="G121" s="31">
        <f t="shared" si="8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39">
        <f t="shared" si="11"/>
        <v>1160.999999998834</v>
      </c>
      <c r="AQ121" s="39">
        <f t="shared" si="9"/>
        <v>4.9999999995841335</v>
      </c>
      <c r="AR121" s="10">
        <f t="shared" si="12"/>
        <v>7.2463768109914978E-2</v>
      </c>
      <c r="AS121" s="17">
        <v>275</v>
      </c>
      <c r="AU121" s="17">
        <f t="shared" si="10"/>
        <v>1</v>
      </c>
      <c r="AW121" s="32"/>
    </row>
    <row r="122" spans="1:49" x14ac:dyDescent="0.3">
      <c r="A122" s="7">
        <v>44013</v>
      </c>
      <c r="B122" s="25"/>
      <c r="C122" s="17">
        <v>12066</v>
      </c>
      <c r="D122" s="17">
        <f t="shared" si="7"/>
        <v>91</v>
      </c>
      <c r="E122" s="17">
        <v>1512</v>
      </c>
      <c r="F122" s="17">
        <v>10</v>
      </c>
      <c r="G122" s="31">
        <f t="shared" si="8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39">
        <f t="shared" si="11"/>
        <v>1167.999999998832</v>
      </c>
      <c r="AQ122" s="39">
        <f t="shared" si="9"/>
        <v>6.9999999999979536</v>
      </c>
      <c r="AR122" s="10">
        <f t="shared" si="12"/>
        <v>9.8591549295745831E-2</v>
      </c>
      <c r="AS122" s="17">
        <v>275</v>
      </c>
      <c r="AU122" s="17">
        <f t="shared" si="10"/>
        <v>0</v>
      </c>
      <c r="AW122" s="32"/>
    </row>
    <row r="123" spans="1:49" x14ac:dyDescent="0.3">
      <c r="A123" s="7">
        <v>44014</v>
      </c>
      <c r="B123" s="25"/>
      <c r="C123" s="17">
        <v>12198</v>
      </c>
      <c r="D123" s="17">
        <f t="shared" si="7"/>
        <v>132</v>
      </c>
      <c r="E123" s="17">
        <v>1516</v>
      </c>
      <c r="F123" s="17">
        <v>4</v>
      </c>
      <c r="G123" s="31">
        <f t="shared" si="8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39">
        <f t="shared" si="11"/>
        <v>1174.99999999896</v>
      </c>
      <c r="AQ123" s="39">
        <f t="shared" si="9"/>
        <v>7.0000000001280114</v>
      </c>
      <c r="AR123" s="10">
        <f t="shared" si="12"/>
        <v>9.3333333335040153E-2</v>
      </c>
      <c r="AS123" s="17">
        <v>276</v>
      </c>
      <c r="AU123" s="17">
        <f t="shared" si="10"/>
        <v>1</v>
      </c>
      <c r="AW123" s="32"/>
    </row>
    <row r="124" spans="1:49" x14ac:dyDescent="0.3">
      <c r="A124" s="7">
        <v>44015</v>
      </c>
      <c r="B124" s="25"/>
      <c r="C124" s="17">
        <v>12337</v>
      </c>
      <c r="D124" s="17">
        <f t="shared" si="7"/>
        <v>139</v>
      </c>
      <c r="E124" s="17">
        <v>1523</v>
      </c>
      <c r="F124" s="17">
        <v>7</v>
      </c>
      <c r="G124" s="31">
        <f t="shared" si="8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39">
        <f t="shared" si="11"/>
        <v>1176.999999998867</v>
      </c>
      <c r="AQ124" s="39">
        <f t="shared" si="9"/>
        <v>1.9999999999070042</v>
      </c>
      <c r="AR124" s="10">
        <f t="shared" si="12"/>
        <v>2.7777777776486171E-2</v>
      </c>
      <c r="AS124" s="17">
        <v>276</v>
      </c>
      <c r="AU124" s="17">
        <f t="shared" si="10"/>
        <v>0</v>
      </c>
      <c r="AW124" s="32"/>
    </row>
    <row r="125" spans="1:49" x14ac:dyDescent="0.3">
      <c r="A125" s="7">
        <v>44016</v>
      </c>
      <c r="B125" s="25"/>
      <c r="C125" s="17">
        <v>12458</v>
      </c>
      <c r="D125" s="17">
        <f t="shared" ref="D125:D188" si="13">C125-C124</f>
        <v>121</v>
      </c>
      <c r="E125" s="17">
        <v>1526</v>
      </c>
      <c r="F125" s="17">
        <v>3</v>
      </c>
      <c r="G125" s="31">
        <f t="shared" si="8"/>
        <v>4.2857142857142858E-2</v>
      </c>
      <c r="H125" s="10">
        <v>0.12249157167999999</v>
      </c>
      <c r="I125" s="10">
        <v>2.5584795321000001E-2</v>
      </c>
      <c r="J125" s="17">
        <f t="shared" ref="J125:J188" si="14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39">
        <f t="shared" si="11"/>
        <v>1180.999999999008</v>
      </c>
      <c r="AQ125" s="39">
        <f t="shared" si="9"/>
        <v>4.0000000001409717</v>
      </c>
      <c r="AR125" s="10">
        <f t="shared" si="12"/>
        <v>5.6338028170999602E-2</v>
      </c>
      <c r="AS125" s="17">
        <v>278</v>
      </c>
      <c r="AU125" s="17">
        <f t="shared" si="10"/>
        <v>2</v>
      </c>
      <c r="AW125" s="32"/>
    </row>
    <row r="126" spans="1:49" x14ac:dyDescent="0.3">
      <c r="A126" s="7">
        <v>44017</v>
      </c>
      <c r="B126" s="25"/>
      <c r="C126" s="17">
        <v>12533</v>
      </c>
      <c r="D126" s="17">
        <f t="shared" si="13"/>
        <v>75</v>
      </c>
      <c r="E126" s="17">
        <v>1535</v>
      </c>
      <c r="F126" s="17">
        <v>9</v>
      </c>
      <c r="G126" s="31">
        <f t="shared" si="8"/>
        <v>0.12328767123287671</v>
      </c>
      <c r="H126" s="10">
        <v>0.122476661613</v>
      </c>
      <c r="I126" s="10">
        <v>2.6230686308999999E-2</v>
      </c>
      <c r="J126" s="17">
        <f t="shared" si="14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39">
        <f t="shared" si="11"/>
        <v>1184.99999999994</v>
      </c>
      <c r="AQ126" s="39">
        <f t="shared" si="9"/>
        <v>4.0000000009320047</v>
      </c>
      <c r="AR126" s="10">
        <f t="shared" si="12"/>
        <v>5.7142857156171498E-2</v>
      </c>
      <c r="AS126" s="17">
        <v>280</v>
      </c>
      <c r="AU126" s="17">
        <f t="shared" si="10"/>
        <v>2</v>
      </c>
      <c r="AW126" s="32"/>
    </row>
    <row r="127" spans="1:49" x14ac:dyDescent="0.3">
      <c r="A127" s="7">
        <v>44018</v>
      </c>
      <c r="B127" s="25"/>
      <c r="C127" s="17">
        <v>12584</v>
      </c>
      <c r="D127" s="17">
        <f t="shared" si="13"/>
        <v>51</v>
      </c>
      <c r="E127" s="17">
        <v>1537</v>
      </c>
      <c r="F127" s="17">
        <v>2</v>
      </c>
      <c r="G127" s="31">
        <f t="shared" si="8"/>
        <v>2.8985507246376812E-2</v>
      </c>
      <c r="H127" s="10">
        <v>0.122139224411</v>
      </c>
      <c r="I127" s="10">
        <v>2.4678111587E-2</v>
      </c>
      <c r="J127" s="17">
        <f t="shared" si="14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39">
        <f t="shared" si="11"/>
        <v>1187.999999999701</v>
      </c>
      <c r="AQ127" s="39">
        <f t="shared" si="9"/>
        <v>2.9999999997610303</v>
      </c>
      <c r="AR127" s="10">
        <f t="shared" si="12"/>
        <v>4.1095890407685347E-2</v>
      </c>
      <c r="AS127" s="17">
        <v>281</v>
      </c>
      <c r="AU127" s="17">
        <f t="shared" si="10"/>
        <v>1</v>
      </c>
      <c r="AW127" s="32"/>
    </row>
    <row r="128" spans="1:49" x14ac:dyDescent="0.3">
      <c r="A128" s="7">
        <v>44019</v>
      </c>
      <c r="B128" s="25"/>
      <c r="C128" s="17">
        <v>12702</v>
      </c>
      <c r="D128" s="17">
        <f t="shared" si="13"/>
        <v>118</v>
      </c>
      <c r="E128" s="17">
        <v>1547</v>
      </c>
      <c r="F128" s="17">
        <v>10</v>
      </c>
      <c r="G128" s="31">
        <f t="shared" si="8"/>
        <v>0.12987012987012986</v>
      </c>
      <c r="H128" s="10">
        <v>0.121791843804</v>
      </c>
      <c r="I128" s="10">
        <v>2.7363184079E-2</v>
      </c>
      <c r="J128" s="17">
        <f t="shared" si="14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39">
        <f t="shared" si="11"/>
        <v>1189.9999999988099</v>
      </c>
      <c r="AQ128" s="39">
        <f t="shared" si="9"/>
        <v>1.9999999991089226</v>
      </c>
      <c r="AR128" s="10">
        <f t="shared" si="12"/>
        <v>2.8985507233462646E-2</v>
      </c>
      <c r="AS128" s="17">
        <v>281</v>
      </c>
      <c r="AU128" s="17">
        <f t="shared" si="10"/>
        <v>0</v>
      </c>
      <c r="AW128" s="32"/>
    </row>
    <row r="129" spans="1:49" x14ac:dyDescent="0.3">
      <c r="A129" s="7">
        <v>44020</v>
      </c>
      <c r="B129" s="25"/>
      <c r="C129" s="17">
        <v>12831</v>
      </c>
      <c r="D129" s="17">
        <f t="shared" si="13"/>
        <v>129</v>
      </c>
      <c r="E129" s="17">
        <v>1557</v>
      </c>
      <c r="F129" s="17">
        <v>10</v>
      </c>
      <c r="G129" s="31">
        <f t="shared" si="8"/>
        <v>0.11764705882352941</v>
      </c>
      <c r="H129" s="10">
        <v>0.121346738368</v>
      </c>
      <c r="I129" s="10">
        <v>3.1400073882000001E-2</v>
      </c>
      <c r="J129" s="17">
        <f t="shared" si="14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39">
        <f t="shared" si="11"/>
        <v>1206.9999999995221</v>
      </c>
      <c r="AQ129" s="39">
        <f t="shared" si="9"/>
        <v>17.000000000712134</v>
      </c>
      <c r="AR129" s="10">
        <f t="shared" si="12"/>
        <v>0.22077922078846929</v>
      </c>
      <c r="AS129" s="17">
        <v>281</v>
      </c>
      <c r="AU129" s="17">
        <f t="shared" si="10"/>
        <v>0</v>
      </c>
      <c r="AW129" s="32"/>
    </row>
    <row r="130" spans="1:49" x14ac:dyDescent="0.3">
      <c r="A130" s="7">
        <v>44021</v>
      </c>
      <c r="B130" s="25"/>
      <c r="C130" s="17">
        <v>12936</v>
      </c>
      <c r="D130" s="17">
        <f t="shared" si="13"/>
        <v>105</v>
      </c>
      <c r="E130" s="17">
        <v>1562</v>
      </c>
      <c r="F130" s="17">
        <v>5</v>
      </c>
      <c r="G130" s="31">
        <f t="shared" si="8"/>
        <v>6.8493150684931503E-2</v>
      </c>
      <c r="H130" s="10">
        <v>0.120748299319</v>
      </c>
      <c r="I130" s="10">
        <v>2.7238805969999998E-2</v>
      </c>
      <c r="J130" s="17">
        <f t="shared" si="14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39">
        <f t="shared" si="11"/>
        <v>1214.999999998862</v>
      </c>
      <c r="AQ130" s="39">
        <f t="shared" si="9"/>
        <v>7.9999999993399342</v>
      </c>
      <c r="AR130" s="10">
        <f t="shared" si="12"/>
        <v>9.4117647051058045E-2</v>
      </c>
      <c r="AS130" s="17">
        <v>282</v>
      </c>
      <c r="AU130" s="17">
        <f t="shared" si="10"/>
        <v>1</v>
      </c>
      <c r="AW130" s="32"/>
    </row>
    <row r="131" spans="1:49" x14ac:dyDescent="0.3">
      <c r="A131" s="7">
        <v>44022</v>
      </c>
      <c r="B131" s="25"/>
      <c r="C131" s="17">
        <v>13077</v>
      </c>
      <c r="D131" s="17">
        <f t="shared" si="13"/>
        <v>141</v>
      </c>
      <c r="E131" s="17">
        <v>1567</v>
      </c>
      <c r="F131" s="17">
        <v>5</v>
      </c>
      <c r="G131" s="31">
        <f t="shared" si="8"/>
        <v>7.2463768115942032E-2</v>
      </c>
      <c r="H131" s="10">
        <v>0.11982870688900001</v>
      </c>
      <c r="I131" s="10">
        <v>2.5794392523E-2</v>
      </c>
      <c r="J131" s="17">
        <f t="shared" si="14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39">
        <f t="shared" si="11"/>
        <v>1222.9999999985159</v>
      </c>
      <c r="AQ131" s="39">
        <f t="shared" si="9"/>
        <v>7.9999999996539373</v>
      </c>
      <c r="AR131" s="10">
        <f t="shared" si="12"/>
        <v>0.10958904109114982</v>
      </c>
      <c r="AS131" s="17">
        <v>282</v>
      </c>
      <c r="AU131" s="17">
        <f t="shared" si="10"/>
        <v>0</v>
      </c>
      <c r="AW131" s="32"/>
    </row>
    <row r="132" spans="1:49" x14ac:dyDescent="0.3">
      <c r="A132" s="7">
        <v>44023</v>
      </c>
      <c r="B132" s="25"/>
      <c r="C132" s="17">
        <v>13130</v>
      </c>
      <c r="D132" s="17">
        <f t="shared" si="13"/>
        <v>53</v>
      </c>
      <c r="E132" s="17">
        <v>1570</v>
      </c>
      <c r="F132" s="17">
        <v>3</v>
      </c>
      <c r="G132" s="31">
        <f t="shared" si="8"/>
        <v>4.6875E-2</v>
      </c>
      <c r="H132" s="10">
        <v>0.11957349581100001</v>
      </c>
      <c r="I132" s="10">
        <v>2.4710424710000001E-2</v>
      </c>
      <c r="J132" s="17">
        <f t="shared" si="14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39">
        <f t="shared" si="11"/>
        <v>1224.9999999999</v>
      </c>
      <c r="AQ132" s="39">
        <f t="shared" si="9"/>
        <v>2.0000000013840236</v>
      </c>
      <c r="AR132" s="10">
        <f t="shared" si="12"/>
        <v>2.8985507266435125E-2</v>
      </c>
      <c r="AS132" s="17">
        <v>282</v>
      </c>
      <c r="AU132" s="17">
        <f t="shared" si="10"/>
        <v>0</v>
      </c>
      <c r="AW132" s="32"/>
    </row>
    <row r="133" spans="1:49" x14ac:dyDescent="0.3">
      <c r="A133" s="7">
        <v>44024</v>
      </c>
      <c r="B133" s="25"/>
      <c r="C133" s="17">
        <v>13189</v>
      </c>
      <c r="D133" s="17">
        <f t="shared" si="13"/>
        <v>59</v>
      </c>
      <c r="E133" s="17">
        <v>1573</v>
      </c>
      <c r="F133" s="17">
        <v>3</v>
      </c>
      <c r="G133" s="31">
        <f t="shared" si="8"/>
        <v>4.6153846153846156E-2</v>
      </c>
      <c r="H133" s="10">
        <v>0.119266055045</v>
      </c>
      <c r="I133" s="10">
        <v>2.6273241712999999E-2</v>
      </c>
      <c r="J133" s="17">
        <f t="shared" si="14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39">
        <f t="shared" si="11"/>
        <v>1226.9999999992021</v>
      </c>
      <c r="AQ133" s="39">
        <f t="shared" si="9"/>
        <v>1.9999999993021902</v>
      </c>
      <c r="AR133" s="10">
        <f t="shared" si="12"/>
        <v>3.1249999989096722E-2</v>
      </c>
      <c r="AS133" s="17">
        <v>282</v>
      </c>
      <c r="AU133" s="17">
        <f t="shared" si="10"/>
        <v>0</v>
      </c>
      <c r="AW133" s="32"/>
    </row>
    <row r="134" spans="1:49" x14ac:dyDescent="0.3">
      <c r="A134" s="7">
        <v>44025</v>
      </c>
      <c r="B134" s="25"/>
      <c r="C134" s="17">
        <v>13253</v>
      </c>
      <c r="D134" s="17">
        <f t="shared" si="13"/>
        <v>64</v>
      </c>
      <c r="E134" s="17">
        <v>1581</v>
      </c>
      <c r="F134" s="17">
        <v>8</v>
      </c>
      <c r="G134" s="31">
        <f t="shared" si="8"/>
        <v>0.11267605633802817</v>
      </c>
      <c r="H134" s="10">
        <v>0.119293744812</v>
      </c>
      <c r="I134" s="10">
        <v>3.125E-2</v>
      </c>
      <c r="J134" s="17">
        <f t="shared" si="14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39">
        <f t="shared" si="11"/>
        <v>1227.9999999986219</v>
      </c>
      <c r="AQ134" s="39">
        <f t="shared" si="9"/>
        <v>0.99999999941974238</v>
      </c>
      <c r="AR134" s="10">
        <f t="shared" si="12"/>
        <v>1.5384615375688344E-2</v>
      </c>
      <c r="AS134" s="17">
        <v>283</v>
      </c>
      <c r="AU134" s="17">
        <f t="shared" si="10"/>
        <v>1</v>
      </c>
      <c r="AW134" s="32"/>
    </row>
    <row r="135" spans="1:49" x14ac:dyDescent="0.3">
      <c r="A135" s="7">
        <v>44026</v>
      </c>
      <c r="B135" s="25"/>
      <c r="C135" s="17">
        <v>13356</v>
      </c>
      <c r="D135" s="17">
        <f t="shared" si="13"/>
        <v>103</v>
      </c>
      <c r="E135" s="17">
        <v>1583</v>
      </c>
      <c r="F135" s="17">
        <v>2</v>
      </c>
      <c r="G135" s="31">
        <f t="shared" si="8"/>
        <v>2.8169014084507043E-2</v>
      </c>
      <c r="H135" s="10">
        <v>0.118523510032</v>
      </c>
      <c r="I135" s="10">
        <v>3.2010820559000001E-2</v>
      </c>
      <c r="J135" s="17">
        <f t="shared" si="14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39">
        <f t="shared" si="11"/>
        <v>1230.9999999987181</v>
      </c>
      <c r="AQ135" s="39">
        <f t="shared" si="9"/>
        <v>3.0000000000961791</v>
      </c>
      <c r="AR135" s="10">
        <f t="shared" si="12"/>
        <v>4.2253521128115201E-2</v>
      </c>
      <c r="AS135" s="17">
        <v>284</v>
      </c>
      <c r="AU135" s="17">
        <f t="shared" si="10"/>
        <v>1</v>
      </c>
      <c r="AW135" s="32"/>
    </row>
    <row r="136" spans="1:49" x14ac:dyDescent="0.3">
      <c r="A136" s="7">
        <v>44027</v>
      </c>
      <c r="B136" s="25"/>
      <c r="C136" s="17">
        <v>13490</v>
      </c>
      <c r="D136" s="17">
        <f t="shared" si="13"/>
        <v>134</v>
      </c>
      <c r="E136" s="17">
        <v>1596</v>
      </c>
      <c r="F136" s="17">
        <v>13</v>
      </c>
      <c r="G136" s="31">
        <f t="shared" si="8"/>
        <v>0.16250000000000001</v>
      </c>
      <c r="H136" s="10">
        <v>0.118309859154</v>
      </c>
      <c r="I136" s="10">
        <v>3.5698348950999999E-2</v>
      </c>
      <c r="J136" s="17">
        <f t="shared" si="14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39">
        <f t="shared" si="11"/>
        <v>1239.999999998844</v>
      </c>
      <c r="AQ136" s="39">
        <f t="shared" si="9"/>
        <v>9.000000000125965</v>
      </c>
      <c r="AR136" s="10">
        <f t="shared" si="12"/>
        <v>0.12676056338205585</v>
      </c>
      <c r="AS136" s="17">
        <v>284</v>
      </c>
      <c r="AU136" s="17">
        <f t="shared" si="10"/>
        <v>0</v>
      </c>
      <c r="AW136" s="32"/>
    </row>
    <row r="137" spans="1:49" x14ac:dyDescent="0.3">
      <c r="A137" s="7">
        <v>44028</v>
      </c>
      <c r="B137" s="25"/>
      <c r="C137" s="17">
        <v>13627</v>
      </c>
      <c r="D137" s="17">
        <f t="shared" si="13"/>
        <v>137</v>
      </c>
      <c r="E137" s="17">
        <v>1601</v>
      </c>
      <c r="F137" s="17">
        <v>5</v>
      </c>
      <c r="G137" s="31">
        <f t="shared" ref="G137:G200" si="15">F137/P137</f>
        <v>6.5789473684210523E-2</v>
      </c>
      <c r="H137" s="10">
        <v>0.117487341307</v>
      </c>
      <c r="I137" s="10">
        <v>3.3807829180999997E-2</v>
      </c>
      <c r="J137" s="17">
        <f t="shared" si="14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39">
        <f t="shared" si="11"/>
        <v>1247.9999999996969</v>
      </c>
      <c r="AQ137" s="39">
        <f t="shared" si="9"/>
        <v>8.0000000008528787</v>
      </c>
      <c r="AR137" s="10">
        <f t="shared" si="12"/>
        <v>0.10000000001066098</v>
      </c>
      <c r="AS137" s="17">
        <v>284</v>
      </c>
      <c r="AU137" s="17">
        <f t="shared" si="10"/>
        <v>0</v>
      </c>
      <c r="AW137" s="32"/>
    </row>
    <row r="138" spans="1:49" x14ac:dyDescent="0.3">
      <c r="A138" s="7">
        <v>44029</v>
      </c>
      <c r="B138" s="25"/>
      <c r="C138" s="17">
        <v>13755</v>
      </c>
      <c r="D138" s="17">
        <f t="shared" si="13"/>
        <v>128</v>
      </c>
      <c r="E138" s="17">
        <v>1607</v>
      </c>
      <c r="F138" s="17">
        <v>6</v>
      </c>
      <c r="G138" s="31">
        <f t="shared" si="15"/>
        <v>8.1081081081081086E-2</v>
      </c>
      <c r="H138" s="10">
        <v>0.116830243547</v>
      </c>
      <c r="I138" s="10">
        <v>3.3651659845000001E-2</v>
      </c>
      <c r="J138" s="17">
        <f t="shared" si="14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39">
        <f t="shared" si="11"/>
        <v>1253.999999999483</v>
      </c>
      <c r="AQ138" s="39">
        <f t="shared" si="9"/>
        <v>5.9999999997860414</v>
      </c>
      <c r="AR138" s="10">
        <f t="shared" si="12"/>
        <v>7.8947368418237393E-2</v>
      </c>
      <c r="AS138" s="17">
        <v>286</v>
      </c>
      <c r="AU138" s="17">
        <f t="shared" si="10"/>
        <v>2</v>
      </c>
      <c r="AW138" s="32"/>
    </row>
    <row r="139" spans="1:49" x14ac:dyDescent="0.3">
      <c r="A139" s="7">
        <v>44030</v>
      </c>
      <c r="B139" s="25"/>
      <c r="C139" s="17">
        <v>13867</v>
      </c>
      <c r="D139" s="17">
        <f t="shared" si="13"/>
        <v>112</v>
      </c>
      <c r="E139" s="17">
        <v>1615</v>
      </c>
      <c r="F139" s="17">
        <v>8</v>
      </c>
      <c r="G139" s="31">
        <f t="shared" si="15"/>
        <v>0.10810810810810811</v>
      </c>
      <c r="H139" s="10">
        <v>0.116463546549</v>
      </c>
      <c r="I139" s="10">
        <v>3.3035714284999997E-2</v>
      </c>
      <c r="J139" s="17">
        <f t="shared" si="14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39">
        <f t="shared" si="11"/>
        <v>1257.999999999915</v>
      </c>
      <c r="AQ139" s="39">
        <f t="shared" ref="AQ139:AQ202" si="16">AP139-AP138</f>
        <v>4.00000000043201</v>
      </c>
      <c r="AR139" s="10">
        <f t="shared" si="12"/>
        <v>5.4054054059892026E-2</v>
      </c>
      <c r="AS139" s="17">
        <v>286</v>
      </c>
      <c r="AT139" s="32">
        <f t="shared" ref="AT139:AT202" si="17">AS139/E139</f>
        <v>0.17708978328173375</v>
      </c>
      <c r="AU139" s="17">
        <f t="shared" si="10"/>
        <v>0</v>
      </c>
      <c r="AV139" s="32">
        <f t="shared" ref="AV139:AV202" si="18">AU139/P138</f>
        <v>0</v>
      </c>
      <c r="AW139" s="32">
        <f t="shared" ref="AW82:AW145" si="19">AV139/AR139</f>
        <v>0</v>
      </c>
    </row>
    <row r="140" spans="1:49" x14ac:dyDescent="0.3">
      <c r="A140" s="7">
        <v>44031</v>
      </c>
      <c r="B140" s="25"/>
      <c r="C140" s="17">
        <v>13958</v>
      </c>
      <c r="D140" s="17">
        <f t="shared" si="13"/>
        <v>91</v>
      </c>
      <c r="E140" s="17">
        <v>1619</v>
      </c>
      <c r="F140" s="17">
        <v>4</v>
      </c>
      <c r="G140" s="31">
        <f t="shared" si="15"/>
        <v>5.4054054054054057E-2</v>
      </c>
      <c r="H140" s="10">
        <v>0.11599082963100001</v>
      </c>
      <c r="I140" s="10">
        <v>3.2399299473999998E-2</v>
      </c>
      <c r="J140" s="17">
        <f t="shared" si="14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39">
        <f t="shared" si="11"/>
        <v>1262.99999999906</v>
      </c>
      <c r="AQ140" s="39">
        <f t="shared" si="16"/>
        <v>4.999999999145075</v>
      </c>
      <c r="AR140" s="10">
        <f t="shared" si="12"/>
        <v>6.7567567556014521E-2</v>
      </c>
      <c r="AS140" s="17">
        <v>287</v>
      </c>
      <c r="AT140" s="32">
        <f t="shared" si="17"/>
        <v>0.17726991970352068</v>
      </c>
      <c r="AU140" s="17">
        <f t="shared" si="10"/>
        <v>1</v>
      </c>
      <c r="AV140" s="32">
        <f t="shared" si="18"/>
        <v>1.3513513513513514E-2</v>
      </c>
      <c r="AW140" s="32">
        <f t="shared" si="19"/>
        <v>0.20000000003419702</v>
      </c>
    </row>
    <row r="141" spans="1:49" x14ac:dyDescent="0.3">
      <c r="A141" s="7">
        <v>44032</v>
      </c>
      <c r="B141" s="25"/>
      <c r="C141" s="17">
        <v>14127</v>
      </c>
      <c r="D141" s="17">
        <f t="shared" si="13"/>
        <v>169</v>
      </c>
      <c r="E141" s="17">
        <v>1622</v>
      </c>
      <c r="F141" s="17">
        <v>3</v>
      </c>
      <c r="G141" s="31">
        <f t="shared" si="15"/>
        <v>4.2253521126760563E-2</v>
      </c>
      <c r="H141" s="10">
        <v>0.11481560133</v>
      </c>
      <c r="I141" s="10">
        <v>3.0341880341000001E-2</v>
      </c>
      <c r="J141" s="17">
        <f t="shared" si="14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39">
        <f t="shared" si="11"/>
        <v>1265.9999999991421</v>
      </c>
      <c r="AQ141" s="39">
        <f t="shared" si="16"/>
        <v>3.0000000000820819</v>
      </c>
      <c r="AR141" s="10">
        <f t="shared" si="12"/>
        <v>4.0540540541649753E-2</v>
      </c>
      <c r="AS141" s="17">
        <v>287</v>
      </c>
      <c r="AT141" s="32">
        <f t="shared" si="17"/>
        <v>0.17694204685573367</v>
      </c>
      <c r="AU141" s="17">
        <f t="shared" si="10"/>
        <v>0</v>
      </c>
      <c r="AV141" s="32">
        <f t="shared" si="18"/>
        <v>0</v>
      </c>
      <c r="AW141" s="32">
        <f t="shared" si="19"/>
        <v>0</v>
      </c>
    </row>
    <row r="142" spans="1:49" x14ac:dyDescent="0.3">
      <c r="A142" s="7">
        <v>44033</v>
      </c>
      <c r="B142" s="25"/>
      <c r="C142" s="17">
        <v>14334</v>
      </c>
      <c r="D142" s="17">
        <f t="shared" si="13"/>
        <v>207</v>
      </c>
      <c r="E142" s="17">
        <v>1632</v>
      </c>
      <c r="F142" s="17">
        <v>10</v>
      </c>
      <c r="G142" s="31">
        <f t="shared" si="15"/>
        <v>0.12820512820512819</v>
      </c>
      <c r="H142" s="10">
        <v>0.113855169526</v>
      </c>
      <c r="I142" s="10">
        <v>3.1967213113999998E-2</v>
      </c>
      <c r="J142" s="17">
        <f t="shared" si="14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39">
        <f t="shared" si="11"/>
        <v>1267.9999999988161</v>
      </c>
      <c r="AQ142" s="39">
        <f t="shared" si="16"/>
        <v>1.9999999996739461</v>
      </c>
      <c r="AR142" s="10">
        <f t="shared" si="12"/>
        <v>2.8169014079914734E-2</v>
      </c>
      <c r="AS142" s="17">
        <v>288</v>
      </c>
      <c r="AT142" s="32">
        <f t="shared" si="17"/>
        <v>0.17647058823529413</v>
      </c>
      <c r="AU142" s="17">
        <f t="shared" si="10"/>
        <v>1</v>
      </c>
      <c r="AV142" s="32">
        <f t="shared" si="18"/>
        <v>1.4084507042253521E-2</v>
      </c>
      <c r="AW142" s="32">
        <f t="shared" si="19"/>
        <v>0.50000000008151346</v>
      </c>
    </row>
    <row r="143" spans="1:49" x14ac:dyDescent="0.3">
      <c r="A143" s="7">
        <v>44034</v>
      </c>
      <c r="B143" s="25"/>
      <c r="C143" s="17">
        <v>14579</v>
      </c>
      <c r="D143" s="17">
        <f t="shared" si="13"/>
        <v>245</v>
      </c>
      <c r="E143" s="17">
        <v>1649</v>
      </c>
      <c r="F143" s="17">
        <v>17</v>
      </c>
      <c r="G143" s="31">
        <f t="shared" si="15"/>
        <v>0.18478260869565216</v>
      </c>
      <c r="H143" s="10">
        <v>0.113107894917</v>
      </c>
      <c r="I143" s="10">
        <v>3.5645098797999999E-2</v>
      </c>
      <c r="J143" s="17">
        <f t="shared" si="14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39">
        <f t="shared" si="11"/>
        <v>1276.9999999996849</v>
      </c>
      <c r="AQ143" s="39">
        <f t="shared" si="16"/>
        <v>9.0000000008687948</v>
      </c>
      <c r="AR143" s="10">
        <f t="shared" si="12"/>
        <v>0.11538461539575377</v>
      </c>
      <c r="AS143" s="17">
        <v>290</v>
      </c>
      <c r="AT143" s="32">
        <f t="shared" si="17"/>
        <v>0.17586416009702852</v>
      </c>
      <c r="AU143" s="17">
        <f t="shared" si="10"/>
        <v>2</v>
      </c>
      <c r="AV143" s="32">
        <f t="shared" si="18"/>
        <v>2.564102564102564E-2</v>
      </c>
      <c r="AW143" s="32">
        <f t="shared" si="19"/>
        <v>0.22222222220077051</v>
      </c>
    </row>
    <row r="144" spans="1:49" x14ac:dyDescent="0.3">
      <c r="A144" s="7">
        <v>44035</v>
      </c>
      <c r="B144" s="25"/>
      <c r="C144" s="17">
        <v>14810</v>
      </c>
      <c r="D144" s="17">
        <f t="shared" si="13"/>
        <v>231</v>
      </c>
      <c r="E144" s="17">
        <v>1659</v>
      </c>
      <c r="F144" s="17">
        <v>10</v>
      </c>
      <c r="G144" s="31">
        <f t="shared" si="15"/>
        <v>0.10989010989010989</v>
      </c>
      <c r="H144" s="10">
        <v>0.11201890614399999</v>
      </c>
      <c r="I144" s="10">
        <v>3.3382245046999999E-2</v>
      </c>
      <c r="J144" s="17">
        <f t="shared" si="14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39">
        <f t="shared" si="11"/>
        <v>1281.9999999985921</v>
      </c>
      <c r="AQ144" s="39">
        <f t="shared" si="16"/>
        <v>4.9999999989072421</v>
      </c>
      <c r="AR144" s="10">
        <f t="shared" si="12"/>
        <v>5.4347826075078716E-2</v>
      </c>
      <c r="AS144" s="17">
        <v>291</v>
      </c>
      <c r="AT144" s="32">
        <f t="shared" si="17"/>
        <v>0.17540687160940324</v>
      </c>
      <c r="AU144" s="17">
        <f t="shared" ref="AU144:AU207" si="20">AS144-AS143</f>
        <v>1</v>
      </c>
      <c r="AV144" s="32">
        <f t="shared" si="18"/>
        <v>1.0869565217391304E-2</v>
      </c>
      <c r="AW144" s="32">
        <f t="shared" si="19"/>
        <v>0.20000000004371032</v>
      </c>
    </row>
    <row r="145" spans="1:49" x14ac:dyDescent="0.3">
      <c r="A145" s="7">
        <v>44036</v>
      </c>
      <c r="B145" s="25"/>
      <c r="C145" s="17">
        <v>15088</v>
      </c>
      <c r="D145" s="17">
        <f t="shared" si="13"/>
        <v>278</v>
      </c>
      <c r="E145" s="17">
        <v>1668</v>
      </c>
      <c r="F145" s="17">
        <v>9</v>
      </c>
      <c r="G145" s="31">
        <f t="shared" si="15"/>
        <v>9.5744680851063829E-2</v>
      </c>
      <c r="H145" s="10">
        <v>0.11055143160100001</v>
      </c>
      <c r="I145" s="10">
        <v>3.2114793303000003E-2</v>
      </c>
      <c r="J145" s="17">
        <f t="shared" si="14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39">
        <f t="shared" si="11"/>
        <v>1291.9999999993081</v>
      </c>
      <c r="AQ145" s="39">
        <f t="shared" si="16"/>
        <v>10.000000000716</v>
      </c>
      <c r="AR145" s="10">
        <f t="shared" si="12"/>
        <v>0.10989010989797802</v>
      </c>
      <c r="AS145" s="17">
        <v>292</v>
      </c>
      <c r="AT145" s="32">
        <f t="shared" si="17"/>
        <v>0.1750599520383693</v>
      </c>
      <c r="AU145" s="17">
        <f t="shared" si="20"/>
        <v>1</v>
      </c>
      <c r="AV145" s="32">
        <f t="shared" si="18"/>
        <v>1.098901098901099E-2</v>
      </c>
      <c r="AW145" s="32">
        <f t="shared" si="19"/>
        <v>9.9999999992840011E-2</v>
      </c>
    </row>
    <row r="146" spans="1:49" x14ac:dyDescent="0.3">
      <c r="A146" s="7">
        <v>44037</v>
      </c>
      <c r="B146" s="25"/>
      <c r="C146" s="17">
        <v>15220</v>
      </c>
      <c r="D146" s="17">
        <f t="shared" si="13"/>
        <v>132</v>
      </c>
      <c r="E146" s="17">
        <v>1677</v>
      </c>
      <c r="F146" s="17">
        <v>9</v>
      </c>
      <c r="G146" s="31">
        <f t="shared" si="15"/>
        <v>9.7826086956521743E-2</v>
      </c>
      <c r="H146" s="10">
        <v>0.110183968462</v>
      </c>
      <c r="I146" s="10">
        <v>3.0666666666E-2</v>
      </c>
      <c r="J146" s="17">
        <f t="shared" si="14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39">
        <f t="shared" si="11"/>
        <v>1296.9999999983911</v>
      </c>
      <c r="AQ146" s="39">
        <f t="shared" si="16"/>
        <v>4.999999999083002</v>
      </c>
      <c r="AR146" s="10">
        <f t="shared" si="12"/>
        <v>5.3191489351946827E-2</v>
      </c>
      <c r="AS146" s="17">
        <v>293</v>
      </c>
      <c r="AT146" s="32">
        <f t="shared" si="17"/>
        <v>0.17471675611210494</v>
      </c>
      <c r="AU146" s="17">
        <f t="shared" si="20"/>
        <v>1</v>
      </c>
      <c r="AV146" s="32">
        <f t="shared" si="18"/>
        <v>1.0638297872340425E-2</v>
      </c>
      <c r="AW146" s="32">
        <f t="shared" ref="AW146:AW209" si="21">AV146/AR146</f>
        <v>0.20000000003667992</v>
      </c>
    </row>
    <row r="147" spans="1:49" x14ac:dyDescent="0.3">
      <c r="A147" s="7">
        <v>44038</v>
      </c>
      <c r="B147" s="25"/>
      <c r="C147" s="17">
        <v>15334</v>
      </c>
      <c r="D147" s="17">
        <f t="shared" si="13"/>
        <v>114</v>
      </c>
      <c r="E147" s="17">
        <v>1682</v>
      </c>
      <c r="F147" s="17">
        <v>5</v>
      </c>
      <c r="G147" s="31">
        <f t="shared" si="15"/>
        <v>5.4945054945054944E-2</v>
      </c>
      <c r="H147" s="10">
        <v>0.109690883005</v>
      </c>
      <c r="I147" s="10">
        <v>2.9748283752000001E-2</v>
      </c>
      <c r="J147" s="17">
        <f t="shared" si="14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39">
        <f t="shared" si="11"/>
        <v>1300.999999999442</v>
      </c>
      <c r="AQ147" s="39">
        <f t="shared" si="16"/>
        <v>4.0000000010509211</v>
      </c>
      <c r="AR147" s="10">
        <f t="shared" si="12"/>
        <v>4.3478260880988273E-2</v>
      </c>
      <c r="AS147" s="17">
        <v>293</v>
      </c>
      <c r="AT147" s="32">
        <f t="shared" si="17"/>
        <v>0.17419738406658739</v>
      </c>
      <c r="AU147" s="17">
        <f t="shared" si="20"/>
        <v>0</v>
      </c>
      <c r="AV147" s="32">
        <f t="shared" si="18"/>
        <v>0</v>
      </c>
      <c r="AW147" s="32">
        <f t="shared" si="21"/>
        <v>0</v>
      </c>
    </row>
    <row r="148" spans="1:49" x14ac:dyDescent="0.3">
      <c r="A148" s="7">
        <v>44039</v>
      </c>
      <c r="B148" s="25"/>
      <c r="C148" s="17">
        <v>15528</v>
      </c>
      <c r="D148" s="17">
        <f t="shared" si="13"/>
        <v>194</v>
      </c>
      <c r="E148" s="17">
        <v>1704</v>
      </c>
      <c r="F148" s="17">
        <v>22</v>
      </c>
      <c r="G148" s="31">
        <f t="shared" si="15"/>
        <v>0.20183486238532111</v>
      </c>
      <c r="H148" s="10">
        <v>0.10973724884</v>
      </c>
      <c r="I148" s="10">
        <v>3.4802043422000002E-2</v>
      </c>
      <c r="J148" s="17">
        <f t="shared" si="14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39">
        <f t="shared" si="11"/>
        <v>1304.999999999088</v>
      </c>
      <c r="AQ148" s="39">
        <f t="shared" si="16"/>
        <v>3.9999999996459792</v>
      </c>
      <c r="AR148" s="10">
        <f t="shared" si="12"/>
        <v>4.395604395215362E-2</v>
      </c>
      <c r="AS148" s="17">
        <v>294</v>
      </c>
      <c r="AT148" s="32">
        <f t="shared" si="17"/>
        <v>0.17253521126760563</v>
      </c>
      <c r="AU148" s="17">
        <f t="shared" si="20"/>
        <v>1</v>
      </c>
      <c r="AV148" s="32">
        <f t="shared" si="18"/>
        <v>1.098901098901099E-2</v>
      </c>
      <c r="AW148" s="32">
        <f t="shared" si="21"/>
        <v>0.2500000000221263</v>
      </c>
    </row>
    <row r="149" spans="1:49" x14ac:dyDescent="0.3">
      <c r="A149" s="7">
        <v>44040</v>
      </c>
      <c r="B149" s="25"/>
      <c r="C149" s="17">
        <v>15805</v>
      </c>
      <c r="D149" s="17">
        <f t="shared" si="13"/>
        <v>277</v>
      </c>
      <c r="E149" s="17">
        <v>1715</v>
      </c>
      <c r="F149" s="17">
        <v>11</v>
      </c>
      <c r="G149" s="31">
        <f t="shared" si="15"/>
        <v>9.5652173913043481E-2</v>
      </c>
      <c r="H149" s="10">
        <v>0.1085099652</v>
      </c>
      <c r="I149" s="10">
        <v>3.4837927900000003E-2</v>
      </c>
      <c r="J149" s="17">
        <f t="shared" si="14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39">
        <f t="shared" si="11"/>
        <v>1316.9999999991101</v>
      </c>
      <c r="AQ149" s="39">
        <f t="shared" si="16"/>
        <v>12.000000000022055</v>
      </c>
      <c r="AR149" s="10">
        <f t="shared" si="12"/>
        <v>0.1100917431194684</v>
      </c>
      <c r="AS149" s="17">
        <v>294</v>
      </c>
      <c r="AT149" s="32">
        <f t="shared" si="17"/>
        <v>0.17142857142857143</v>
      </c>
      <c r="AU149" s="17">
        <f t="shared" si="20"/>
        <v>0</v>
      </c>
      <c r="AV149" s="32">
        <f t="shared" si="18"/>
        <v>0</v>
      </c>
      <c r="AW149" s="32">
        <f t="shared" si="21"/>
        <v>0</v>
      </c>
    </row>
    <row r="150" spans="1:49" x14ac:dyDescent="0.3">
      <c r="A150" s="7">
        <v>44041</v>
      </c>
      <c r="B150" s="25"/>
      <c r="C150" s="17">
        <v>16079</v>
      </c>
      <c r="D150" s="17">
        <f t="shared" si="13"/>
        <v>274</v>
      </c>
      <c r="E150" s="17">
        <v>1730</v>
      </c>
      <c r="F150" s="17">
        <v>15</v>
      </c>
      <c r="G150" s="31">
        <f t="shared" si="15"/>
        <v>0.12820512820512819</v>
      </c>
      <c r="H150" s="10">
        <v>0.10759375583</v>
      </c>
      <c r="I150" s="10">
        <v>3.3834586466000002E-2</v>
      </c>
      <c r="J150" s="17">
        <f t="shared" si="14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39">
        <f t="shared" ref="AP150:AP213" si="22">AO150*E150</f>
        <v>1328.99999999905</v>
      </c>
      <c r="AQ150" s="39">
        <f t="shared" si="16"/>
        <v>11.999999999939973</v>
      </c>
      <c r="AR150" s="10">
        <f t="shared" si="12"/>
        <v>0.10434782608643454</v>
      </c>
      <c r="AS150" s="17">
        <v>294</v>
      </c>
      <c r="AT150" s="32">
        <f t="shared" si="17"/>
        <v>0.16994219653179191</v>
      </c>
      <c r="AU150" s="17">
        <f t="shared" si="20"/>
        <v>0</v>
      </c>
      <c r="AV150" s="32">
        <f t="shared" si="18"/>
        <v>0</v>
      </c>
      <c r="AW150" s="32">
        <f t="shared" si="21"/>
        <v>0</v>
      </c>
    </row>
    <row r="151" spans="1:49" x14ac:dyDescent="0.3">
      <c r="A151" s="7">
        <v>44042</v>
      </c>
      <c r="B151" s="25"/>
      <c r="C151" s="17">
        <v>16333</v>
      </c>
      <c r="D151" s="17">
        <f t="shared" si="13"/>
        <v>254</v>
      </c>
      <c r="E151" s="17">
        <v>1742</v>
      </c>
      <c r="F151" s="17">
        <v>12</v>
      </c>
      <c r="G151" s="31">
        <f t="shared" si="15"/>
        <v>0.10169491525423729</v>
      </c>
      <c r="H151" s="10">
        <v>0.10665523786099999</v>
      </c>
      <c r="I151" s="10">
        <v>3.3071748877999997E-2</v>
      </c>
      <c r="J151" s="17">
        <f t="shared" si="14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39">
        <f t="shared" si="22"/>
        <v>1341.9999999991519</v>
      </c>
      <c r="AQ151" s="39">
        <f t="shared" si="16"/>
        <v>13.000000000101863</v>
      </c>
      <c r="AR151" s="10">
        <f t="shared" si="12"/>
        <v>0.11111111111198174</v>
      </c>
      <c r="AS151" s="17">
        <v>296</v>
      </c>
      <c r="AT151" s="32">
        <f t="shared" si="17"/>
        <v>0.16991963260619977</v>
      </c>
      <c r="AU151" s="17">
        <f t="shared" si="20"/>
        <v>2</v>
      </c>
      <c r="AV151" s="32">
        <f t="shared" si="18"/>
        <v>1.7094017094017096E-2</v>
      </c>
      <c r="AW151" s="32">
        <f t="shared" si="21"/>
        <v>0.15384615384494837</v>
      </c>
    </row>
    <row r="152" spans="1:49" x14ac:dyDescent="0.3">
      <c r="A152" s="7">
        <v>44043</v>
      </c>
      <c r="B152" s="25"/>
      <c r="C152" s="17">
        <v>16564</v>
      </c>
      <c r="D152" s="17">
        <f t="shared" si="13"/>
        <v>231</v>
      </c>
      <c r="E152" s="17">
        <v>1754</v>
      </c>
      <c r="F152" s="17">
        <v>12</v>
      </c>
      <c r="G152" s="31">
        <f t="shared" si="15"/>
        <v>0.10526315789473684</v>
      </c>
      <c r="H152" s="10">
        <v>0.10589229654600001</v>
      </c>
      <c r="I152" s="10">
        <v>3.1483015741000001E-2</v>
      </c>
      <c r="J152" s="17">
        <f t="shared" si="14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39">
        <f t="shared" si="22"/>
        <v>1346.999999999626</v>
      </c>
      <c r="AQ152" s="39">
        <f t="shared" si="16"/>
        <v>5.0000000004740741</v>
      </c>
      <c r="AR152" s="10">
        <f t="shared" si="12"/>
        <v>4.2372881359949779E-2</v>
      </c>
      <c r="AS152" s="17">
        <v>298</v>
      </c>
      <c r="AT152" s="32">
        <f t="shared" si="17"/>
        <v>0.16989737742303307</v>
      </c>
      <c r="AU152" s="17">
        <f t="shared" si="20"/>
        <v>2</v>
      </c>
      <c r="AV152" s="32">
        <f t="shared" si="18"/>
        <v>1.6949152542372881E-2</v>
      </c>
      <c r="AW152" s="32">
        <f t="shared" si="21"/>
        <v>0.39999999996207408</v>
      </c>
    </row>
    <row r="153" spans="1:49" x14ac:dyDescent="0.3">
      <c r="A153" s="7">
        <v>44044</v>
      </c>
      <c r="B153" s="25"/>
      <c r="C153" s="17">
        <v>16687</v>
      </c>
      <c r="D153" s="17">
        <f t="shared" si="13"/>
        <v>123</v>
      </c>
      <c r="E153" s="17">
        <v>1762</v>
      </c>
      <c r="F153" s="17">
        <v>8</v>
      </c>
      <c r="G153" s="31">
        <f t="shared" si="15"/>
        <v>6.8965517241379309E-2</v>
      </c>
      <c r="H153" s="10">
        <v>0.10559117876100001</v>
      </c>
      <c r="I153" s="10">
        <v>3.1599019339999999E-2</v>
      </c>
      <c r="J153" s="17">
        <f t="shared" si="14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39">
        <f t="shared" si="22"/>
        <v>1354.999999998982</v>
      </c>
      <c r="AQ153" s="39">
        <f t="shared" si="16"/>
        <v>7.9999999993560778</v>
      </c>
      <c r="AR153" s="10">
        <f t="shared" si="12"/>
        <v>7.0175438590842784E-2</v>
      </c>
      <c r="AS153" s="17">
        <v>299</v>
      </c>
      <c r="AT153" s="32">
        <f t="shared" si="17"/>
        <v>0.16969353007945517</v>
      </c>
      <c r="AU153" s="17">
        <f t="shared" si="20"/>
        <v>1</v>
      </c>
      <c r="AV153" s="32">
        <f t="shared" si="18"/>
        <v>8.771929824561403E-3</v>
      </c>
      <c r="AW153" s="32">
        <f t="shared" si="21"/>
        <v>0.12500000001006129</v>
      </c>
    </row>
    <row r="154" spans="1:49" x14ac:dyDescent="0.3">
      <c r="A154" s="7">
        <v>44045</v>
      </c>
      <c r="B154" s="25"/>
      <c r="C154" s="17">
        <v>16788</v>
      </c>
      <c r="D154" s="17">
        <f t="shared" si="13"/>
        <v>101</v>
      </c>
      <c r="E154" s="17">
        <v>1765</v>
      </c>
      <c r="F154" s="17">
        <v>3</v>
      </c>
      <c r="G154" s="31">
        <f t="shared" si="15"/>
        <v>2.7522935779816515E-2</v>
      </c>
      <c r="H154" s="10">
        <v>0.105134619966</v>
      </c>
      <c r="I154" s="10">
        <v>2.9579375848000002E-2</v>
      </c>
      <c r="J154" s="17">
        <f t="shared" si="14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39">
        <f t="shared" si="22"/>
        <v>1360.99999999996</v>
      </c>
      <c r="AQ154" s="39">
        <f t="shared" si="16"/>
        <v>6.0000000009779342</v>
      </c>
      <c r="AR154" s="10">
        <f t="shared" si="12"/>
        <v>5.1724137939464947E-2</v>
      </c>
      <c r="AS154" s="17">
        <v>300</v>
      </c>
      <c r="AT154" s="32">
        <f t="shared" si="17"/>
        <v>0.16997167138810199</v>
      </c>
      <c r="AU154" s="17">
        <f t="shared" si="20"/>
        <v>1</v>
      </c>
      <c r="AV154" s="32">
        <f t="shared" si="18"/>
        <v>8.6206896551724137E-3</v>
      </c>
      <c r="AW154" s="32">
        <f t="shared" si="21"/>
        <v>0.16666666663950183</v>
      </c>
    </row>
    <row r="155" spans="1:49" x14ac:dyDescent="0.3">
      <c r="A155" s="7">
        <v>44046</v>
      </c>
      <c r="B155" s="25"/>
      <c r="C155" s="17">
        <v>16996</v>
      </c>
      <c r="D155" s="17">
        <f t="shared" si="13"/>
        <v>208</v>
      </c>
      <c r="E155" s="17">
        <v>1775</v>
      </c>
      <c r="F155" s="17">
        <v>10</v>
      </c>
      <c r="G155" s="31">
        <f t="shared" si="15"/>
        <v>8.8495575221238937E-2</v>
      </c>
      <c r="H155" s="10">
        <v>0.10443633796100001</v>
      </c>
      <c r="I155" s="10">
        <v>3.0698179842E-2</v>
      </c>
      <c r="J155" s="17">
        <f t="shared" si="14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39">
        <f t="shared" si="22"/>
        <v>1370.9999999996749</v>
      </c>
      <c r="AQ155" s="39">
        <f t="shared" si="16"/>
        <v>9.9999999997148734</v>
      </c>
      <c r="AR155" s="10">
        <f t="shared" si="12"/>
        <v>9.1743119263439199E-2</v>
      </c>
      <c r="AS155" s="17">
        <v>302</v>
      </c>
      <c r="AT155" s="32">
        <f t="shared" si="17"/>
        <v>0.17014084507042254</v>
      </c>
      <c r="AU155" s="17">
        <f t="shared" si="20"/>
        <v>2</v>
      </c>
      <c r="AV155" s="32">
        <f t="shared" si="18"/>
        <v>1.834862385321101E-2</v>
      </c>
      <c r="AW155" s="32">
        <f t="shared" si="21"/>
        <v>0.20000000000570256</v>
      </c>
    </row>
    <row r="156" spans="1:49" x14ac:dyDescent="0.3">
      <c r="A156" s="7">
        <v>44047</v>
      </c>
      <c r="B156" s="25"/>
      <c r="C156" s="17">
        <v>17283</v>
      </c>
      <c r="D156" s="17">
        <f t="shared" si="13"/>
        <v>287</v>
      </c>
      <c r="E156" s="17">
        <v>1789</v>
      </c>
      <c r="F156" s="17">
        <v>14</v>
      </c>
      <c r="G156" s="31">
        <f t="shared" si="15"/>
        <v>0.12173913043478261</v>
      </c>
      <c r="H156" s="10">
        <v>0.10351212173800001</v>
      </c>
      <c r="I156" s="10">
        <v>3.0650319828999999E-2</v>
      </c>
      <c r="J156" s="17">
        <f t="shared" si="14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39">
        <f t="shared" si="22"/>
        <v>1384.999999998872</v>
      </c>
      <c r="AQ156" s="39">
        <f t="shared" si="16"/>
        <v>13.999999999197144</v>
      </c>
      <c r="AR156" s="10">
        <f t="shared" si="12"/>
        <v>0.12389380530262958</v>
      </c>
      <c r="AS156" s="17">
        <v>302</v>
      </c>
      <c r="AT156" s="32">
        <f t="shared" si="17"/>
        <v>0.16880939072107323</v>
      </c>
      <c r="AU156" s="17">
        <f t="shared" si="20"/>
        <v>0</v>
      </c>
      <c r="AV156" s="32">
        <f t="shared" si="18"/>
        <v>0</v>
      </c>
      <c r="AW156" s="32">
        <f t="shared" si="21"/>
        <v>0</v>
      </c>
    </row>
    <row r="157" spans="1:49" x14ac:dyDescent="0.3">
      <c r="A157" s="7">
        <v>44048</v>
      </c>
      <c r="B157" s="25"/>
      <c r="C157" s="17">
        <v>17523</v>
      </c>
      <c r="D157" s="17">
        <f t="shared" si="13"/>
        <v>240</v>
      </c>
      <c r="E157" s="17">
        <v>1798</v>
      </c>
      <c r="F157" s="17">
        <v>9</v>
      </c>
      <c r="G157" s="31">
        <f t="shared" si="15"/>
        <v>8.1818181818181818E-2</v>
      </c>
      <c r="H157" s="10">
        <v>0.102608000913</v>
      </c>
      <c r="I157" s="10">
        <v>2.8886554621E-2</v>
      </c>
      <c r="J157" s="17">
        <f t="shared" si="14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39">
        <f t="shared" si="22"/>
        <v>1392.9999999995739</v>
      </c>
      <c r="AQ157" s="39">
        <f t="shared" si="16"/>
        <v>8.0000000007019025</v>
      </c>
      <c r="AR157" s="10">
        <f t="shared" si="12"/>
        <v>6.9565217397407841E-2</v>
      </c>
      <c r="AS157" s="17">
        <v>303</v>
      </c>
      <c r="AT157" s="32">
        <f t="shared" si="17"/>
        <v>0.16852057842046719</v>
      </c>
      <c r="AU157" s="17">
        <f t="shared" si="20"/>
        <v>1</v>
      </c>
      <c r="AV157" s="32">
        <f t="shared" si="18"/>
        <v>8.6956521739130436E-3</v>
      </c>
      <c r="AW157" s="32">
        <f t="shared" si="21"/>
        <v>0.12499999998903279</v>
      </c>
    </row>
    <row r="158" spans="1:49" x14ac:dyDescent="0.3">
      <c r="A158" s="7">
        <v>44049</v>
      </c>
      <c r="B158" s="25"/>
      <c r="C158" s="17">
        <v>17738</v>
      </c>
      <c r="D158" s="17">
        <f t="shared" si="13"/>
        <v>215</v>
      </c>
      <c r="E158" s="17">
        <v>1802</v>
      </c>
      <c r="F158" s="17">
        <v>4</v>
      </c>
      <c r="G158" s="31">
        <f t="shared" si="15"/>
        <v>3.8095238095238099E-2</v>
      </c>
      <c r="H158" s="10">
        <v>0.101589807193</v>
      </c>
      <c r="I158" s="10">
        <v>2.7580772260999999E-2</v>
      </c>
      <c r="J158" s="17">
        <f t="shared" si="14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39">
        <f t="shared" si="22"/>
        <v>1403.9999999990539</v>
      </c>
      <c r="AQ158" s="39">
        <f t="shared" si="16"/>
        <v>10.999999999479996</v>
      </c>
      <c r="AR158" s="10">
        <f t="shared" si="12"/>
        <v>9.999999999527269E-2</v>
      </c>
      <c r="AS158" s="17">
        <v>304</v>
      </c>
      <c r="AT158" s="32">
        <f t="shared" si="17"/>
        <v>0.16870144284128746</v>
      </c>
      <c r="AU158" s="17">
        <f t="shared" si="20"/>
        <v>1</v>
      </c>
      <c r="AV158" s="32">
        <f t="shared" si="18"/>
        <v>9.0909090909090905E-3</v>
      </c>
      <c r="AW158" s="32">
        <f t="shared" si="21"/>
        <v>9.090909091338846E-2</v>
      </c>
    </row>
    <row r="159" spans="1:49" x14ac:dyDescent="0.3">
      <c r="A159" s="7">
        <v>44050</v>
      </c>
      <c r="B159" s="25"/>
      <c r="C159" s="17">
        <v>18061</v>
      </c>
      <c r="D159" s="17">
        <f t="shared" si="13"/>
        <v>323</v>
      </c>
      <c r="E159" s="17">
        <v>1816</v>
      </c>
      <c r="F159" s="17">
        <v>14</v>
      </c>
      <c r="G159" s="31">
        <f t="shared" si="15"/>
        <v>0.13207547169811321</v>
      </c>
      <c r="H159" s="10">
        <v>0.100548142406</v>
      </c>
      <c r="I159" s="10">
        <v>2.7326630574000001E-2</v>
      </c>
      <c r="J159" s="17">
        <f t="shared" si="14"/>
        <v>3879.0000001263966</v>
      </c>
      <c r="M159" s="10">
        <f t="shared" ref="M159:M222" si="23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39">
        <f t="shared" si="22"/>
        <v>1413.999999999128</v>
      </c>
      <c r="AQ159" s="39">
        <f t="shared" si="16"/>
        <v>10.000000000074124</v>
      </c>
      <c r="AR159" s="10">
        <f t="shared" si="12"/>
        <v>9.5238095238801182E-2</v>
      </c>
      <c r="AS159" s="17">
        <v>304</v>
      </c>
      <c r="AT159" s="32">
        <f t="shared" si="17"/>
        <v>0.16740088105726872</v>
      </c>
      <c r="AU159" s="17">
        <f t="shared" si="20"/>
        <v>0</v>
      </c>
      <c r="AV159" s="32">
        <f t="shared" si="18"/>
        <v>0</v>
      </c>
      <c r="AW159" s="32">
        <f t="shared" si="21"/>
        <v>0</v>
      </c>
    </row>
    <row r="160" spans="1:49" x14ac:dyDescent="0.3">
      <c r="A160" s="7">
        <v>44051</v>
      </c>
      <c r="B160" s="25"/>
      <c r="C160" s="17">
        <v>18234</v>
      </c>
      <c r="D160" s="17">
        <f t="shared" si="13"/>
        <v>173</v>
      </c>
      <c r="E160" s="17">
        <v>1825</v>
      </c>
      <c r="F160" s="17">
        <v>9</v>
      </c>
      <c r="G160" s="31">
        <f t="shared" si="15"/>
        <v>8.6538461538461536E-2</v>
      </c>
      <c r="H160" s="10">
        <v>0.100087748162</v>
      </c>
      <c r="I160" s="10">
        <v>2.6395939085999999E-2</v>
      </c>
      <c r="J160" s="17">
        <f t="shared" si="14"/>
        <v>3940.0000000439463</v>
      </c>
      <c r="M160" s="10">
        <f t="shared" si="23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39">
        <f t="shared" si="22"/>
        <v>1424.9999999996</v>
      </c>
      <c r="AQ160" s="39">
        <f t="shared" si="16"/>
        <v>11.000000000472028</v>
      </c>
      <c r="AR160" s="10">
        <f t="shared" si="12"/>
        <v>0.10377358491011347</v>
      </c>
      <c r="AS160" s="17">
        <v>304</v>
      </c>
      <c r="AT160" s="32">
        <f t="shared" si="17"/>
        <v>0.16657534246575342</v>
      </c>
      <c r="AU160" s="17">
        <f t="shared" si="20"/>
        <v>0</v>
      </c>
      <c r="AV160" s="32">
        <f t="shared" si="18"/>
        <v>0</v>
      </c>
      <c r="AW160" s="32">
        <f t="shared" si="21"/>
        <v>0</v>
      </c>
    </row>
    <row r="161" spans="1:49" x14ac:dyDescent="0.3">
      <c r="A161" s="7">
        <v>44052</v>
      </c>
      <c r="B161" s="25"/>
      <c r="C161" s="17">
        <v>18356</v>
      </c>
      <c r="D161" s="17">
        <f t="shared" si="13"/>
        <v>122</v>
      </c>
      <c r="E161" s="17">
        <v>1838</v>
      </c>
      <c r="F161" s="17">
        <v>13</v>
      </c>
      <c r="G161" s="31">
        <f t="shared" si="15"/>
        <v>0.12149532710280374</v>
      </c>
      <c r="H161" s="10">
        <v>0.100130747439</v>
      </c>
      <c r="I161" s="10">
        <v>2.6716604243999999E-2</v>
      </c>
      <c r="J161" s="17">
        <f t="shared" si="14"/>
        <v>4005.0000001040553</v>
      </c>
      <c r="K161" s="10">
        <f t="shared" ref="K161:K216" si="24">F161/D161</f>
        <v>0.10655737704918032</v>
      </c>
      <c r="L161" s="10">
        <f>AVERAGE(K161)</f>
        <v>0.10655737704918032</v>
      </c>
      <c r="M161" s="10">
        <f t="shared" si="23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39">
        <f t="shared" si="22"/>
        <v>1429.9999999998661</v>
      </c>
      <c r="AQ161" s="39">
        <f t="shared" si="16"/>
        <v>5.0000000002660272</v>
      </c>
      <c r="AR161" s="10">
        <f t="shared" si="12"/>
        <v>4.8076923079481033E-2</v>
      </c>
      <c r="AS161" s="17">
        <v>304</v>
      </c>
      <c r="AT161" s="32">
        <f t="shared" si="17"/>
        <v>0.16539717083786726</v>
      </c>
      <c r="AU161" s="17">
        <f t="shared" si="20"/>
        <v>0</v>
      </c>
      <c r="AV161" s="32">
        <f t="shared" si="18"/>
        <v>0</v>
      </c>
      <c r="AW161" s="32">
        <f t="shared" si="21"/>
        <v>0</v>
      </c>
    </row>
    <row r="162" spans="1:49" x14ac:dyDescent="0.3">
      <c r="A162" s="7">
        <v>44053</v>
      </c>
      <c r="B162" s="25"/>
      <c r="C162" s="17">
        <v>18496</v>
      </c>
      <c r="D162" s="17">
        <f t="shared" si="13"/>
        <v>140</v>
      </c>
      <c r="E162" s="17">
        <v>1850</v>
      </c>
      <c r="F162" s="17">
        <v>12</v>
      </c>
      <c r="G162" s="31">
        <f t="shared" si="15"/>
        <v>0.10619469026548672</v>
      </c>
      <c r="H162" s="10">
        <v>0.100021626297</v>
      </c>
      <c r="I162" s="10">
        <v>2.9320186817999999E-2</v>
      </c>
      <c r="J162" s="17">
        <f t="shared" si="14"/>
        <v>3854.000000116916</v>
      </c>
      <c r="K162" s="10">
        <f t="shared" si="24"/>
        <v>8.5714285714285715E-2</v>
      </c>
      <c r="L162" s="10">
        <f>AVERAGE(K161:K163)</f>
        <v>7.3349813513747933E-2</v>
      </c>
      <c r="M162" s="10">
        <f t="shared" si="23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39">
        <f t="shared" si="22"/>
        <v>1440.9999999983002</v>
      </c>
      <c r="AQ162" s="39">
        <f t="shared" si="16"/>
        <v>10.999999998434077</v>
      </c>
      <c r="AR162" s="10">
        <f t="shared" si="12"/>
        <v>0.10280373830312221</v>
      </c>
      <c r="AS162" s="17">
        <v>304</v>
      </c>
      <c r="AT162" s="32">
        <f t="shared" si="17"/>
        <v>0.16432432432432431</v>
      </c>
      <c r="AU162" s="17">
        <f t="shared" si="20"/>
        <v>0</v>
      </c>
      <c r="AV162" s="32">
        <f t="shared" si="18"/>
        <v>0</v>
      </c>
      <c r="AW162" s="32">
        <f t="shared" si="21"/>
        <v>0</v>
      </c>
    </row>
    <row r="163" spans="1:49" x14ac:dyDescent="0.3">
      <c r="A163" s="7">
        <v>44054</v>
      </c>
      <c r="B163" s="25"/>
      <c r="C163" s="17">
        <v>18784</v>
      </c>
      <c r="D163" s="17">
        <f t="shared" si="13"/>
        <v>288</v>
      </c>
      <c r="E163" s="17">
        <v>1858</v>
      </c>
      <c r="F163" s="17">
        <v>8</v>
      </c>
      <c r="G163" s="31">
        <f t="shared" si="15"/>
        <v>7.2727272727272724E-2</v>
      </c>
      <c r="H163" s="10">
        <v>9.8913969335000004E-2</v>
      </c>
      <c r="I163" s="10">
        <v>2.8248587570000001E-2</v>
      </c>
      <c r="J163" s="17">
        <f t="shared" si="14"/>
        <v>3894.000000085668</v>
      </c>
      <c r="K163" s="10">
        <f t="shared" si="24"/>
        <v>2.7777777777777776E-2</v>
      </c>
      <c r="L163" s="10">
        <f>AVERAGE(K161:K165)</f>
        <v>6.030126072738403E-2</v>
      </c>
      <c r="M163" s="10">
        <f t="shared" si="23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39">
        <f t="shared" si="22"/>
        <v>1460.9999999999461</v>
      </c>
      <c r="AQ163" s="39">
        <f t="shared" si="16"/>
        <v>20.000000001645958</v>
      </c>
      <c r="AR163" s="10">
        <f t="shared" si="12"/>
        <v>0.17699115045704389</v>
      </c>
      <c r="AS163" s="17">
        <v>306</v>
      </c>
      <c r="AT163" s="32">
        <f t="shared" si="17"/>
        <v>0.16469321851453175</v>
      </c>
      <c r="AU163" s="17">
        <f t="shared" si="20"/>
        <v>2</v>
      </c>
      <c r="AV163" s="32">
        <f t="shared" si="18"/>
        <v>1.7699115044247787E-2</v>
      </c>
      <c r="AW163" s="32">
        <f t="shared" si="21"/>
        <v>9.99999999917702E-2</v>
      </c>
    </row>
    <row r="164" spans="1:49" x14ac:dyDescent="0.3">
      <c r="A164" s="7">
        <v>44055</v>
      </c>
      <c r="B164" s="25"/>
      <c r="C164" s="17">
        <v>19073</v>
      </c>
      <c r="D164" s="17">
        <f t="shared" si="13"/>
        <v>289</v>
      </c>
      <c r="E164" s="17">
        <v>1871</v>
      </c>
      <c r="F164" s="17">
        <v>13</v>
      </c>
      <c r="G164" s="31">
        <f t="shared" si="15"/>
        <v>0.12871287128712872</v>
      </c>
      <c r="H164" s="10">
        <v>9.8096786032000005E-2</v>
      </c>
      <c r="I164" s="10">
        <v>2.5505050505000001E-2</v>
      </c>
      <c r="J164" s="17">
        <f t="shared" si="14"/>
        <v>3960.0000000078412</v>
      </c>
      <c r="K164" s="10">
        <f t="shared" si="24"/>
        <v>4.4982698961937718E-2</v>
      </c>
      <c r="L164" s="10">
        <f>AVERAGE(K161:K167)</f>
        <v>6.1101729348658256E-2</v>
      </c>
      <c r="M164" s="10">
        <f t="shared" si="23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39">
        <f t="shared" si="22"/>
        <v>1469.999999998872</v>
      </c>
      <c r="AQ164" s="39">
        <f t="shared" si="16"/>
        <v>8.9999999989258868</v>
      </c>
      <c r="AR164" s="10">
        <f t="shared" si="12"/>
        <v>8.1818181808417156E-2</v>
      </c>
      <c r="AS164" s="17">
        <v>306</v>
      </c>
      <c r="AT164" s="32">
        <f t="shared" si="17"/>
        <v>0.16354890432923569</v>
      </c>
      <c r="AU164" s="17">
        <f t="shared" si="20"/>
        <v>0</v>
      </c>
      <c r="AV164" s="32">
        <f t="shared" si="18"/>
        <v>0</v>
      </c>
      <c r="AW164" s="32">
        <f t="shared" si="21"/>
        <v>0</v>
      </c>
    </row>
    <row r="165" spans="1:49" x14ac:dyDescent="0.3">
      <c r="A165" s="7">
        <v>44056</v>
      </c>
      <c r="B165" s="25"/>
      <c r="C165" s="17">
        <v>19402</v>
      </c>
      <c r="D165" s="17">
        <f t="shared" si="13"/>
        <v>329</v>
      </c>
      <c r="E165" s="17">
        <v>1883</v>
      </c>
      <c r="F165" s="17">
        <v>12</v>
      </c>
      <c r="G165" s="31">
        <f t="shared" si="15"/>
        <v>0.11428571428571428</v>
      </c>
      <c r="H165" s="10">
        <v>9.7051850324000002E-2</v>
      </c>
      <c r="I165" s="10">
        <v>2.5773195876E-2</v>
      </c>
      <c r="J165" s="17">
        <f t="shared" si="14"/>
        <v>4074.0000000456289</v>
      </c>
      <c r="K165" s="10">
        <f t="shared" si="24"/>
        <v>3.64741641337386E-2</v>
      </c>
      <c r="L165" s="10">
        <f t="shared" ref="L165:L228" si="25">AVERAGE(K162:K168)</f>
        <v>5.8866259900074054E-2</v>
      </c>
      <c r="M165" s="10">
        <f t="shared" si="23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39">
        <f t="shared" si="22"/>
        <v>1479.9999999998711</v>
      </c>
      <c r="AQ165" s="39">
        <f t="shared" si="16"/>
        <v>10.00000000099908</v>
      </c>
      <c r="AR165" s="10">
        <f t="shared" si="12"/>
        <v>9.9009900999990894E-2</v>
      </c>
      <c r="AS165" s="17">
        <v>307</v>
      </c>
      <c r="AT165" s="32">
        <f t="shared" si="17"/>
        <v>0.16303770578863516</v>
      </c>
      <c r="AU165" s="17">
        <f t="shared" si="20"/>
        <v>1</v>
      </c>
      <c r="AV165" s="32">
        <f t="shared" si="18"/>
        <v>9.9009900990099011E-3</v>
      </c>
      <c r="AW165" s="32">
        <f t="shared" si="21"/>
        <v>9.9999999990009192E-2</v>
      </c>
    </row>
    <row r="166" spans="1:49" x14ac:dyDescent="0.3">
      <c r="A166" s="7">
        <v>44057</v>
      </c>
      <c r="B166" s="25"/>
      <c r="C166" s="17">
        <v>19693</v>
      </c>
      <c r="D166" s="17">
        <f t="shared" si="13"/>
        <v>291</v>
      </c>
      <c r="E166" s="17">
        <v>1902</v>
      </c>
      <c r="F166" s="17">
        <v>19</v>
      </c>
      <c r="G166" s="31">
        <f t="shared" si="15"/>
        <v>0.16814159292035399</v>
      </c>
      <c r="H166" s="10">
        <v>9.6582542019999995E-2</v>
      </c>
      <c r="I166" s="10">
        <v>2.7327690447000001E-2</v>
      </c>
      <c r="J166" s="17">
        <f t="shared" si="14"/>
        <v>4135.0000000605614</v>
      </c>
      <c r="K166" s="10">
        <f t="shared" si="24"/>
        <v>6.5292096219931275E-2</v>
      </c>
      <c r="L166" s="10">
        <f t="shared" si="25"/>
        <v>5.8588452442012287E-2</v>
      </c>
      <c r="M166" s="10">
        <f t="shared" si="23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39">
        <f t="shared" si="22"/>
        <v>1499.9999999999459</v>
      </c>
      <c r="AQ166" s="39">
        <f t="shared" si="16"/>
        <v>20.000000000074806</v>
      </c>
      <c r="AR166" s="10">
        <f t="shared" ref="AR166:AR229" si="26">AQ166/P165</f>
        <v>0.19047619047690292</v>
      </c>
      <c r="AS166" s="17">
        <v>309</v>
      </c>
      <c r="AT166" s="32">
        <f t="shared" si="17"/>
        <v>0.16246056782334384</v>
      </c>
      <c r="AU166" s="17">
        <f t="shared" si="20"/>
        <v>2</v>
      </c>
      <c r="AV166" s="32">
        <f t="shared" si="18"/>
        <v>1.9047619047619049E-2</v>
      </c>
      <c r="AW166" s="32">
        <f t="shared" si="21"/>
        <v>9.9999999999625971E-2</v>
      </c>
    </row>
    <row r="167" spans="1:49" x14ac:dyDescent="0.3">
      <c r="A167" s="7">
        <v>44058</v>
      </c>
      <c r="B167" s="25"/>
      <c r="C167" s="17">
        <v>19890</v>
      </c>
      <c r="D167" s="17">
        <f t="shared" si="13"/>
        <v>197</v>
      </c>
      <c r="E167" s="17">
        <v>1914</v>
      </c>
      <c r="F167" s="17">
        <v>12</v>
      </c>
      <c r="G167" s="31">
        <f t="shared" si="15"/>
        <v>0.11650485436893204</v>
      </c>
      <c r="H167" s="10">
        <v>9.6229260935000005E-2</v>
      </c>
      <c r="I167" s="10">
        <v>2.4355639631000001E-2</v>
      </c>
      <c r="J167" s="17">
        <f t="shared" si="14"/>
        <v>4229.00000002057</v>
      </c>
      <c r="K167" s="10">
        <f t="shared" si="24"/>
        <v>6.0913705583756347E-2</v>
      </c>
      <c r="L167" s="10">
        <f t="shared" si="25"/>
        <v>5.7670528926223999E-2</v>
      </c>
      <c r="M167" s="10">
        <f t="shared" si="23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39">
        <f t="shared" si="22"/>
        <v>1510.9999999982581</v>
      </c>
      <c r="AQ167" s="39">
        <f t="shared" si="16"/>
        <v>10.999999998312205</v>
      </c>
      <c r="AR167" s="10">
        <f t="shared" si="26"/>
        <v>9.7345132728426598E-2</v>
      </c>
      <c r="AS167" s="17">
        <v>310</v>
      </c>
      <c r="AT167" s="32">
        <f t="shared" si="17"/>
        <v>0.16196447230929989</v>
      </c>
      <c r="AU167" s="17">
        <f t="shared" si="20"/>
        <v>1</v>
      </c>
      <c r="AV167" s="32">
        <f t="shared" si="18"/>
        <v>8.8495575221238937E-3</v>
      </c>
      <c r="AW167" s="32">
        <f t="shared" si="21"/>
        <v>9.0909090923039629E-2</v>
      </c>
    </row>
    <row r="168" spans="1:49" x14ac:dyDescent="0.3">
      <c r="A168" s="7">
        <v>44059</v>
      </c>
      <c r="B168" s="25"/>
      <c r="C168" s="17">
        <v>20011</v>
      </c>
      <c r="D168" s="17">
        <f t="shared" si="13"/>
        <v>121</v>
      </c>
      <c r="E168" s="17">
        <v>1925</v>
      </c>
      <c r="F168" s="17">
        <v>11</v>
      </c>
      <c r="G168" s="31">
        <f t="shared" si="15"/>
        <v>0.10891089108910891</v>
      </c>
      <c r="H168" s="10">
        <v>9.6197091599000001E-2</v>
      </c>
      <c r="I168" s="10">
        <v>2.3631258773E-2</v>
      </c>
      <c r="J168" s="17">
        <f t="shared" si="14"/>
        <v>4274.0000001776461</v>
      </c>
      <c r="K168" s="10">
        <f t="shared" si="24"/>
        <v>9.0909090909090912E-2</v>
      </c>
      <c r="L168" s="10">
        <f t="shared" si="25"/>
        <v>5.7634205432346083E-2</v>
      </c>
      <c r="M168" s="10">
        <f t="shared" si="23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39">
        <f t="shared" si="22"/>
        <v>1512.99999999995</v>
      </c>
      <c r="AQ168" s="39">
        <f t="shared" si="16"/>
        <v>2.0000000016918875</v>
      </c>
      <c r="AR168" s="10">
        <f t="shared" si="26"/>
        <v>1.9417475744581431E-2</v>
      </c>
      <c r="AS168" s="17">
        <v>312</v>
      </c>
      <c r="AT168" s="32">
        <f t="shared" si="17"/>
        <v>0.16207792207792207</v>
      </c>
      <c r="AU168" s="17">
        <f t="shared" si="20"/>
        <v>2</v>
      </c>
      <c r="AV168" s="32">
        <f t="shared" si="18"/>
        <v>1.9417475728155338E-2</v>
      </c>
      <c r="AW168" s="32">
        <f t="shared" si="21"/>
        <v>0.99999999915405624</v>
      </c>
    </row>
    <row r="169" spans="1:49" x14ac:dyDescent="0.3">
      <c r="A169" s="7">
        <v>44060</v>
      </c>
      <c r="B169" s="25"/>
      <c r="C169" s="17">
        <v>20202</v>
      </c>
      <c r="D169" s="17">
        <f t="shared" si="13"/>
        <v>191</v>
      </c>
      <c r="E169" s="17">
        <v>1941</v>
      </c>
      <c r="F169" s="17">
        <v>16</v>
      </c>
      <c r="G169" s="31">
        <f t="shared" si="15"/>
        <v>0.1415929203539823</v>
      </c>
      <c r="H169" s="10">
        <v>9.6079596079000004E-2</v>
      </c>
      <c r="I169" s="10">
        <v>2.6943252264999999E-2</v>
      </c>
      <c r="J169" s="17">
        <f t="shared" si="14"/>
        <v>4194.0000000218979</v>
      </c>
      <c r="K169" s="10">
        <f t="shared" si="24"/>
        <v>8.3769633507853408E-2</v>
      </c>
      <c r="L169" s="10">
        <f t="shared" si="25"/>
        <v>6.5199452600232452E-2</v>
      </c>
      <c r="M169" s="10">
        <f t="shared" si="23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39">
        <f t="shared" si="22"/>
        <v>1525.9999999992031</v>
      </c>
      <c r="AQ169" s="39">
        <f t="shared" si="16"/>
        <v>12.999999999253077</v>
      </c>
      <c r="AR169" s="10">
        <f t="shared" si="26"/>
        <v>0.12871287127973344</v>
      </c>
      <c r="AS169" s="17">
        <v>315</v>
      </c>
      <c r="AT169" s="32">
        <f t="shared" si="17"/>
        <v>0.16228748068006182</v>
      </c>
      <c r="AU169" s="17">
        <f t="shared" si="20"/>
        <v>3</v>
      </c>
      <c r="AV169" s="32">
        <f t="shared" si="18"/>
        <v>2.9702970297029702E-2</v>
      </c>
      <c r="AW169" s="32">
        <f t="shared" si="21"/>
        <v>0.23076923078248973</v>
      </c>
    </row>
    <row r="170" spans="1:49" x14ac:dyDescent="0.3">
      <c r="A170" s="7">
        <v>44061</v>
      </c>
      <c r="B170" s="25"/>
      <c r="C170" s="17">
        <v>20483</v>
      </c>
      <c r="D170" s="17">
        <f t="shared" si="13"/>
        <v>281</v>
      </c>
      <c r="E170" s="17">
        <v>1947</v>
      </c>
      <c r="F170" s="17">
        <v>6</v>
      </c>
      <c r="G170" s="31">
        <f t="shared" si="15"/>
        <v>5.8252427184466021E-2</v>
      </c>
      <c r="H170" s="10">
        <v>9.5054435384999997E-2</v>
      </c>
      <c r="I170" s="10">
        <v>2.4459748278000001E-2</v>
      </c>
      <c r="J170" s="17">
        <f t="shared" si="14"/>
        <v>4211.0000000548653</v>
      </c>
      <c r="K170" s="10">
        <f t="shared" si="24"/>
        <v>2.1352313167259787E-2</v>
      </c>
      <c r="L170" s="10">
        <f t="shared" si="25"/>
        <v>6.2107837947498509E-2</v>
      </c>
      <c r="M170" s="10">
        <f t="shared" si="23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39">
        <f t="shared" si="22"/>
        <v>1535.999999998068</v>
      </c>
      <c r="AQ170" s="39">
        <f t="shared" si="16"/>
        <v>9.9999999988649506</v>
      </c>
      <c r="AR170" s="10">
        <f t="shared" si="26"/>
        <v>8.849557521119425E-2</v>
      </c>
      <c r="AS170" s="17">
        <v>315</v>
      </c>
      <c r="AT170" s="32">
        <f t="shared" si="17"/>
        <v>0.16178736517719569</v>
      </c>
      <c r="AU170" s="17">
        <f t="shared" si="20"/>
        <v>0</v>
      </c>
      <c r="AV170" s="32">
        <f t="shared" si="18"/>
        <v>0</v>
      </c>
      <c r="AW170" s="32">
        <f t="shared" si="21"/>
        <v>0</v>
      </c>
    </row>
    <row r="171" spans="1:49" x14ac:dyDescent="0.3">
      <c r="A171" s="7">
        <v>44062</v>
      </c>
      <c r="B171" s="25"/>
      <c r="C171" s="17">
        <v>20796</v>
      </c>
      <c r="D171" s="17">
        <f t="shared" si="13"/>
        <v>313</v>
      </c>
      <c r="E171" s="17">
        <v>1961</v>
      </c>
      <c r="F171" s="17">
        <v>14</v>
      </c>
      <c r="G171" s="31">
        <f t="shared" si="15"/>
        <v>0.12962962962962962</v>
      </c>
      <c r="H171" s="10">
        <v>9.4296980188000007E-2</v>
      </c>
      <c r="I171" s="10">
        <v>2.5346162871999998E-2</v>
      </c>
      <c r="J171" s="17">
        <f t="shared" si="14"/>
        <v>4261.0000000950049</v>
      </c>
      <c r="K171" s="10">
        <f t="shared" si="24"/>
        <v>4.472843450479233E-2</v>
      </c>
      <c r="L171" s="10">
        <f t="shared" si="25"/>
        <v>6.195288855397043E-2</v>
      </c>
      <c r="M171" s="10">
        <f t="shared" si="23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39">
        <f t="shared" si="22"/>
        <v>1546.999999999045</v>
      </c>
      <c r="AQ171" s="39">
        <f t="shared" si="16"/>
        <v>11.000000000977025</v>
      </c>
      <c r="AR171" s="10">
        <f t="shared" si="26"/>
        <v>0.10679611651434004</v>
      </c>
      <c r="AS171" s="17">
        <v>318</v>
      </c>
      <c r="AT171" s="32">
        <f t="shared" si="17"/>
        <v>0.16216216216216217</v>
      </c>
      <c r="AU171" s="17">
        <f t="shared" si="20"/>
        <v>3</v>
      </c>
      <c r="AV171" s="32">
        <f t="shared" si="18"/>
        <v>2.9126213592233011E-2</v>
      </c>
      <c r="AW171" s="32">
        <f t="shared" si="21"/>
        <v>0.27272727270304897</v>
      </c>
    </row>
    <row r="172" spans="1:49" x14ac:dyDescent="0.3">
      <c r="A172" s="7">
        <v>44063</v>
      </c>
      <c r="B172" s="25"/>
      <c r="C172" s="17">
        <v>21042</v>
      </c>
      <c r="D172" s="17">
        <f t="shared" si="13"/>
        <v>246</v>
      </c>
      <c r="E172" s="17">
        <v>1983</v>
      </c>
      <c r="F172" s="17">
        <v>22</v>
      </c>
      <c r="G172" s="31">
        <f t="shared" si="15"/>
        <v>0.18965517241379309</v>
      </c>
      <c r="H172" s="10">
        <v>9.4240091245999996E-2</v>
      </c>
      <c r="I172" s="10">
        <v>2.7115474519999998E-2</v>
      </c>
      <c r="J172" s="17">
        <f t="shared" si="14"/>
        <v>4278.0000001268654</v>
      </c>
      <c r="K172" s="10">
        <f t="shared" si="24"/>
        <v>8.943089430894309E-2</v>
      </c>
      <c r="L172" s="10">
        <f t="shared" si="25"/>
        <v>5.9470077247629712E-2</v>
      </c>
      <c r="M172" s="10">
        <f t="shared" si="23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39">
        <f t="shared" si="22"/>
        <v>1560.9999999985139</v>
      </c>
      <c r="AQ172" s="39">
        <f t="shared" si="16"/>
        <v>13.999999999468855</v>
      </c>
      <c r="AR172" s="10">
        <f t="shared" si="26"/>
        <v>0.12962962962471161</v>
      </c>
      <c r="AS172" s="17">
        <v>321</v>
      </c>
      <c r="AT172" s="32">
        <f t="shared" si="17"/>
        <v>0.16187594553706505</v>
      </c>
      <c r="AU172" s="17">
        <f t="shared" si="20"/>
        <v>3</v>
      </c>
      <c r="AV172" s="32">
        <f t="shared" si="18"/>
        <v>2.7777777777777776E-2</v>
      </c>
      <c r="AW172" s="32">
        <f t="shared" si="21"/>
        <v>0.21428571429384405</v>
      </c>
    </row>
    <row r="173" spans="1:49" x14ac:dyDescent="0.3">
      <c r="A173" s="7">
        <v>44064</v>
      </c>
      <c r="B173" s="25"/>
      <c r="C173" s="17">
        <v>21546</v>
      </c>
      <c r="D173" s="17">
        <f t="shared" si="13"/>
        <v>504</v>
      </c>
      <c r="E173" s="17">
        <v>2005</v>
      </c>
      <c r="F173" s="17">
        <v>22</v>
      </c>
      <c r="G173" s="31">
        <f t="shared" si="15"/>
        <v>0.18487394957983194</v>
      </c>
      <c r="H173" s="10">
        <v>9.3056715863000003E-2</v>
      </c>
      <c r="I173" s="10">
        <v>2.6246140272999999E-2</v>
      </c>
      <c r="J173" s="17">
        <f t="shared" si="14"/>
        <v>4534.0000000845075</v>
      </c>
      <c r="K173" s="10">
        <f t="shared" si="24"/>
        <v>4.3650793650793648E-2</v>
      </c>
      <c r="L173" s="10">
        <f t="shared" si="25"/>
        <v>5.246713456779848E-2</v>
      </c>
      <c r="M173" s="10">
        <f t="shared" si="23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39">
        <f t="shared" si="22"/>
        <v>1569.9999999980701</v>
      </c>
      <c r="AQ173" s="39">
        <f t="shared" si="16"/>
        <v>8.9999999995561666</v>
      </c>
      <c r="AR173" s="10">
        <f t="shared" si="26"/>
        <v>7.7586206892725579E-2</v>
      </c>
      <c r="AS173" s="17">
        <v>323</v>
      </c>
      <c r="AT173" s="32">
        <f t="shared" si="17"/>
        <v>0.16109725685785536</v>
      </c>
      <c r="AU173" s="17">
        <f t="shared" si="20"/>
        <v>2</v>
      </c>
      <c r="AV173" s="32">
        <f t="shared" si="18"/>
        <v>1.7241379310344827E-2</v>
      </c>
      <c r="AW173" s="32">
        <f t="shared" si="21"/>
        <v>0.22222222223318105</v>
      </c>
    </row>
    <row r="174" spans="1:49" x14ac:dyDescent="0.3">
      <c r="A174" s="7">
        <v>44065</v>
      </c>
      <c r="B174" s="25"/>
      <c r="C174" s="17">
        <v>21780</v>
      </c>
      <c r="D174" s="17">
        <f t="shared" si="13"/>
        <v>234</v>
      </c>
      <c r="E174" s="17">
        <v>2019</v>
      </c>
      <c r="F174" s="17">
        <v>14</v>
      </c>
      <c r="G174" s="31">
        <f t="shared" si="15"/>
        <v>0.11290322580645161</v>
      </c>
      <c r="H174" s="10">
        <v>9.2699724516999996E-2</v>
      </c>
      <c r="I174" s="10">
        <v>2.6643747313999998E-2</v>
      </c>
      <c r="J174" s="17">
        <f t="shared" si="14"/>
        <v>4654.0000000241707</v>
      </c>
      <c r="K174" s="10">
        <f t="shared" si="24"/>
        <v>5.9829059829059832E-2</v>
      </c>
      <c r="L174" s="10">
        <f t="shared" si="25"/>
        <v>5.5696238966196222E-2</v>
      </c>
      <c r="M174" s="10">
        <f t="shared" si="23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39">
        <f t="shared" si="22"/>
        <v>1574.999999999874</v>
      </c>
      <c r="AQ174" s="39">
        <f t="shared" si="16"/>
        <v>5.0000000018039827</v>
      </c>
      <c r="AR174" s="10">
        <f t="shared" si="26"/>
        <v>4.2016806737848592E-2</v>
      </c>
      <c r="AS174" s="17">
        <v>323</v>
      </c>
      <c r="AT174" s="32">
        <f t="shared" si="17"/>
        <v>0.15998018821198612</v>
      </c>
      <c r="AU174" s="17">
        <f t="shared" si="20"/>
        <v>0</v>
      </c>
      <c r="AV174" s="32">
        <f t="shared" si="18"/>
        <v>0</v>
      </c>
      <c r="AW174" s="32">
        <f t="shared" si="21"/>
        <v>0</v>
      </c>
    </row>
    <row r="175" spans="1:49" x14ac:dyDescent="0.3">
      <c r="A175" s="7">
        <v>44066</v>
      </c>
      <c r="B175" s="25"/>
      <c r="C175" s="17">
        <v>21916</v>
      </c>
      <c r="D175" s="17">
        <f t="shared" si="13"/>
        <v>136</v>
      </c>
      <c r="E175" s="17">
        <v>2029</v>
      </c>
      <c r="F175" s="17">
        <v>10</v>
      </c>
      <c r="G175" s="31">
        <f t="shared" si="15"/>
        <v>7.8125E-2</v>
      </c>
      <c r="H175" s="10">
        <v>9.2580762912E-2</v>
      </c>
      <c r="I175" s="10">
        <v>2.7205100956000001E-2</v>
      </c>
      <c r="J175" s="17">
        <f t="shared" si="14"/>
        <v>4705.0000000742502</v>
      </c>
      <c r="K175" s="10">
        <f t="shared" si="24"/>
        <v>7.3529411764705885E-2</v>
      </c>
      <c r="L175" s="10">
        <f t="shared" si="25"/>
        <v>5.4745186321204127E-2</v>
      </c>
      <c r="M175" s="10">
        <f t="shared" si="23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39">
        <f t="shared" si="22"/>
        <v>1582.9999999989041</v>
      </c>
      <c r="AQ175" s="39">
        <f t="shared" si="16"/>
        <v>7.9999999990300239</v>
      </c>
      <c r="AR175" s="10">
        <f t="shared" si="26"/>
        <v>6.4516129024435681E-2</v>
      </c>
      <c r="AS175" s="17">
        <v>325</v>
      </c>
      <c r="AT175" s="32">
        <f t="shared" si="17"/>
        <v>0.16017742730409068</v>
      </c>
      <c r="AU175" s="17">
        <f t="shared" si="20"/>
        <v>2</v>
      </c>
      <c r="AV175" s="32">
        <f t="shared" si="18"/>
        <v>1.6129032258064516E-2</v>
      </c>
      <c r="AW175" s="32">
        <f t="shared" si="21"/>
        <v>0.25000000003031175</v>
      </c>
    </row>
    <row r="176" spans="1:49" x14ac:dyDescent="0.3">
      <c r="A176" s="7">
        <v>44067</v>
      </c>
      <c r="B176" s="25"/>
      <c r="C176" s="17">
        <v>22175</v>
      </c>
      <c r="D176" s="17">
        <f t="shared" si="13"/>
        <v>259</v>
      </c>
      <c r="E176" s="17">
        <v>2038</v>
      </c>
      <c r="F176" s="17">
        <v>9</v>
      </c>
      <c r="G176" s="31">
        <f t="shared" si="15"/>
        <v>7.03125E-2</v>
      </c>
      <c r="H176" s="10">
        <v>9.1905298758999998E-2</v>
      </c>
      <c r="I176" s="10">
        <v>2.7268853855000001E-2</v>
      </c>
      <c r="J176" s="17">
        <f t="shared" si="14"/>
        <v>4694.0000001697908</v>
      </c>
      <c r="K176" s="10">
        <f t="shared" si="24"/>
        <v>3.4749034749034749E-2</v>
      </c>
      <c r="L176" s="10">
        <f t="shared" si="25"/>
        <v>5.0540772848497964E-2</v>
      </c>
      <c r="M176" s="10">
        <f t="shared" si="23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39">
        <f t="shared" si="22"/>
        <v>1593.999999999628</v>
      </c>
      <c r="AQ176" s="39">
        <f t="shared" si="16"/>
        <v>11.000000000723958</v>
      </c>
      <c r="AR176" s="10">
        <f t="shared" si="26"/>
        <v>8.593750000565592E-2</v>
      </c>
      <c r="AS176" s="17">
        <v>326</v>
      </c>
      <c r="AT176" s="32">
        <f t="shared" si="17"/>
        <v>0.15996074582924436</v>
      </c>
      <c r="AU176" s="17">
        <f t="shared" si="20"/>
        <v>1</v>
      </c>
      <c r="AV176" s="32">
        <f t="shared" si="18"/>
        <v>7.8125E-3</v>
      </c>
      <c r="AW176" s="32">
        <f t="shared" si="21"/>
        <v>9.0909090903107781E-2</v>
      </c>
    </row>
    <row r="177" spans="1:50" x14ac:dyDescent="0.3">
      <c r="A177" s="7">
        <v>44068</v>
      </c>
      <c r="B177" s="25"/>
      <c r="C177" s="17">
        <v>22539</v>
      </c>
      <c r="D177" s="17">
        <f t="shared" si="13"/>
        <v>364</v>
      </c>
      <c r="E177" s="17">
        <v>2054</v>
      </c>
      <c r="F177" s="17">
        <v>16</v>
      </c>
      <c r="G177" s="31">
        <f t="shared" si="15"/>
        <v>0.12307692307692308</v>
      </c>
      <c r="H177" s="10">
        <v>9.1130928612000006E-2</v>
      </c>
      <c r="I177" s="10">
        <v>2.7111574555999999E-2</v>
      </c>
      <c r="J177" s="17">
        <f t="shared" si="14"/>
        <v>4795.0000001468006</v>
      </c>
      <c r="K177" s="10">
        <f t="shared" si="24"/>
        <v>4.3956043956043959E-2</v>
      </c>
      <c r="L177" s="10">
        <f t="shared" si="25"/>
        <v>5.0785063004422884E-2</v>
      </c>
      <c r="M177" s="10">
        <f t="shared" si="23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39">
        <f t="shared" si="22"/>
        <v>1603.999999999176</v>
      </c>
      <c r="AQ177" s="39">
        <f t="shared" si="16"/>
        <v>9.9999999995479811</v>
      </c>
      <c r="AR177" s="10">
        <f t="shared" si="26"/>
        <v>7.8124999996468603E-2</v>
      </c>
      <c r="AS177" s="17">
        <v>328</v>
      </c>
      <c r="AT177" s="32">
        <f t="shared" si="17"/>
        <v>0.15968841285296981</v>
      </c>
      <c r="AU177" s="17">
        <f t="shared" si="20"/>
        <v>2</v>
      </c>
      <c r="AV177" s="32">
        <f t="shared" si="18"/>
        <v>1.5625E-2</v>
      </c>
      <c r="AW177" s="32">
        <f t="shared" si="21"/>
        <v>0.20000000000904039</v>
      </c>
    </row>
    <row r="178" spans="1:50" x14ac:dyDescent="0.3">
      <c r="A178" s="7">
        <v>44069</v>
      </c>
      <c r="B178" s="25"/>
      <c r="C178" s="17">
        <v>22933</v>
      </c>
      <c r="D178" s="17">
        <f t="shared" si="13"/>
        <v>394</v>
      </c>
      <c r="E178" s="17">
        <v>2069</v>
      </c>
      <c r="F178" s="17">
        <v>15</v>
      </c>
      <c r="G178" s="31">
        <f t="shared" si="15"/>
        <v>0.11029411764705882</v>
      </c>
      <c r="H178" s="10">
        <v>9.0219334582999994E-2</v>
      </c>
      <c r="I178" s="10">
        <v>2.7608607388999999E-2</v>
      </c>
      <c r="J178" s="17">
        <f t="shared" si="14"/>
        <v>4926.0000000646905</v>
      </c>
      <c r="K178" s="10">
        <f t="shared" si="24"/>
        <v>3.8071065989847719E-2</v>
      </c>
      <c r="L178" s="10">
        <f t="shared" si="25"/>
        <v>4.8488054457414338E-2</v>
      </c>
      <c r="M178" s="10">
        <f t="shared" si="23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39">
        <f t="shared" si="22"/>
        <v>1615.9999999982449</v>
      </c>
      <c r="AQ178" s="39">
        <f t="shared" si="16"/>
        <v>11.999999999068905</v>
      </c>
      <c r="AR178" s="10">
        <f t="shared" si="26"/>
        <v>9.2307692300530042E-2</v>
      </c>
      <c r="AS178" s="17">
        <v>329</v>
      </c>
      <c r="AT178" s="32">
        <f t="shared" si="17"/>
        <v>0.15901401643305946</v>
      </c>
      <c r="AU178" s="17">
        <f t="shared" si="20"/>
        <v>1</v>
      </c>
      <c r="AV178" s="32">
        <f t="shared" si="18"/>
        <v>7.6923076923076927E-3</v>
      </c>
      <c r="AW178" s="32">
        <f t="shared" si="21"/>
        <v>8.3333333339799268E-2</v>
      </c>
    </row>
    <row r="179" spans="1:50" x14ac:dyDescent="0.3">
      <c r="A179" s="7">
        <v>44070</v>
      </c>
      <c r="B179" s="25"/>
      <c r="C179" s="17">
        <v>23283</v>
      </c>
      <c r="D179" s="17">
        <f t="shared" si="13"/>
        <v>350</v>
      </c>
      <c r="E179" s="17">
        <v>2090</v>
      </c>
      <c r="F179" s="17">
        <v>21</v>
      </c>
      <c r="G179" s="31">
        <f t="shared" si="15"/>
        <v>0.14383561643835616</v>
      </c>
      <c r="H179" s="10">
        <v>8.9765064638999997E-2</v>
      </c>
      <c r="I179" s="10">
        <v>2.9388083735000001E-2</v>
      </c>
      <c r="J179" s="17">
        <f t="shared" si="14"/>
        <v>4968.0000001538037</v>
      </c>
      <c r="K179" s="10">
        <f t="shared" si="24"/>
        <v>0.06</v>
      </c>
      <c r="L179" s="10">
        <f t="shared" si="25"/>
        <v>4.5804499283519963E-2</v>
      </c>
      <c r="M179" s="10">
        <f t="shared" si="23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39">
        <f t="shared" si="22"/>
        <v>1628.9999999988001</v>
      </c>
      <c r="AQ179" s="39">
        <f t="shared" si="16"/>
        <v>13.000000000555247</v>
      </c>
      <c r="AR179" s="10">
        <f t="shared" si="26"/>
        <v>9.5588235298200347E-2</v>
      </c>
      <c r="AS179" s="17">
        <v>329</v>
      </c>
      <c r="AT179" s="32">
        <f t="shared" si="17"/>
        <v>0.15741626794258373</v>
      </c>
      <c r="AU179" s="17">
        <f t="shared" si="20"/>
        <v>0</v>
      </c>
      <c r="AV179" s="32">
        <f t="shared" si="18"/>
        <v>0</v>
      </c>
      <c r="AW179" s="32">
        <f t="shared" si="21"/>
        <v>0</v>
      </c>
    </row>
    <row r="180" spans="1:50" x14ac:dyDescent="0.3">
      <c r="A180" s="7">
        <v>44071</v>
      </c>
      <c r="B180" s="25"/>
      <c r="C180" s="17">
        <v>23768</v>
      </c>
      <c r="D180" s="17">
        <f t="shared" si="13"/>
        <v>485</v>
      </c>
      <c r="E180" s="17">
        <v>2112</v>
      </c>
      <c r="F180" s="17">
        <v>22</v>
      </c>
      <c r="G180" s="31">
        <f t="shared" si="15"/>
        <v>0.14193548387096774</v>
      </c>
      <c r="H180" s="10">
        <v>8.8858970043000002E-2</v>
      </c>
      <c r="I180" s="10">
        <v>2.9784780936999999E-2</v>
      </c>
      <c r="J180" s="17">
        <f t="shared" si="14"/>
        <v>5204.0000001293283</v>
      </c>
      <c r="K180" s="10">
        <f t="shared" si="24"/>
        <v>4.536082474226804E-2</v>
      </c>
      <c r="L180" s="10">
        <f t="shared" si="25"/>
        <v>5.3117137176514999E-2</v>
      </c>
      <c r="M180" s="10">
        <f t="shared" si="23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39">
        <f t="shared" si="22"/>
        <v>1642.9999999987201</v>
      </c>
      <c r="AQ180" s="39">
        <f t="shared" si="16"/>
        <v>13.999999999919964</v>
      </c>
      <c r="AR180" s="10">
        <f t="shared" si="26"/>
        <v>9.5890410958355918E-2</v>
      </c>
      <c r="AS180" s="17">
        <v>329</v>
      </c>
      <c r="AT180" s="32">
        <f t="shared" si="17"/>
        <v>0.15577651515151514</v>
      </c>
      <c r="AU180" s="17">
        <f t="shared" si="20"/>
        <v>0</v>
      </c>
      <c r="AV180" s="32">
        <f t="shared" si="18"/>
        <v>0</v>
      </c>
      <c r="AW180" s="32">
        <f t="shared" si="21"/>
        <v>0</v>
      </c>
    </row>
    <row r="181" spans="1:50" x14ac:dyDescent="0.3">
      <c r="A181" s="7">
        <v>44072</v>
      </c>
      <c r="B181" s="25"/>
      <c r="C181" s="17">
        <v>24088</v>
      </c>
      <c r="D181" s="17">
        <f t="shared" si="13"/>
        <v>320</v>
      </c>
      <c r="E181" s="17">
        <v>2126</v>
      </c>
      <c r="F181" s="17">
        <v>14</v>
      </c>
      <c r="G181" s="31">
        <f t="shared" si="15"/>
        <v>9.0909090909090912E-2</v>
      </c>
      <c r="H181" s="10">
        <v>8.8259714380000007E-2</v>
      </c>
      <c r="I181" s="10">
        <v>2.8507960014000001E-2</v>
      </c>
      <c r="J181" s="17">
        <f t="shared" si="14"/>
        <v>5402.0000001533608</v>
      </c>
      <c r="K181" s="10">
        <f t="shared" si="24"/>
        <v>4.3749999999999997E-2</v>
      </c>
      <c r="L181" s="10">
        <f t="shared" si="25"/>
        <v>5.2563439514314615E-2</v>
      </c>
      <c r="M181" s="10">
        <f t="shared" si="23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39">
        <f t="shared" si="22"/>
        <v>1653.9999999996019</v>
      </c>
      <c r="AQ181" s="39">
        <f t="shared" si="16"/>
        <v>11.000000000881755</v>
      </c>
      <c r="AR181" s="10">
        <f t="shared" si="26"/>
        <v>7.0967741941172613E-2</v>
      </c>
      <c r="AS181" s="17">
        <v>332</v>
      </c>
      <c r="AT181" s="32">
        <f t="shared" si="17"/>
        <v>0.1561618062088429</v>
      </c>
      <c r="AU181" s="17">
        <f t="shared" si="20"/>
        <v>3</v>
      </c>
      <c r="AV181" s="32">
        <f t="shared" si="18"/>
        <v>1.935483870967742E-2</v>
      </c>
      <c r="AW181" s="32">
        <f t="shared" si="21"/>
        <v>0.27272727270541103</v>
      </c>
    </row>
    <row r="182" spans="1:50" x14ac:dyDescent="0.3">
      <c r="A182" s="7">
        <v>44073</v>
      </c>
      <c r="B182" s="25"/>
      <c r="C182" s="17">
        <v>24362</v>
      </c>
      <c r="D182" s="17">
        <f t="shared" si="13"/>
        <v>274</v>
      </c>
      <c r="E182" s="17">
        <v>2141</v>
      </c>
      <c r="F182" s="17">
        <v>15</v>
      </c>
      <c r="G182" s="31">
        <f t="shared" si="15"/>
        <v>9.6774193548387094E-2</v>
      </c>
      <c r="H182" s="10">
        <v>8.7882768245000006E-2</v>
      </c>
      <c r="I182" s="10">
        <v>2.7733047056E-2</v>
      </c>
      <c r="J182" s="17">
        <f t="shared" si="14"/>
        <v>5589.0000001448088</v>
      </c>
      <c r="K182" s="10">
        <f t="shared" si="24"/>
        <v>5.4744525547445258E-2</v>
      </c>
      <c r="L182" s="10">
        <f t="shared" si="25"/>
        <v>5.1332910707348543E-2</v>
      </c>
      <c r="M182" s="10">
        <f t="shared" si="23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39">
        <f t="shared" si="22"/>
        <v>1657.9999999999261</v>
      </c>
      <c r="AQ182" s="39">
        <f t="shared" si="16"/>
        <v>4.0000000003242349</v>
      </c>
      <c r="AR182" s="10">
        <f t="shared" si="26"/>
        <v>2.5974025976131396E-2</v>
      </c>
      <c r="AS182" s="17">
        <v>333</v>
      </c>
      <c r="AT182" s="32">
        <f t="shared" si="17"/>
        <v>0.15553479682391405</v>
      </c>
      <c r="AU182" s="17">
        <f t="shared" si="20"/>
        <v>1</v>
      </c>
      <c r="AV182" s="32">
        <f t="shared" si="18"/>
        <v>6.4935064935064939E-3</v>
      </c>
      <c r="AW182" s="32">
        <f t="shared" si="21"/>
        <v>0.24999999997973532</v>
      </c>
    </row>
    <row r="183" spans="1:50" x14ac:dyDescent="0.3">
      <c r="A183" s="7">
        <v>44074</v>
      </c>
      <c r="B183" s="25"/>
      <c r="C183" s="17">
        <v>24618</v>
      </c>
      <c r="D183" s="17">
        <f t="shared" si="13"/>
        <v>256</v>
      </c>
      <c r="E183" s="17">
        <v>2163</v>
      </c>
      <c r="F183" s="17">
        <v>22</v>
      </c>
      <c r="G183" s="31">
        <f t="shared" si="15"/>
        <v>0.12716763005780346</v>
      </c>
      <c r="H183" s="10">
        <v>8.7862539604999998E-2</v>
      </c>
      <c r="I183" s="10">
        <v>3.1272595806000003E-2</v>
      </c>
      <c r="J183" s="17">
        <f t="shared" si="14"/>
        <v>5532.0000000386271</v>
      </c>
      <c r="K183" s="10">
        <f t="shared" si="24"/>
        <v>8.59375E-2</v>
      </c>
      <c r="L183" s="10">
        <f t="shared" si="25"/>
        <v>5.0380529754967596E-2</v>
      </c>
      <c r="M183" s="10">
        <f t="shared" si="23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39">
        <f t="shared" si="22"/>
        <v>1669.999999998897</v>
      </c>
      <c r="AQ183" s="39">
        <f t="shared" si="16"/>
        <v>11.999999998970907</v>
      </c>
      <c r="AR183" s="10">
        <f t="shared" si="26"/>
        <v>7.7419354832070367E-2</v>
      </c>
      <c r="AS183" s="17">
        <v>334</v>
      </c>
      <c r="AT183" s="32">
        <f t="shared" si="17"/>
        <v>0.15441516412390199</v>
      </c>
      <c r="AU183" s="17">
        <f t="shared" si="20"/>
        <v>1</v>
      </c>
      <c r="AV183" s="32">
        <f t="shared" si="18"/>
        <v>6.4516129032258064E-3</v>
      </c>
      <c r="AW183" s="32">
        <f t="shared" si="21"/>
        <v>8.333333334047982E-2</v>
      </c>
    </row>
    <row r="184" spans="1:50" x14ac:dyDescent="0.3">
      <c r="A184" s="7">
        <v>44075</v>
      </c>
      <c r="B184" s="25"/>
      <c r="C184" s="17">
        <v>25117</v>
      </c>
      <c r="D184" s="17">
        <f t="shared" si="13"/>
        <v>499</v>
      </c>
      <c r="E184" s="17">
        <v>2183</v>
      </c>
      <c r="F184" s="17">
        <v>20</v>
      </c>
      <c r="G184" s="31">
        <f t="shared" si="15"/>
        <v>0.1111111111111111</v>
      </c>
      <c r="H184" s="10">
        <v>8.6913246008000003E-2</v>
      </c>
      <c r="I184" s="10">
        <v>3.1271716468999997E-2</v>
      </c>
      <c r="J184" s="17">
        <f t="shared" si="14"/>
        <v>5756.0000001418539</v>
      </c>
      <c r="K184" s="10">
        <f t="shared" si="24"/>
        <v>4.0080160320641281E-2</v>
      </c>
      <c r="L184" s="10">
        <f t="shared" si="25"/>
        <v>4.8381501735683195E-2</v>
      </c>
      <c r="M184" s="10">
        <f t="shared" si="23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27">R184/P183</f>
        <v>8.0924855491329481E-2</v>
      </c>
      <c r="T184" s="25">
        <v>11</v>
      </c>
      <c r="U184" s="31">
        <f t="shared" ref="U184:U215" si="28">T184/P184</f>
        <v>6.1111111111111109E-2</v>
      </c>
      <c r="V184" s="25">
        <v>69</v>
      </c>
      <c r="W184" s="31">
        <f t="shared" ref="W184:W236" si="29">V184/P184</f>
        <v>0.38333333333333336</v>
      </c>
      <c r="X184" s="25">
        <v>58</v>
      </c>
      <c r="Y184" s="31">
        <f t="shared" ref="Y184:Y236" si="30">X184/P184</f>
        <v>0.32222222222222224</v>
      </c>
      <c r="Z184" s="25">
        <v>42</v>
      </c>
      <c r="AA184" s="31">
        <f t="shared" ref="AA184:AA237" si="31">Z184/$P184</f>
        <v>0.23333333333333334</v>
      </c>
      <c r="AB184" s="25">
        <v>7</v>
      </c>
      <c r="AC184" s="31">
        <f t="shared" ref="AC184:AC199" si="32">AB184/(X183)</f>
        <v>0.1111111111111111</v>
      </c>
      <c r="AD184" s="25">
        <v>575</v>
      </c>
      <c r="AE184" s="25">
        <v>42</v>
      </c>
      <c r="AF184" s="31">
        <f t="shared" ref="AF184:AF236" si="33">AE184/P184</f>
        <v>0.23333333333333334</v>
      </c>
      <c r="AG184" s="25">
        <v>5</v>
      </c>
      <c r="AH184" s="31">
        <f t="shared" ref="AH184:AH236" si="34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39">
        <f t="shared" si="22"/>
        <v>1683.9999999980571</v>
      </c>
      <c r="AQ184" s="39">
        <f t="shared" si="16"/>
        <v>13.999999999160082</v>
      </c>
      <c r="AR184" s="10">
        <f t="shared" si="26"/>
        <v>8.0924855486474462E-2</v>
      </c>
      <c r="AS184" s="17">
        <v>335</v>
      </c>
      <c r="AT184" s="32">
        <f t="shared" si="17"/>
        <v>0.15345854328905176</v>
      </c>
      <c r="AU184" s="17">
        <f t="shared" si="20"/>
        <v>1</v>
      </c>
      <c r="AV184" s="32">
        <f t="shared" si="18"/>
        <v>5.7803468208092483E-3</v>
      </c>
      <c r="AW184" s="32">
        <f t="shared" si="21"/>
        <v>7.1428571432856719E-2</v>
      </c>
    </row>
    <row r="185" spans="1:50" x14ac:dyDescent="0.3">
      <c r="A185" s="7">
        <v>44076</v>
      </c>
      <c r="B185" s="25"/>
      <c r="C185" s="17">
        <v>25762</v>
      </c>
      <c r="D185" s="17">
        <f t="shared" si="13"/>
        <v>645</v>
      </c>
      <c r="E185" s="17">
        <v>2202</v>
      </c>
      <c r="F185" s="17">
        <v>19</v>
      </c>
      <c r="G185" s="31">
        <f t="shared" si="15"/>
        <v>0.1043956043956044</v>
      </c>
      <c r="H185" s="10">
        <v>8.5474730222E-2</v>
      </c>
      <c r="I185" s="10">
        <v>2.9855643043999999E-2</v>
      </c>
      <c r="J185" s="17">
        <f t="shared" si="14"/>
        <v>6096.0000001264752</v>
      </c>
      <c r="K185" s="10">
        <f t="shared" si="24"/>
        <v>2.9457364341085271E-2</v>
      </c>
      <c r="L185" s="10">
        <f t="shared" si="25"/>
        <v>5.1466720971892539E-2</v>
      </c>
      <c r="M185" s="10">
        <f t="shared" si="23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27"/>
        <v>0.1</v>
      </c>
      <c r="T185" s="25">
        <v>15</v>
      </c>
      <c r="U185" s="31">
        <f t="shared" si="28"/>
        <v>8.2417582417582416E-2</v>
      </c>
      <c r="V185" s="25">
        <v>67</v>
      </c>
      <c r="W185" s="31">
        <f t="shared" si="29"/>
        <v>0.36813186813186816</v>
      </c>
      <c r="X185" s="25">
        <v>57</v>
      </c>
      <c r="Y185" s="31">
        <f t="shared" si="30"/>
        <v>0.31318681318681318</v>
      </c>
      <c r="Z185" s="25">
        <v>43</v>
      </c>
      <c r="AA185" s="31">
        <f t="shared" si="31"/>
        <v>0.23626373626373626</v>
      </c>
      <c r="AB185" s="25">
        <v>4</v>
      </c>
      <c r="AC185" s="31">
        <f t="shared" si="32"/>
        <v>6.8965517241379309E-2</v>
      </c>
      <c r="AD185" s="25">
        <v>579</v>
      </c>
      <c r="AE185" s="25">
        <v>47</v>
      </c>
      <c r="AF185" s="31">
        <f t="shared" si="33"/>
        <v>0.25824175824175827</v>
      </c>
      <c r="AG185" s="25">
        <v>5</v>
      </c>
      <c r="AH185" s="31">
        <f t="shared" si="34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39">
        <f t="shared" si="22"/>
        <v>1701.999999999078</v>
      </c>
      <c r="AQ185" s="39">
        <f t="shared" si="16"/>
        <v>18.000000001020908</v>
      </c>
      <c r="AR185" s="10">
        <f t="shared" si="26"/>
        <v>0.1000000000056717</v>
      </c>
      <c r="AS185" s="17">
        <v>335</v>
      </c>
      <c r="AT185" s="32">
        <f t="shared" si="17"/>
        <v>0.15213442325158946</v>
      </c>
      <c r="AU185" s="17">
        <f t="shared" si="20"/>
        <v>0</v>
      </c>
      <c r="AV185" s="32">
        <f t="shared" si="18"/>
        <v>0</v>
      </c>
      <c r="AW185" s="32">
        <f t="shared" si="21"/>
        <v>0</v>
      </c>
    </row>
    <row r="186" spans="1:50" x14ac:dyDescent="0.3">
      <c r="A186" s="7">
        <v>44077</v>
      </c>
      <c r="B186" s="25"/>
      <c r="C186" s="17">
        <v>26437</v>
      </c>
      <c r="D186" s="17">
        <f t="shared" si="13"/>
        <v>675</v>
      </c>
      <c r="E186" s="17">
        <v>2238</v>
      </c>
      <c r="F186" s="17">
        <v>36</v>
      </c>
      <c r="G186" s="31">
        <f t="shared" si="15"/>
        <v>0.18181818181818182</v>
      </c>
      <c r="H186" s="10">
        <v>8.4654083291999999E-2</v>
      </c>
      <c r="I186" s="10">
        <v>3.0807530728999999E-2</v>
      </c>
      <c r="J186" s="17">
        <f t="shared" si="14"/>
        <v>6427.0000001531125</v>
      </c>
      <c r="K186" s="10">
        <f t="shared" si="24"/>
        <v>5.3333333333333337E-2</v>
      </c>
      <c r="L186" s="10">
        <f t="shared" si="25"/>
        <v>5.0614715580097218E-2</v>
      </c>
      <c r="M186" s="10">
        <f t="shared" si="23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27"/>
        <v>0.10989010989010989</v>
      </c>
      <c r="T186" s="25">
        <v>22</v>
      </c>
      <c r="U186" s="31">
        <f t="shared" si="28"/>
        <v>0.1111111111111111</v>
      </c>
      <c r="V186" s="25">
        <v>75</v>
      </c>
      <c r="W186" s="31">
        <f t="shared" si="29"/>
        <v>0.37878787878787878</v>
      </c>
      <c r="X186" s="25">
        <v>57</v>
      </c>
      <c r="Y186" s="31">
        <f t="shared" si="30"/>
        <v>0.2878787878787879</v>
      </c>
      <c r="Z186" s="25">
        <v>44</v>
      </c>
      <c r="AA186" s="31">
        <f t="shared" si="31"/>
        <v>0.22222222222222221</v>
      </c>
      <c r="AB186" s="25">
        <v>6</v>
      </c>
      <c r="AC186" s="31">
        <f t="shared" si="32"/>
        <v>0.10526315789473684</v>
      </c>
      <c r="AD186" s="25">
        <v>585</v>
      </c>
      <c r="AE186" s="25">
        <v>43</v>
      </c>
      <c r="AF186" s="31">
        <f t="shared" si="33"/>
        <v>0.21717171717171718</v>
      </c>
      <c r="AG186" s="25">
        <v>7</v>
      </c>
      <c r="AH186" s="31">
        <f t="shared" si="34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39">
        <f t="shared" si="22"/>
        <v>1721.9999999999218</v>
      </c>
      <c r="AQ186" s="39">
        <f t="shared" si="16"/>
        <v>20.000000000843784</v>
      </c>
      <c r="AR186" s="10">
        <f t="shared" si="26"/>
        <v>0.10989010989474607</v>
      </c>
      <c r="AS186" s="17">
        <v>338</v>
      </c>
      <c r="AT186" s="32">
        <f t="shared" si="17"/>
        <v>0.15102770330652368</v>
      </c>
      <c r="AU186" s="17">
        <f t="shared" si="20"/>
        <v>3</v>
      </c>
      <c r="AV186" s="32">
        <f t="shared" si="18"/>
        <v>1.6483516483516484E-2</v>
      </c>
      <c r="AW186" s="32">
        <f t="shared" si="21"/>
        <v>0.14999999999367161</v>
      </c>
    </row>
    <row r="187" spans="1:50" x14ac:dyDescent="0.3">
      <c r="A187" s="7">
        <v>44078</v>
      </c>
      <c r="B187" s="25"/>
      <c r="C187" s="17">
        <v>27234</v>
      </c>
      <c r="D187" s="17">
        <f t="shared" si="13"/>
        <v>797</v>
      </c>
      <c r="E187" s="17">
        <v>2263</v>
      </c>
      <c r="F187" s="17">
        <v>25</v>
      </c>
      <c r="G187" s="31">
        <f t="shared" si="15"/>
        <v>0.125</v>
      </c>
      <c r="H187" s="10">
        <v>8.3094661084999993E-2</v>
      </c>
      <c r="I187" s="10">
        <v>2.8998115121999998E-2</v>
      </c>
      <c r="J187" s="17">
        <f t="shared" si="14"/>
        <v>6897.0000001229737</v>
      </c>
      <c r="K187" s="10">
        <f t="shared" si="24"/>
        <v>3.1367628607277293E-2</v>
      </c>
      <c r="L187" s="10">
        <f t="shared" si="25"/>
        <v>4.9797058971999437E-2</v>
      </c>
      <c r="M187" s="10">
        <f t="shared" si="23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27"/>
        <v>0.1111111111111111</v>
      </c>
      <c r="T187" s="25">
        <v>16</v>
      </c>
      <c r="U187" s="31">
        <f t="shared" si="28"/>
        <v>0.08</v>
      </c>
      <c r="V187" s="25">
        <v>74</v>
      </c>
      <c r="W187" s="31">
        <f t="shared" si="29"/>
        <v>0.37</v>
      </c>
      <c r="X187" s="25">
        <v>60</v>
      </c>
      <c r="Y187" s="31">
        <f t="shared" si="30"/>
        <v>0.3</v>
      </c>
      <c r="Z187" s="25">
        <v>50</v>
      </c>
      <c r="AA187" s="31">
        <f t="shared" si="31"/>
        <v>0.25</v>
      </c>
      <c r="AB187" s="25">
        <v>8</v>
      </c>
      <c r="AC187" s="31">
        <f t="shared" si="32"/>
        <v>0.14035087719298245</v>
      </c>
      <c r="AD187" s="25">
        <v>593</v>
      </c>
      <c r="AE187" s="25">
        <v>48</v>
      </c>
      <c r="AF187" s="31">
        <f t="shared" si="33"/>
        <v>0.24</v>
      </c>
      <c r="AG187" s="25">
        <v>5</v>
      </c>
      <c r="AH187" s="31">
        <f t="shared" si="34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39">
        <f t="shared" si="22"/>
        <v>1743.9999999996271</v>
      </c>
      <c r="AQ187" s="39">
        <f t="shared" si="16"/>
        <v>21.999999999705324</v>
      </c>
      <c r="AR187" s="10">
        <f t="shared" si="26"/>
        <v>0.11111111110962285</v>
      </c>
      <c r="AS187" s="17">
        <v>340</v>
      </c>
      <c r="AT187" s="32">
        <f t="shared" si="17"/>
        <v>0.15024304021210783</v>
      </c>
      <c r="AU187" s="17">
        <f t="shared" si="20"/>
        <v>2</v>
      </c>
      <c r="AV187" s="32">
        <f t="shared" si="18"/>
        <v>1.0101010101010102E-2</v>
      </c>
      <c r="AW187" s="32">
        <f t="shared" si="21"/>
        <v>9.090909091030859E-2</v>
      </c>
    </row>
    <row r="188" spans="1:50" x14ac:dyDescent="0.3">
      <c r="A188" s="7">
        <v>44079</v>
      </c>
      <c r="B188" s="25"/>
      <c r="C188" s="17">
        <v>27739</v>
      </c>
      <c r="D188" s="17">
        <f t="shared" si="13"/>
        <v>505</v>
      </c>
      <c r="E188" s="17">
        <v>2296</v>
      </c>
      <c r="F188" s="17">
        <v>33</v>
      </c>
      <c r="G188" s="31">
        <f t="shared" si="15"/>
        <v>0.15789473684210525</v>
      </c>
      <c r="H188" s="10">
        <v>8.2771549082000004E-2</v>
      </c>
      <c r="I188" s="10">
        <v>2.8855446638E-2</v>
      </c>
      <c r="J188" s="17">
        <f t="shared" si="14"/>
        <v>7243.0000000334776</v>
      </c>
      <c r="K188" s="10">
        <f t="shared" si="24"/>
        <v>6.5346534653465349E-2</v>
      </c>
      <c r="L188" s="10">
        <f t="shared" si="25"/>
        <v>4.7393580919549025E-2</v>
      </c>
      <c r="M188" s="10">
        <f t="shared" si="23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27"/>
        <v>0.03</v>
      </c>
      <c r="T188" s="25">
        <v>11</v>
      </c>
      <c r="U188" s="31">
        <f t="shared" si="28"/>
        <v>5.2631578947368418E-2</v>
      </c>
      <c r="V188" s="25">
        <v>78</v>
      </c>
      <c r="W188" s="31">
        <f t="shared" si="29"/>
        <v>0.37320574162679426</v>
      </c>
      <c r="X188" s="25">
        <v>67</v>
      </c>
      <c r="Y188" s="31">
        <f t="shared" si="30"/>
        <v>0.32057416267942584</v>
      </c>
      <c r="Z188" s="25">
        <v>53</v>
      </c>
      <c r="AA188" s="31">
        <f t="shared" si="31"/>
        <v>0.25358851674641147</v>
      </c>
      <c r="AB188" s="25">
        <v>7</v>
      </c>
      <c r="AC188" s="31">
        <f t="shared" si="32"/>
        <v>0.11666666666666667</v>
      </c>
      <c r="AD188" s="25">
        <v>600</v>
      </c>
      <c r="AE188" s="25">
        <v>46</v>
      </c>
      <c r="AF188" s="31">
        <f t="shared" si="33"/>
        <v>0.22009569377990432</v>
      </c>
      <c r="AG188" s="25">
        <v>3</v>
      </c>
      <c r="AH188" s="31">
        <f t="shared" si="34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39">
        <f t="shared" si="22"/>
        <v>1749.9999999994961</v>
      </c>
      <c r="AQ188" s="39">
        <f t="shared" si="16"/>
        <v>5.9999999998690328</v>
      </c>
      <c r="AR188" s="10">
        <f t="shared" si="26"/>
        <v>2.9999999999345165E-2</v>
      </c>
      <c r="AS188" s="17">
        <v>344</v>
      </c>
      <c r="AT188" s="32">
        <f t="shared" si="17"/>
        <v>0.14982578397212543</v>
      </c>
      <c r="AU188" s="17">
        <f t="shared" si="20"/>
        <v>4</v>
      </c>
      <c r="AV188" s="32">
        <f t="shared" si="18"/>
        <v>0.02</v>
      </c>
      <c r="AW188" s="32">
        <f t="shared" si="21"/>
        <v>0.66666666668121854</v>
      </c>
    </row>
    <row r="189" spans="1:50" x14ac:dyDescent="0.3">
      <c r="A189" s="7">
        <v>44080</v>
      </c>
      <c r="B189" s="25"/>
      <c r="C189" s="17">
        <v>28149</v>
      </c>
      <c r="D189" s="17">
        <f t="shared" ref="D189:D236" si="35">C189-C188</f>
        <v>410</v>
      </c>
      <c r="E189" s="17">
        <v>2316</v>
      </c>
      <c r="F189" s="17">
        <v>20</v>
      </c>
      <c r="G189" s="31">
        <f t="shared" si="15"/>
        <v>9.0909090909090912E-2</v>
      </c>
      <c r="H189" s="10">
        <v>8.2276457422000002E-2</v>
      </c>
      <c r="I189" s="10">
        <v>2.9185460334000001E-2</v>
      </c>
      <c r="J189" s="17">
        <f t="shared" ref="J189:J223" si="36">P189/I189</f>
        <v>7538.0000000790806</v>
      </c>
      <c r="K189" s="10">
        <f t="shared" si="24"/>
        <v>4.878048780487805E-2</v>
      </c>
      <c r="L189" s="10">
        <f t="shared" si="25"/>
        <v>4.8983560205636274E-2</v>
      </c>
      <c r="M189" s="10">
        <f t="shared" si="23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27"/>
        <v>3.3492822966507178E-2</v>
      </c>
      <c r="T189" s="25">
        <v>11</v>
      </c>
      <c r="U189" s="31">
        <f t="shared" si="28"/>
        <v>0.05</v>
      </c>
      <c r="V189" s="25">
        <v>81</v>
      </c>
      <c r="W189" s="31">
        <f t="shared" si="29"/>
        <v>0.36818181818181817</v>
      </c>
      <c r="X189" s="25">
        <v>71</v>
      </c>
      <c r="Y189" s="31">
        <f t="shared" si="30"/>
        <v>0.32272727272727275</v>
      </c>
      <c r="Z189" s="25">
        <v>57</v>
      </c>
      <c r="AA189" s="31">
        <f t="shared" si="31"/>
        <v>0.25909090909090909</v>
      </c>
      <c r="AB189" s="25">
        <v>8</v>
      </c>
      <c r="AC189" s="31">
        <f t="shared" si="32"/>
        <v>0.11940298507462686</v>
      </c>
      <c r="AD189" s="25">
        <v>608</v>
      </c>
      <c r="AE189" s="25">
        <v>49</v>
      </c>
      <c r="AF189" s="31">
        <f t="shared" si="33"/>
        <v>0.22272727272727272</v>
      </c>
      <c r="AG189" s="25">
        <v>5</v>
      </c>
      <c r="AH189" s="31">
        <f t="shared" si="34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39">
        <f t="shared" si="22"/>
        <v>1756.9999999982281</v>
      </c>
      <c r="AQ189" s="39">
        <f t="shared" si="16"/>
        <v>6.999999998731937</v>
      </c>
      <c r="AR189" s="10">
        <f t="shared" si="26"/>
        <v>3.3492822960439893E-2</v>
      </c>
      <c r="AS189" s="17">
        <v>347</v>
      </c>
      <c r="AT189" s="32">
        <f t="shared" si="17"/>
        <v>0.14982728842832468</v>
      </c>
      <c r="AU189" s="17">
        <f t="shared" si="20"/>
        <v>3</v>
      </c>
      <c r="AV189" s="32">
        <f t="shared" si="18"/>
        <v>1.4354066985645933E-2</v>
      </c>
      <c r="AW189" s="32">
        <f t="shared" si="21"/>
        <v>0.42857142864906506</v>
      </c>
    </row>
    <row r="190" spans="1:50" x14ac:dyDescent="0.3">
      <c r="A190" s="7">
        <v>44081</v>
      </c>
      <c r="B190" s="25"/>
      <c r="C190" s="17">
        <v>28710</v>
      </c>
      <c r="D190" s="17">
        <f t="shared" si="35"/>
        <v>561</v>
      </c>
      <c r="E190" s="17">
        <v>2361</v>
      </c>
      <c r="F190" s="17">
        <v>45</v>
      </c>
      <c r="G190" s="31">
        <f t="shared" si="15"/>
        <v>0.17578125</v>
      </c>
      <c r="H190" s="10">
        <v>8.2236154648999998E-2</v>
      </c>
      <c r="I190" s="10">
        <v>3.3246753246000002E-2</v>
      </c>
      <c r="J190" s="17">
        <f t="shared" si="36"/>
        <v>7700.0000001744529</v>
      </c>
      <c r="K190" s="10">
        <f t="shared" si="24"/>
        <v>8.0213903743315509E-2</v>
      </c>
      <c r="L190" s="10">
        <f t="shared" si="25"/>
        <v>4.4982457593824542E-2</v>
      </c>
      <c r="M190" s="10">
        <f t="shared" si="23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27"/>
        <v>0.12727272727272726</v>
      </c>
      <c r="T190" s="25">
        <v>15</v>
      </c>
      <c r="U190" s="31">
        <f t="shared" si="28"/>
        <v>5.859375E-2</v>
      </c>
      <c r="V190" s="25">
        <v>97</v>
      </c>
      <c r="W190" s="31">
        <f t="shared" si="29"/>
        <v>0.37890625</v>
      </c>
      <c r="X190" s="25">
        <v>78</v>
      </c>
      <c r="Y190" s="31">
        <f t="shared" si="30"/>
        <v>0.3046875</v>
      </c>
      <c r="Z190" s="25">
        <v>66</v>
      </c>
      <c r="AA190" s="31">
        <f t="shared" si="31"/>
        <v>0.2578125</v>
      </c>
      <c r="AB190" s="25">
        <v>14</v>
      </c>
      <c r="AC190" s="31">
        <f t="shared" si="32"/>
        <v>0.19718309859154928</v>
      </c>
      <c r="AD190" s="25">
        <v>622</v>
      </c>
      <c r="AE190" s="25">
        <v>50</v>
      </c>
      <c r="AF190" s="31">
        <f t="shared" si="33"/>
        <v>0.1953125</v>
      </c>
      <c r="AG190" s="25">
        <v>8</v>
      </c>
      <c r="AH190" s="31">
        <f t="shared" si="34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39">
        <f t="shared" si="22"/>
        <v>1784.9999999979841</v>
      </c>
      <c r="AQ190" s="39">
        <f t="shared" si="16"/>
        <v>27.999999999756028</v>
      </c>
      <c r="AR190" s="10">
        <f t="shared" si="26"/>
        <v>0.12727272727161831</v>
      </c>
      <c r="AS190" s="17">
        <v>348</v>
      </c>
      <c r="AT190" s="32">
        <f t="shared" si="17"/>
        <v>0.1473951715374841</v>
      </c>
      <c r="AU190" s="17">
        <f t="shared" si="20"/>
        <v>1</v>
      </c>
      <c r="AV190" s="32">
        <f t="shared" si="18"/>
        <v>4.5454545454545452E-3</v>
      </c>
      <c r="AW190" s="32">
        <f t="shared" si="21"/>
        <v>3.5714285714596901E-2</v>
      </c>
      <c r="AX190" t="e">
        <v>#N/A</v>
      </c>
    </row>
    <row r="191" spans="1:50" x14ac:dyDescent="0.3">
      <c r="A191" s="7">
        <v>44082</v>
      </c>
      <c r="B191" s="25"/>
      <c r="C191" s="17">
        <v>29871</v>
      </c>
      <c r="D191" s="17">
        <f t="shared" si="35"/>
        <v>1161</v>
      </c>
      <c r="E191" s="17">
        <v>2388</v>
      </c>
      <c r="F191" s="17">
        <v>27</v>
      </c>
      <c r="G191" s="31">
        <f t="shared" si="15"/>
        <v>0.1062992125984252</v>
      </c>
      <c r="H191" s="10">
        <v>7.9943758160000003E-2</v>
      </c>
      <c r="I191" s="10">
        <v>2.9745871880999999E-2</v>
      </c>
      <c r="J191" s="17">
        <f t="shared" si="36"/>
        <v>8539.0000002736851</v>
      </c>
      <c r="K191" s="10">
        <f t="shared" si="24"/>
        <v>2.3255813953488372E-2</v>
      </c>
      <c r="L191" s="10">
        <f t="shared" si="25"/>
        <v>4.5946373237790383E-2</v>
      </c>
      <c r="M191" s="10">
        <f t="shared" si="23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27"/>
        <v>0.11328125</v>
      </c>
      <c r="T191" s="25">
        <v>19</v>
      </c>
      <c r="U191" s="31">
        <f t="shared" si="28"/>
        <v>7.4803149606299218E-2</v>
      </c>
      <c r="V191" s="25">
        <v>84</v>
      </c>
      <c r="W191" s="31">
        <f t="shared" si="29"/>
        <v>0.33070866141732286</v>
      </c>
      <c r="X191" s="25">
        <v>92</v>
      </c>
      <c r="Y191" s="31">
        <f t="shared" si="30"/>
        <v>0.36220472440944884</v>
      </c>
      <c r="Z191" s="25">
        <v>59</v>
      </c>
      <c r="AA191" s="31">
        <f t="shared" si="31"/>
        <v>0.23228346456692914</v>
      </c>
      <c r="AB191" s="25">
        <v>3</v>
      </c>
      <c r="AC191" s="31">
        <f t="shared" si="32"/>
        <v>3.8461538461538464E-2</v>
      </c>
      <c r="AD191" s="25">
        <v>625</v>
      </c>
      <c r="AE191" s="25">
        <v>50</v>
      </c>
      <c r="AF191" s="31">
        <f t="shared" si="33"/>
        <v>0.19685039370078741</v>
      </c>
      <c r="AG191" s="25">
        <v>8</v>
      </c>
      <c r="AH191" s="31">
        <f t="shared" si="34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39">
        <f t="shared" si="22"/>
        <v>1813.9999999993561</v>
      </c>
      <c r="AQ191" s="39">
        <f t="shared" si="16"/>
        <v>29.000000001371973</v>
      </c>
      <c r="AR191" s="10">
        <f t="shared" si="26"/>
        <v>0.11328125000535927</v>
      </c>
      <c r="AS191" s="17">
        <v>352</v>
      </c>
      <c r="AT191" s="32">
        <f t="shared" si="17"/>
        <v>0.14740368509212731</v>
      </c>
      <c r="AU191" s="17">
        <f t="shared" si="20"/>
        <v>4</v>
      </c>
      <c r="AV191" s="32">
        <f t="shared" si="18"/>
        <v>1.5625E-2</v>
      </c>
      <c r="AW191" s="32">
        <f t="shared" si="21"/>
        <v>0.13793103447623317</v>
      </c>
      <c r="AX191" t="e">
        <v>#N/A</v>
      </c>
    </row>
    <row r="192" spans="1:50" x14ac:dyDescent="0.3">
      <c r="A192" s="7">
        <v>44083</v>
      </c>
      <c r="B192" s="25"/>
      <c r="C192" s="17">
        <v>31029</v>
      </c>
      <c r="D192" s="17">
        <f t="shared" si="35"/>
        <v>1158</v>
      </c>
      <c r="E192" s="17">
        <v>2435</v>
      </c>
      <c r="F192" s="17">
        <v>47</v>
      </c>
      <c r="G192" s="31">
        <f t="shared" si="15"/>
        <v>0.17537313432835822</v>
      </c>
      <c r="H192" s="10">
        <v>7.8474975022999993E-2</v>
      </c>
      <c r="I192" s="10">
        <v>2.8764623805E-2</v>
      </c>
      <c r="J192" s="17">
        <f t="shared" si="36"/>
        <v>9317.0000003064524</v>
      </c>
      <c r="K192" s="10">
        <f t="shared" si="24"/>
        <v>4.0587219343696031E-2</v>
      </c>
      <c r="L192" s="10">
        <f t="shared" si="25"/>
        <v>3.9585408114416812E-2</v>
      </c>
      <c r="M192" s="10">
        <f t="shared" si="23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27"/>
        <v>9.4488188976377951E-2</v>
      </c>
      <c r="T192" s="25">
        <v>18</v>
      </c>
      <c r="U192" s="31">
        <f t="shared" si="28"/>
        <v>6.7164179104477612E-2</v>
      </c>
      <c r="V192" s="25">
        <v>85</v>
      </c>
      <c r="W192" s="31">
        <f t="shared" si="29"/>
        <v>0.31716417910447764</v>
      </c>
      <c r="X192" s="25">
        <v>102</v>
      </c>
      <c r="Y192" s="31">
        <f t="shared" si="30"/>
        <v>0.38059701492537312</v>
      </c>
      <c r="Z192" s="25">
        <v>63</v>
      </c>
      <c r="AA192" s="31">
        <f t="shared" si="31"/>
        <v>0.23507462686567165</v>
      </c>
      <c r="AB192" s="25">
        <v>10</v>
      </c>
      <c r="AC192" s="31">
        <f t="shared" si="32"/>
        <v>0.10869565217391304</v>
      </c>
      <c r="AD192" s="25">
        <v>635</v>
      </c>
      <c r="AE192" s="25">
        <v>54</v>
      </c>
      <c r="AF192" s="31">
        <f t="shared" si="33"/>
        <v>0.20149253731343283</v>
      </c>
      <c r="AG192" s="25">
        <v>9</v>
      </c>
      <c r="AH192" s="31">
        <f t="shared" si="34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39">
        <f t="shared" si="22"/>
        <v>1837.9999999992199</v>
      </c>
      <c r="AQ192" s="39">
        <f t="shared" si="16"/>
        <v>23.999999999863803</v>
      </c>
      <c r="AR192" s="10">
        <f t="shared" si="26"/>
        <v>9.4488188975841741E-2</v>
      </c>
      <c r="AS192" s="17">
        <v>355</v>
      </c>
      <c r="AT192" s="32">
        <f t="shared" si="17"/>
        <v>0.14579055441478439</v>
      </c>
      <c r="AU192" s="17">
        <f t="shared" si="20"/>
        <v>3</v>
      </c>
      <c r="AV192" s="32">
        <f t="shared" si="18"/>
        <v>1.1811023622047244E-2</v>
      </c>
      <c r="AW192" s="32">
        <f t="shared" si="21"/>
        <v>0.12500000000070935</v>
      </c>
      <c r="AX192" t="e">
        <v>#N/A</v>
      </c>
    </row>
    <row r="193" spans="1:51" x14ac:dyDescent="0.3">
      <c r="A193" s="7">
        <v>44084</v>
      </c>
      <c r="B193" s="25"/>
      <c r="C193" s="17">
        <v>32411</v>
      </c>
      <c r="D193" s="17">
        <f t="shared" si="35"/>
        <v>1382</v>
      </c>
      <c r="E193" s="17">
        <v>2470</v>
      </c>
      <c r="F193" s="17">
        <v>35</v>
      </c>
      <c r="G193" s="31">
        <f t="shared" si="15"/>
        <v>0.12727272727272726</v>
      </c>
      <c r="H193" s="10">
        <v>7.6208694578999994E-2</v>
      </c>
      <c r="I193" s="10">
        <v>2.7058939289000002E-2</v>
      </c>
      <c r="J193" s="17">
        <f t="shared" si="36"/>
        <v>10163.000000217784</v>
      </c>
      <c r="K193" s="10">
        <f t="shared" si="24"/>
        <v>2.5325615050651229E-2</v>
      </c>
      <c r="L193" s="10">
        <f t="shared" si="25"/>
        <v>4.0924514877346455E-2</v>
      </c>
      <c r="M193" s="10">
        <f t="shared" si="23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27"/>
        <v>6.7164179104477612E-2</v>
      </c>
      <c r="T193" s="25">
        <v>16</v>
      </c>
      <c r="U193" s="31">
        <f t="shared" si="28"/>
        <v>5.8181818181818182E-2</v>
      </c>
      <c r="V193" s="25">
        <v>86</v>
      </c>
      <c r="W193" s="31">
        <f t="shared" si="29"/>
        <v>0.31272727272727274</v>
      </c>
      <c r="X193" s="25">
        <v>104</v>
      </c>
      <c r="Y193" s="31">
        <f t="shared" si="30"/>
        <v>0.37818181818181817</v>
      </c>
      <c r="Z193" s="25">
        <v>69</v>
      </c>
      <c r="AA193" s="31">
        <f t="shared" si="31"/>
        <v>0.25090909090909091</v>
      </c>
      <c r="AB193" s="25">
        <v>9</v>
      </c>
      <c r="AC193" s="31">
        <f t="shared" si="32"/>
        <v>8.8235294117647065E-2</v>
      </c>
      <c r="AD193" s="25">
        <v>644</v>
      </c>
      <c r="AE193" s="25">
        <v>57</v>
      </c>
      <c r="AF193" s="31">
        <f t="shared" si="33"/>
        <v>0.20727272727272728</v>
      </c>
      <c r="AG193" s="25">
        <v>3</v>
      </c>
      <c r="AH193" s="31">
        <f t="shared" si="34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39">
        <f t="shared" si="22"/>
        <v>1855.99999999856</v>
      </c>
      <c r="AQ193" s="39">
        <f t="shared" si="16"/>
        <v>17.999999999340162</v>
      </c>
      <c r="AR193" s="10">
        <f t="shared" si="26"/>
        <v>6.7164179102015525E-2</v>
      </c>
      <c r="AS193" s="17">
        <v>358</v>
      </c>
      <c r="AT193" s="32">
        <f t="shared" si="17"/>
        <v>0.14493927125506073</v>
      </c>
      <c r="AU193" s="17">
        <f t="shared" si="20"/>
        <v>3</v>
      </c>
      <c r="AV193" s="32">
        <f t="shared" si="18"/>
        <v>1.1194029850746268E-2</v>
      </c>
      <c r="AW193" s="32">
        <f t="shared" si="21"/>
        <v>0.16666666667277627</v>
      </c>
      <c r="AX193" t="e">
        <v>#N/A</v>
      </c>
    </row>
    <row r="194" spans="1:51" x14ac:dyDescent="0.3">
      <c r="A194" s="7">
        <v>44085</v>
      </c>
      <c r="B194" s="25"/>
      <c r="C194" s="17">
        <v>33854</v>
      </c>
      <c r="D194" s="17">
        <f t="shared" si="35"/>
        <v>1443</v>
      </c>
      <c r="E194" s="17">
        <v>2525</v>
      </c>
      <c r="F194" s="17">
        <v>55</v>
      </c>
      <c r="G194" s="31">
        <f t="shared" si="15"/>
        <v>0.17684887459807075</v>
      </c>
      <c r="H194" s="10">
        <v>7.4584982571999997E-2</v>
      </c>
      <c r="I194" s="10">
        <v>2.8879190268E-2</v>
      </c>
      <c r="J194" s="17">
        <f t="shared" si="36"/>
        <v>10769.000000135322</v>
      </c>
      <c r="K194" s="10">
        <f t="shared" si="24"/>
        <v>3.8115038115038115E-2</v>
      </c>
      <c r="L194" s="10">
        <f t="shared" si="25"/>
        <v>3.6691622569379759E-2</v>
      </c>
      <c r="M194" s="10">
        <f t="shared" si="23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27"/>
        <v>0.18181818181818182</v>
      </c>
      <c r="T194" s="25">
        <v>15</v>
      </c>
      <c r="U194" s="31">
        <f t="shared" si="28"/>
        <v>4.8231511254019289E-2</v>
      </c>
      <c r="V194" s="25">
        <v>112</v>
      </c>
      <c r="W194" s="31">
        <f t="shared" si="29"/>
        <v>0.36012861736334406</v>
      </c>
      <c r="X194" s="25">
        <v>116</v>
      </c>
      <c r="Y194" s="31">
        <f t="shared" si="30"/>
        <v>0.37299035369774919</v>
      </c>
      <c r="Z194" s="25">
        <v>68</v>
      </c>
      <c r="AA194" s="31">
        <f t="shared" si="31"/>
        <v>0.21864951768488747</v>
      </c>
      <c r="AB194" s="25">
        <v>9</v>
      </c>
      <c r="AC194" s="31">
        <f t="shared" si="32"/>
        <v>8.6538461538461536E-2</v>
      </c>
      <c r="AD194" s="25">
        <v>653</v>
      </c>
      <c r="AE194" s="25">
        <v>62</v>
      </c>
      <c r="AF194" s="31">
        <f t="shared" si="33"/>
        <v>0.19935691318327975</v>
      </c>
      <c r="AG194" s="25">
        <v>11</v>
      </c>
      <c r="AH194" s="31">
        <f t="shared" si="34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39">
        <f t="shared" si="22"/>
        <v>1905.9999999987001</v>
      </c>
      <c r="AQ194" s="39">
        <f t="shared" si="16"/>
        <v>50.000000000140062</v>
      </c>
      <c r="AR194" s="10">
        <f t="shared" si="26"/>
        <v>0.18181818181869114</v>
      </c>
      <c r="AS194" s="17">
        <v>361</v>
      </c>
      <c r="AT194" s="32">
        <f t="shared" si="17"/>
        <v>0.14297029702970296</v>
      </c>
      <c r="AU194" s="17">
        <f t="shared" si="20"/>
        <v>3</v>
      </c>
      <c r="AV194" s="32">
        <f t="shared" si="18"/>
        <v>1.090909090909091E-2</v>
      </c>
      <c r="AW194" s="32">
        <f t="shared" si="21"/>
        <v>5.9999999999831931E-2</v>
      </c>
      <c r="AX194" t="e">
        <v>#N/A</v>
      </c>
    </row>
    <row r="195" spans="1:51" x14ac:dyDescent="0.3">
      <c r="A195" s="7">
        <v>44086</v>
      </c>
      <c r="B195" s="25"/>
      <c r="C195" s="17">
        <v>35391</v>
      </c>
      <c r="D195" s="17">
        <f t="shared" si="35"/>
        <v>1537</v>
      </c>
      <c r="E195" s="17">
        <v>2557</v>
      </c>
      <c r="F195" s="17">
        <v>32</v>
      </c>
      <c r="G195" s="31">
        <f t="shared" si="15"/>
        <v>0.1111111111111111</v>
      </c>
      <c r="H195" s="10">
        <v>7.2250007062999999E-2</v>
      </c>
      <c r="I195" s="10">
        <v>2.4786986830999998E-2</v>
      </c>
      <c r="J195" s="17">
        <f t="shared" si="36"/>
        <v>11619.000000428088</v>
      </c>
      <c r="K195" s="10">
        <f t="shared" si="24"/>
        <v>2.0819778789850359E-2</v>
      </c>
      <c r="L195" s="10">
        <f t="shared" si="25"/>
        <v>3.994437837638292E-2</v>
      </c>
      <c r="M195" s="10">
        <f t="shared" si="23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27"/>
        <v>6.1093247588424437E-2</v>
      </c>
      <c r="T195" s="25">
        <v>14</v>
      </c>
      <c r="U195" s="31">
        <f t="shared" si="28"/>
        <v>4.8611111111111112E-2</v>
      </c>
      <c r="V195" s="25">
        <v>97</v>
      </c>
      <c r="W195" s="31">
        <f t="shared" si="29"/>
        <v>0.33680555555555558</v>
      </c>
      <c r="X195" s="25">
        <v>111</v>
      </c>
      <c r="Y195" s="31">
        <f t="shared" si="30"/>
        <v>0.38541666666666669</v>
      </c>
      <c r="Z195" s="25">
        <v>66</v>
      </c>
      <c r="AA195" s="31">
        <f t="shared" si="31"/>
        <v>0.22916666666666666</v>
      </c>
      <c r="AB195" s="25">
        <v>7</v>
      </c>
      <c r="AC195" s="31">
        <f t="shared" si="32"/>
        <v>6.0344827586206899E-2</v>
      </c>
      <c r="AD195" s="25">
        <v>660</v>
      </c>
      <c r="AE195" s="25">
        <v>57</v>
      </c>
      <c r="AF195" s="31">
        <f t="shared" si="33"/>
        <v>0.19791666666666666</v>
      </c>
      <c r="AG195" s="25">
        <v>5</v>
      </c>
      <c r="AH195" s="31">
        <f t="shared" si="34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39">
        <f t="shared" si="22"/>
        <v>1924.99999999901</v>
      </c>
      <c r="AQ195" s="39">
        <f t="shared" si="16"/>
        <v>19.00000000030991</v>
      </c>
      <c r="AR195" s="10">
        <f t="shared" si="26"/>
        <v>6.1093247589420932E-2</v>
      </c>
      <c r="AS195" s="17">
        <v>365</v>
      </c>
      <c r="AT195" s="32">
        <f t="shared" si="17"/>
        <v>0.14274540477121628</v>
      </c>
      <c r="AU195" s="17">
        <f t="shared" si="20"/>
        <v>4</v>
      </c>
      <c r="AV195" s="32">
        <f t="shared" si="18"/>
        <v>1.2861736334405145E-2</v>
      </c>
      <c r="AW195" s="32">
        <f t="shared" si="21"/>
        <v>0.21052631578603978</v>
      </c>
      <c r="AX195" t="e">
        <v>#N/A</v>
      </c>
    </row>
    <row r="196" spans="1:51" x14ac:dyDescent="0.3">
      <c r="A196" s="7">
        <v>44087</v>
      </c>
      <c r="B196" s="25"/>
      <c r="C196" s="17">
        <v>36182</v>
      </c>
      <c r="D196" s="17">
        <f t="shared" si="35"/>
        <v>791</v>
      </c>
      <c r="E196" s="17">
        <v>2603</v>
      </c>
      <c r="F196" s="17">
        <v>46</v>
      </c>
      <c r="G196" s="31">
        <f t="shared" si="15"/>
        <v>0.14790996784565916</v>
      </c>
      <c r="H196" s="10">
        <v>7.1941849537999994E-2</v>
      </c>
      <c r="I196" s="10">
        <v>2.6472591079000001E-2</v>
      </c>
      <c r="J196" s="17">
        <f t="shared" si="36"/>
        <v>11748.000000147624</v>
      </c>
      <c r="K196" s="10">
        <f t="shared" si="24"/>
        <v>5.8154235145385591E-2</v>
      </c>
      <c r="L196" s="10">
        <f t="shared" si="25"/>
        <v>3.9035360972317308E-2</v>
      </c>
      <c r="M196" s="10">
        <f t="shared" si="23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27"/>
        <v>5.2083333333333336E-2</v>
      </c>
      <c r="T196" s="25">
        <v>12</v>
      </c>
      <c r="U196" s="31">
        <f t="shared" si="28"/>
        <v>3.8585209003215437E-2</v>
      </c>
      <c r="V196" s="25">
        <v>109</v>
      </c>
      <c r="W196" s="31">
        <f t="shared" si="29"/>
        <v>0.35048231511254019</v>
      </c>
      <c r="X196" s="25">
        <v>123</v>
      </c>
      <c r="Y196" s="31">
        <f t="shared" si="30"/>
        <v>0.39549839228295819</v>
      </c>
      <c r="Z196" s="25">
        <v>67</v>
      </c>
      <c r="AA196" s="31">
        <f t="shared" si="31"/>
        <v>0.21543408360128619</v>
      </c>
      <c r="AB196" s="25">
        <v>9</v>
      </c>
      <c r="AC196" s="31">
        <f t="shared" si="32"/>
        <v>8.1081081081081086E-2</v>
      </c>
      <c r="AD196" s="25">
        <v>669</v>
      </c>
      <c r="AE196" s="25">
        <v>61</v>
      </c>
      <c r="AF196" s="31">
        <f t="shared" si="33"/>
        <v>0.19614147909967847</v>
      </c>
      <c r="AG196" s="25">
        <v>8</v>
      </c>
      <c r="AH196" s="31">
        <f t="shared" si="34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39">
        <f t="shared" si="22"/>
        <v>1939.999999998789</v>
      </c>
      <c r="AQ196" s="39">
        <f t="shared" si="16"/>
        <v>14.999999999778993</v>
      </c>
      <c r="AR196" s="10">
        <f t="shared" si="26"/>
        <v>5.2083333332565949E-2</v>
      </c>
      <c r="AS196" s="17">
        <v>368</v>
      </c>
      <c r="AT196" s="32">
        <f t="shared" si="17"/>
        <v>0.14137533615059547</v>
      </c>
      <c r="AU196" s="17">
        <f t="shared" si="20"/>
        <v>3</v>
      </c>
      <c r="AV196" s="32">
        <f t="shared" si="18"/>
        <v>1.0416666666666666E-2</v>
      </c>
      <c r="AW196" s="32">
        <f t="shared" si="21"/>
        <v>0.20000000000294674</v>
      </c>
      <c r="AX196" s="36">
        <f t="shared" ref="AX196:AX236" si="37">AVERAGE(S190:S196)</f>
        <v>9.9600158299074634E-2</v>
      </c>
    </row>
    <row r="197" spans="1:51" x14ac:dyDescent="0.3">
      <c r="A197" s="7">
        <v>44088</v>
      </c>
      <c r="B197" s="25"/>
      <c r="C197" s="17">
        <v>37210</v>
      </c>
      <c r="D197" s="17">
        <f t="shared" si="35"/>
        <v>1028</v>
      </c>
      <c r="E197" s="17">
        <v>2655</v>
      </c>
      <c r="F197" s="17">
        <v>52</v>
      </c>
      <c r="G197" s="31">
        <f t="shared" si="15"/>
        <v>0.15072463768115943</v>
      </c>
      <c r="H197" s="10">
        <v>7.1351787153000001E-2</v>
      </c>
      <c r="I197" s="10">
        <v>2.9158215009999999E-2</v>
      </c>
      <c r="J197" s="17">
        <f t="shared" si="36"/>
        <v>11832.000000057616</v>
      </c>
      <c r="K197" s="10">
        <f t="shared" si="24"/>
        <v>5.0583657587548639E-2</v>
      </c>
      <c r="L197" s="10">
        <f t="shared" si="25"/>
        <v>4.149741596508142E-2</v>
      </c>
      <c r="M197" s="10">
        <f t="shared" si="23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27"/>
        <v>0.13826366559485531</v>
      </c>
      <c r="T197" s="25">
        <v>20</v>
      </c>
      <c r="U197" s="31">
        <f t="shared" si="28"/>
        <v>5.7971014492753624E-2</v>
      </c>
      <c r="V197" s="25">
        <v>125</v>
      </c>
      <c r="W197" s="31">
        <f t="shared" si="29"/>
        <v>0.36231884057971014</v>
      </c>
      <c r="X197" s="25">
        <v>123</v>
      </c>
      <c r="Y197" s="31">
        <f t="shared" si="30"/>
        <v>0.35652173913043478</v>
      </c>
      <c r="Z197" s="25">
        <v>77</v>
      </c>
      <c r="AA197" s="31">
        <f t="shared" si="31"/>
        <v>0.22318840579710145</v>
      </c>
      <c r="AB197" s="25">
        <v>11</v>
      </c>
      <c r="AC197" s="31">
        <f t="shared" si="32"/>
        <v>8.943089430894309E-2</v>
      </c>
      <c r="AD197" s="25">
        <v>680</v>
      </c>
      <c r="AE197" s="25">
        <v>70</v>
      </c>
      <c r="AF197" s="31">
        <f t="shared" si="33"/>
        <v>0.20289855072463769</v>
      </c>
      <c r="AG197" s="25">
        <v>9</v>
      </c>
      <c r="AH197" s="31">
        <f t="shared" si="34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39">
        <f t="shared" si="22"/>
        <v>1982.999999999385</v>
      </c>
      <c r="AQ197" s="39">
        <f t="shared" si="16"/>
        <v>43.000000000595946</v>
      </c>
      <c r="AR197" s="10">
        <f t="shared" si="26"/>
        <v>0.13826366559677153</v>
      </c>
      <c r="AS197" s="17">
        <v>372</v>
      </c>
      <c r="AT197" s="32">
        <f t="shared" si="17"/>
        <v>0.14011299435028249</v>
      </c>
      <c r="AU197" s="17">
        <f t="shared" si="20"/>
        <v>4</v>
      </c>
      <c r="AV197" s="32">
        <f t="shared" si="18"/>
        <v>1.2861736334405145E-2</v>
      </c>
      <c r="AW197" s="32">
        <f t="shared" si="21"/>
        <v>9.3023255812664254E-2</v>
      </c>
      <c r="AX197" s="36">
        <f t="shared" si="37"/>
        <v>0.10117029234509294</v>
      </c>
    </row>
    <row r="198" spans="1:51" x14ac:dyDescent="0.3">
      <c r="A198" s="7">
        <v>44089</v>
      </c>
      <c r="B198" s="25"/>
      <c r="C198" s="17">
        <v>38883</v>
      </c>
      <c r="D198" s="17">
        <f t="shared" si="35"/>
        <v>1673</v>
      </c>
      <c r="E198" s="17">
        <v>2732</v>
      </c>
      <c r="F198" s="17">
        <v>77</v>
      </c>
      <c r="G198" s="31">
        <f t="shared" si="15"/>
        <v>0.20588235294117646</v>
      </c>
      <c r="H198" s="10">
        <v>7.0262068255999996E-2</v>
      </c>
      <c r="I198" s="10">
        <v>2.8793594580000002E-2</v>
      </c>
      <c r="J198" s="17">
        <f t="shared" si="36"/>
        <v>12989.000000013197</v>
      </c>
      <c r="K198" s="10">
        <f t="shared" si="24"/>
        <v>4.6025104602510462E-2</v>
      </c>
      <c r="L198" s="10">
        <f t="shared" si="25"/>
        <v>4.1812779183670441E-2</v>
      </c>
      <c r="M198" s="10">
        <f t="shared" si="23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27"/>
        <v>0.11014492753623188</v>
      </c>
      <c r="T198" s="25">
        <v>21</v>
      </c>
      <c r="U198" s="31">
        <f t="shared" si="28"/>
        <v>5.6149732620320858E-2</v>
      </c>
      <c r="V198" s="25">
        <v>152</v>
      </c>
      <c r="W198" s="31">
        <f t="shared" si="29"/>
        <v>0.40641711229946526</v>
      </c>
      <c r="X198" s="25">
        <v>125</v>
      </c>
      <c r="Y198" s="31">
        <f t="shared" si="30"/>
        <v>0.33422459893048129</v>
      </c>
      <c r="Z198" s="25">
        <v>76</v>
      </c>
      <c r="AA198" s="31">
        <f t="shared" si="31"/>
        <v>0.20320855614973263</v>
      </c>
      <c r="AB198" s="25">
        <v>13</v>
      </c>
      <c r="AC198" s="31">
        <f t="shared" si="32"/>
        <v>0.10569105691056911</v>
      </c>
      <c r="AD198" s="25">
        <v>693</v>
      </c>
      <c r="AE198" s="25">
        <v>67</v>
      </c>
      <c r="AF198" s="31">
        <f t="shared" si="33"/>
        <v>0.17914438502673796</v>
      </c>
      <c r="AG198" s="25">
        <v>13</v>
      </c>
      <c r="AH198" s="31">
        <f t="shared" si="34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39">
        <f t="shared" si="22"/>
        <v>2020.9999999982722</v>
      </c>
      <c r="AQ198" s="39">
        <f t="shared" si="16"/>
        <v>37.999999998887233</v>
      </c>
      <c r="AR198" s="10">
        <f t="shared" si="26"/>
        <v>0.11014492753300648</v>
      </c>
      <c r="AS198" s="17">
        <v>378</v>
      </c>
      <c r="AT198" s="32">
        <f t="shared" si="17"/>
        <v>0.13836017569546119</v>
      </c>
      <c r="AU198" s="17">
        <f t="shared" si="20"/>
        <v>6</v>
      </c>
      <c r="AV198" s="32">
        <f t="shared" si="18"/>
        <v>1.7391304347826087E-2</v>
      </c>
      <c r="AW198" s="32">
        <f t="shared" si="21"/>
        <v>0.15789473684672894</v>
      </c>
      <c r="AX198" s="36">
        <f t="shared" si="37"/>
        <v>0.10072224627884031</v>
      </c>
    </row>
    <row r="199" spans="1:51" x14ac:dyDescent="0.3">
      <c r="A199" s="7">
        <v>44090</v>
      </c>
      <c r="B199" s="25"/>
      <c r="C199" s="17">
        <v>41016</v>
      </c>
      <c r="D199" s="17">
        <f t="shared" si="35"/>
        <v>2133</v>
      </c>
      <c r="E199" s="17">
        <v>2805</v>
      </c>
      <c r="F199" s="17">
        <v>73</v>
      </c>
      <c r="G199" s="31">
        <f t="shared" si="15"/>
        <v>0.18024691358024691</v>
      </c>
      <c r="H199" s="10">
        <v>6.8387946167000002E-2</v>
      </c>
      <c r="I199" s="10">
        <v>2.7387070597000001E-2</v>
      </c>
      <c r="J199" s="17">
        <f t="shared" si="36"/>
        <v>14788.000000422242</v>
      </c>
      <c r="K199" s="10">
        <f t="shared" si="24"/>
        <v>3.4224097515236758E-2</v>
      </c>
      <c r="L199" s="10">
        <f t="shared" si="25"/>
        <v>4.4005401205452752E-2</v>
      </c>
      <c r="M199" s="10">
        <f t="shared" si="23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27"/>
        <v>9.0909090909090912E-2</v>
      </c>
      <c r="T199" s="25">
        <v>24</v>
      </c>
      <c r="U199" s="31">
        <f t="shared" si="28"/>
        <v>5.9259259259259262E-2</v>
      </c>
      <c r="V199" s="25">
        <v>162</v>
      </c>
      <c r="W199" s="31">
        <f t="shared" si="29"/>
        <v>0.4</v>
      </c>
      <c r="X199" s="25">
        <v>137</v>
      </c>
      <c r="Y199" s="31">
        <f t="shared" si="30"/>
        <v>0.33827160493827163</v>
      </c>
      <c r="Z199" s="25">
        <v>82</v>
      </c>
      <c r="AA199" s="31">
        <f t="shared" si="31"/>
        <v>0.20246913580246914</v>
      </c>
      <c r="AB199" s="25">
        <v>19</v>
      </c>
      <c r="AC199" s="31">
        <f t="shared" si="32"/>
        <v>0.152</v>
      </c>
      <c r="AD199" s="25">
        <v>712</v>
      </c>
      <c r="AE199" s="25">
        <v>69</v>
      </c>
      <c r="AF199" s="31">
        <f t="shared" si="33"/>
        <v>0.17037037037037037</v>
      </c>
      <c r="AG199" s="25">
        <v>9</v>
      </c>
      <c r="AH199" s="31">
        <f t="shared" si="34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39">
        <f t="shared" si="22"/>
        <v>2054.9999999982747</v>
      </c>
      <c r="AQ199" s="39">
        <f t="shared" si="16"/>
        <v>34.000000000002501</v>
      </c>
      <c r="AR199" s="10">
        <f t="shared" si="26"/>
        <v>9.0909090909097601E-2</v>
      </c>
      <c r="AS199" s="17">
        <v>385</v>
      </c>
      <c r="AT199" s="32">
        <f t="shared" si="17"/>
        <v>0.13725490196078433</v>
      </c>
      <c r="AU199" s="17">
        <f t="shared" si="20"/>
        <v>7</v>
      </c>
      <c r="AV199" s="32">
        <f t="shared" si="18"/>
        <v>1.871657754010695E-2</v>
      </c>
      <c r="AW199" s="32">
        <f t="shared" si="21"/>
        <v>0.20588235294116131</v>
      </c>
      <c r="AX199" s="36">
        <f t="shared" si="37"/>
        <v>0.10021094655494218</v>
      </c>
      <c r="AY199" s="38">
        <f t="shared" ref="AY199:AY236" si="38">AU199/AM199</f>
        <v>8.5365853658536592E-2</v>
      </c>
    </row>
    <row r="200" spans="1:51" x14ac:dyDescent="0.3">
      <c r="A200" s="7">
        <v>44091</v>
      </c>
      <c r="B200" s="25"/>
      <c r="C200" s="17">
        <v>44141</v>
      </c>
      <c r="D200" s="17">
        <f t="shared" si="35"/>
        <v>3125</v>
      </c>
      <c r="E200" s="17">
        <v>2938</v>
      </c>
      <c r="F200" s="17">
        <v>133</v>
      </c>
      <c r="G200" s="31">
        <f t="shared" si="15"/>
        <v>0.26760563380281688</v>
      </c>
      <c r="H200" s="10">
        <v>6.6559434538999998E-2</v>
      </c>
      <c r="I200" s="10">
        <v>2.9030373831E-2</v>
      </c>
      <c r="J200" s="17">
        <f t="shared" si="36"/>
        <v>17120.00000045745</v>
      </c>
      <c r="K200" s="10">
        <f t="shared" si="24"/>
        <v>4.2560000000000001E-2</v>
      </c>
      <c r="L200" s="10">
        <f t="shared" si="25"/>
        <v>4.4118094674811134E-2</v>
      </c>
      <c r="M200" s="10">
        <f t="shared" si="23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27"/>
        <v>0.11604938271604938</v>
      </c>
      <c r="T200" s="25">
        <v>32</v>
      </c>
      <c r="U200" s="31">
        <f t="shared" si="28"/>
        <v>6.4386317907444673E-2</v>
      </c>
      <c r="V200" s="25">
        <v>203</v>
      </c>
      <c r="W200" s="31">
        <f t="shared" si="29"/>
        <v>0.40845070422535212</v>
      </c>
      <c r="X200" s="25">
        <v>170</v>
      </c>
      <c r="Y200" s="31">
        <f t="shared" si="30"/>
        <v>0.34205231388329982</v>
      </c>
      <c r="Z200" s="25">
        <v>92</v>
      </c>
      <c r="AA200" s="31">
        <f t="shared" si="31"/>
        <v>0.18511066398390341</v>
      </c>
      <c r="AB200" s="25">
        <v>17</v>
      </c>
      <c r="AC200" s="31">
        <f t="shared" ref="AC200:AC206" si="39">AB200/(X199)</f>
        <v>0.12408759124087591</v>
      </c>
      <c r="AD200" s="25">
        <v>729</v>
      </c>
      <c r="AE200" s="25">
        <v>75</v>
      </c>
      <c r="AF200" s="31">
        <f t="shared" si="33"/>
        <v>0.15090543259557343</v>
      </c>
      <c r="AG200" s="25">
        <v>14</v>
      </c>
      <c r="AH200" s="31">
        <f t="shared" si="34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39">
        <f t="shared" si="22"/>
        <v>2101.9999999999523</v>
      </c>
      <c r="AQ200" s="39">
        <f t="shared" si="16"/>
        <v>47.000000001677563</v>
      </c>
      <c r="AR200" s="10">
        <f t="shared" si="26"/>
        <v>0.11604938272019151</v>
      </c>
      <c r="AS200" s="17">
        <v>390</v>
      </c>
      <c r="AT200" s="32">
        <f t="shared" si="17"/>
        <v>0.13274336283185842</v>
      </c>
      <c r="AU200" s="17">
        <f t="shared" si="20"/>
        <v>5</v>
      </c>
      <c r="AV200" s="32">
        <f t="shared" si="18"/>
        <v>1.2345679012345678E-2</v>
      </c>
      <c r="AW200" s="32">
        <f t="shared" si="21"/>
        <v>0.10638297871960714</v>
      </c>
      <c r="AX200" s="36">
        <f t="shared" si="37"/>
        <v>0.10719454707088101</v>
      </c>
      <c r="AY200" s="38">
        <f t="shared" si="38"/>
        <v>5.434782608695652E-2</v>
      </c>
    </row>
    <row r="201" spans="1:51" x14ac:dyDescent="0.3">
      <c r="A201" s="7">
        <v>44092</v>
      </c>
      <c r="B201" s="25"/>
      <c r="C201" s="17">
        <v>46249</v>
      </c>
      <c r="D201" s="17">
        <f t="shared" si="35"/>
        <v>2108</v>
      </c>
      <c r="E201" s="17">
        <v>3023</v>
      </c>
      <c r="F201" s="17">
        <v>85</v>
      </c>
      <c r="G201" s="31">
        <f t="shared" ref="G201:G236" si="40">F201/P201</f>
        <v>0.16159695817490494</v>
      </c>
      <c r="H201" s="10">
        <v>6.5363575428000004E-2</v>
      </c>
      <c r="I201" s="10">
        <v>2.8815602058999999E-2</v>
      </c>
      <c r="J201" s="17">
        <f t="shared" si="36"/>
        <v>18254.000000521039</v>
      </c>
      <c r="K201" s="10">
        <f t="shared" si="24"/>
        <v>4.0322580645161289E-2</v>
      </c>
      <c r="L201" s="10">
        <f t="shared" si="25"/>
        <v>4.7151246184758695E-2</v>
      </c>
      <c r="M201" s="10">
        <f t="shared" si="23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27"/>
        <v>0.15291750503018109</v>
      </c>
      <c r="T201" s="25">
        <v>41</v>
      </c>
      <c r="U201" s="31">
        <f t="shared" si="28"/>
        <v>7.7946768060836502E-2</v>
      </c>
      <c r="V201" s="25">
        <v>195</v>
      </c>
      <c r="W201" s="31">
        <f t="shared" si="29"/>
        <v>0.37072243346007605</v>
      </c>
      <c r="X201" s="25">
        <v>194</v>
      </c>
      <c r="Y201" s="31">
        <f t="shared" si="30"/>
        <v>0.36882129277566539</v>
      </c>
      <c r="Z201" s="25">
        <v>96</v>
      </c>
      <c r="AA201" s="31">
        <f t="shared" si="31"/>
        <v>0.18250950570342206</v>
      </c>
      <c r="AB201" s="25">
        <v>19</v>
      </c>
      <c r="AC201" s="31">
        <f t="shared" si="39"/>
        <v>0.11176470588235295</v>
      </c>
      <c r="AD201" s="25">
        <v>748</v>
      </c>
      <c r="AE201" s="25">
        <v>93</v>
      </c>
      <c r="AF201" s="31">
        <f t="shared" si="33"/>
        <v>0.17680608365019013</v>
      </c>
      <c r="AG201" s="25">
        <v>24</v>
      </c>
      <c r="AH201" s="31">
        <f t="shared" si="34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39">
        <f t="shared" si="22"/>
        <v>2177.9999999979541</v>
      </c>
      <c r="AQ201" s="39">
        <f t="shared" si="16"/>
        <v>75.99999999800184</v>
      </c>
      <c r="AR201" s="10">
        <f t="shared" si="26"/>
        <v>0.15291750502616064</v>
      </c>
      <c r="AS201" s="17">
        <v>401</v>
      </c>
      <c r="AT201" s="32">
        <f t="shared" si="17"/>
        <v>0.13264968574263977</v>
      </c>
      <c r="AU201" s="17">
        <f t="shared" si="20"/>
        <v>11</v>
      </c>
      <c r="AV201" s="32">
        <f t="shared" si="18"/>
        <v>2.2132796780684104E-2</v>
      </c>
      <c r="AW201" s="32">
        <f t="shared" si="21"/>
        <v>0.14473684210906851</v>
      </c>
      <c r="AX201" s="36">
        <f t="shared" si="37"/>
        <v>0.10306587895830947</v>
      </c>
      <c r="AY201" s="38">
        <f t="shared" si="38"/>
        <v>0.1134020618556701</v>
      </c>
    </row>
    <row r="202" spans="1:51" x14ac:dyDescent="0.3">
      <c r="A202" s="7">
        <v>44093</v>
      </c>
      <c r="B202" s="25"/>
      <c r="C202" s="17">
        <v>48295</v>
      </c>
      <c r="D202" s="17">
        <f t="shared" si="35"/>
        <v>2046</v>
      </c>
      <c r="E202" s="17">
        <v>3097</v>
      </c>
      <c r="F202" s="17">
        <v>74</v>
      </c>
      <c r="G202" s="31">
        <f t="shared" si="40"/>
        <v>0.14509803921568629</v>
      </c>
      <c r="H202" s="10">
        <v>6.4126721191999997E-2</v>
      </c>
      <c r="I202" s="10">
        <v>2.6390685640000001E-2</v>
      </c>
      <c r="J202" s="17">
        <f t="shared" si="36"/>
        <v>19325.000000265245</v>
      </c>
      <c r="K202" s="10">
        <f t="shared" si="24"/>
        <v>3.6168132942326493E-2</v>
      </c>
      <c r="L202" s="10">
        <f t="shared" si="25"/>
        <v>4.6678169504285202E-2</v>
      </c>
      <c r="M202" s="10">
        <f t="shared" si="23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27"/>
        <v>5.8935361216730035E-2</v>
      </c>
      <c r="T202" s="25">
        <v>32</v>
      </c>
      <c r="U202" s="31">
        <f t="shared" si="28"/>
        <v>6.2745098039215685E-2</v>
      </c>
      <c r="V202" s="25">
        <v>186</v>
      </c>
      <c r="W202" s="31">
        <f t="shared" si="29"/>
        <v>0.36470588235294116</v>
      </c>
      <c r="X202" s="25">
        <v>200</v>
      </c>
      <c r="Y202" s="31">
        <f t="shared" si="30"/>
        <v>0.39215686274509803</v>
      </c>
      <c r="Z202" s="25">
        <v>92</v>
      </c>
      <c r="AA202" s="31">
        <f t="shared" si="31"/>
        <v>0.1803921568627451</v>
      </c>
      <c r="AB202" s="25">
        <v>16</v>
      </c>
      <c r="AC202" s="31">
        <f t="shared" si="39"/>
        <v>8.247422680412371E-2</v>
      </c>
      <c r="AD202" s="25">
        <v>764</v>
      </c>
      <c r="AE202" s="25">
        <v>102</v>
      </c>
      <c r="AF202" s="31">
        <f t="shared" si="33"/>
        <v>0.2</v>
      </c>
      <c r="AG202" s="25">
        <v>23</v>
      </c>
      <c r="AH202" s="31">
        <f t="shared" si="34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39">
        <f t="shared" si="22"/>
        <v>2208.9999999979132</v>
      </c>
      <c r="AQ202" s="39">
        <f t="shared" si="16"/>
        <v>30.999999999959073</v>
      </c>
      <c r="AR202" s="10">
        <f t="shared" si="26"/>
        <v>5.8935361216652229E-2</v>
      </c>
      <c r="AS202" s="17">
        <v>407</v>
      </c>
      <c r="AT202" s="32">
        <f t="shared" si="17"/>
        <v>0.1314175008072328</v>
      </c>
      <c r="AU202" s="17">
        <f t="shared" si="20"/>
        <v>6</v>
      </c>
      <c r="AV202" s="32">
        <f t="shared" si="18"/>
        <v>1.1406844106463879E-2</v>
      </c>
      <c r="AW202" s="32">
        <f t="shared" si="21"/>
        <v>0.19354838709702973</v>
      </c>
      <c r="AX202" s="36">
        <f t="shared" si="37"/>
        <v>0.10275760947663884</v>
      </c>
      <c r="AY202" s="38">
        <f t="shared" si="38"/>
        <v>6.4516129032258063E-2</v>
      </c>
    </row>
    <row r="203" spans="1:51" x14ac:dyDescent="0.3">
      <c r="A203" s="7">
        <v>44094</v>
      </c>
      <c r="B203" s="25"/>
      <c r="C203" s="17">
        <v>49279</v>
      </c>
      <c r="D203" s="17">
        <f t="shared" si="35"/>
        <v>984</v>
      </c>
      <c r="E203" s="17">
        <v>3155</v>
      </c>
      <c r="F203" s="17">
        <v>58</v>
      </c>
      <c r="G203" s="31">
        <f t="shared" si="40"/>
        <v>0.10881801125703565</v>
      </c>
      <c r="H203" s="10">
        <v>6.4023214755999994E-2</v>
      </c>
      <c r="I203" s="10">
        <v>2.7773435464000001E-2</v>
      </c>
      <c r="J203" s="17">
        <f t="shared" si="36"/>
        <v>19191.000000373595</v>
      </c>
      <c r="K203" s="10">
        <f t="shared" si="24"/>
        <v>5.894308943089431E-2</v>
      </c>
      <c r="L203" s="10">
        <f t="shared" si="25"/>
        <v>5.02142388345952E-2</v>
      </c>
      <c r="M203" s="10">
        <f t="shared" si="23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27"/>
        <v>3.7254901960784313E-2</v>
      </c>
      <c r="T203" s="25">
        <v>24</v>
      </c>
      <c r="U203" s="31">
        <f t="shared" si="28"/>
        <v>4.5028142589118199E-2</v>
      </c>
      <c r="V203" s="25">
        <v>200</v>
      </c>
      <c r="W203" s="31">
        <f t="shared" si="29"/>
        <v>0.37523452157598497</v>
      </c>
      <c r="X203" s="25">
        <v>204</v>
      </c>
      <c r="Y203" s="31">
        <f t="shared" si="30"/>
        <v>0.38273921200750471</v>
      </c>
      <c r="Z203" s="25">
        <v>105</v>
      </c>
      <c r="AA203" s="31">
        <f t="shared" si="31"/>
        <v>0.19699812382739212</v>
      </c>
      <c r="AB203" s="25">
        <v>20</v>
      </c>
      <c r="AC203" s="31">
        <f t="shared" si="39"/>
        <v>0.1</v>
      </c>
      <c r="AD203" s="25">
        <v>784</v>
      </c>
      <c r="AE203" s="25">
        <v>114</v>
      </c>
      <c r="AF203" s="31">
        <f t="shared" si="33"/>
        <v>0.21388367729831145</v>
      </c>
      <c r="AG203" s="25">
        <v>18</v>
      </c>
      <c r="AH203" s="31">
        <f t="shared" si="34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39">
        <f t="shared" si="22"/>
        <v>2227.9999999995503</v>
      </c>
      <c r="AQ203" s="39">
        <f t="shared" ref="AQ203:AQ236" si="41">AP203-AP202</f>
        <v>19.00000000163709</v>
      </c>
      <c r="AR203" s="10">
        <f t="shared" si="26"/>
        <v>3.7254901963994294E-2</v>
      </c>
      <c r="AS203" s="17">
        <v>412</v>
      </c>
      <c r="AT203" s="32">
        <f t="shared" ref="AT203:AT236" si="42">AS203/E203</f>
        <v>0.1305863708399366</v>
      </c>
      <c r="AU203" s="17">
        <f t="shared" si="20"/>
        <v>5</v>
      </c>
      <c r="AV203" s="32">
        <f t="shared" ref="AV203:AV236" si="43">AU203/P202</f>
        <v>9.8039215686274508E-3</v>
      </c>
      <c r="AW203" s="32">
        <f t="shared" si="21"/>
        <v>0.26315789471416773</v>
      </c>
      <c r="AX203" s="36">
        <f t="shared" si="37"/>
        <v>0.10063926213770327</v>
      </c>
      <c r="AY203" s="38">
        <f t="shared" si="38"/>
        <v>4.716981132075472E-2</v>
      </c>
    </row>
    <row r="204" spans="1:51" x14ac:dyDescent="0.3">
      <c r="A204" s="7">
        <v>44095</v>
      </c>
      <c r="B204" s="25"/>
      <c r="C204" s="17">
        <v>50755</v>
      </c>
      <c r="D204" s="17">
        <f t="shared" si="35"/>
        <v>1476</v>
      </c>
      <c r="E204" s="17">
        <v>3261</v>
      </c>
      <c r="F204" s="17">
        <v>106</v>
      </c>
      <c r="G204" s="31">
        <f t="shared" si="40"/>
        <v>0.17179902755267423</v>
      </c>
      <c r="H204" s="10">
        <v>6.4249827603000007E-2</v>
      </c>
      <c r="I204" s="10">
        <v>3.2152162583999999E-2</v>
      </c>
      <c r="J204" s="17">
        <f t="shared" si="36"/>
        <v>19190.000000405573</v>
      </c>
      <c r="K204" s="10">
        <f t="shared" si="24"/>
        <v>7.1815718157181574E-2</v>
      </c>
      <c r="L204" s="10">
        <f t="shared" si="25"/>
        <v>5.1159194621586752E-2</v>
      </c>
      <c r="M204" s="10">
        <f t="shared" si="23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27"/>
        <v>0.12570356472795496</v>
      </c>
      <c r="T204" s="25">
        <v>33</v>
      </c>
      <c r="U204" s="31">
        <f t="shared" si="28"/>
        <v>5.3484602917341979E-2</v>
      </c>
      <c r="V204" s="25">
        <v>241</v>
      </c>
      <c r="W204" s="31">
        <f t="shared" si="29"/>
        <v>0.39059967585089139</v>
      </c>
      <c r="X204" s="25">
        <v>231</v>
      </c>
      <c r="Y204" s="31">
        <f t="shared" si="30"/>
        <v>0.37439222042139386</v>
      </c>
      <c r="Z204" s="25">
        <v>112</v>
      </c>
      <c r="AA204" s="31">
        <f t="shared" si="31"/>
        <v>0.18152350081037277</v>
      </c>
      <c r="AB204" s="25">
        <v>22</v>
      </c>
      <c r="AC204" s="31">
        <f t="shared" si="39"/>
        <v>0.10784313725490197</v>
      </c>
      <c r="AD204" s="25">
        <v>806</v>
      </c>
      <c r="AE204" s="25">
        <v>133</v>
      </c>
      <c r="AF204" s="31">
        <f t="shared" si="33"/>
        <v>0.21555915721231766</v>
      </c>
      <c r="AG204" s="25">
        <v>28</v>
      </c>
      <c r="AH204" s="31">
        <f t="shared" si="34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39">
        <f t="shared" si="22"/>
        <v>2294.9999999998859</v>
      </c>
      <c r="AQ204" s="39">
        <f t="shared" si="41"/>
        <v>67.000000000335604</v>
      </c>
      <c r="AR204" s="10">
        <f t="shared" si="26"/>
        <v>0.12570356472858463</v>
      </c>
      <c r="AS204" s="17">
        <v>426</v>
      </c>
      <c r="AT204" s="32">
        <f t="shared" si="42"/>
        <v>0.13063477460901565</v>
      </c>
      <c r="AU204" s="17">
        <f t="shared" si="20"/>
        <v>14</v>
      </c>
      <c r="AV204" s="32">
        <f t="shared" si="43"/>
        <v>2.6266416510318951E-2</v>
      </c>
      <c r="AW204" s="32">
        <f t="shared" si="21"/>
        <v>0.20895522387955037</v>
      </c>
      <c r="AX204" s="36">
        <f t="shared" si="37"/>
        <v>9.8844962013860366E-2</v>
      </c>
      <c r="AY204" s="38">
        <f t="shared" si="38"/>
        <v>0.12389380530973451</v>
      </c>
    </row>
    <row r="205" spans="1:51" x14ac:dyDescent="0.3">
      <c r="A205" s="7">
        <v>44096</v>
      </c>
      <c r="B205" s="25"/>
      <c r="C205" s="17">
        <v>53143</v>
      </c>
      <c r="D205" s="17">
        <f t="shared" si="35"/>
        <v>2388</v>
      </c>
      <c r="E205" s="17">
        <v>3363</v>
      </c>
      <c r="F205" s="17">
        <v>102</v>
      </c>
      <c r="G205" s="31">
        <f t="shared" si="40"/>
        <v>0.15987460815047022</v>
      </c>
      <c r="H205" s="10">
        <v>6.3282087951000002E-2</v>
      </c>
      <c r="I205" s="10">
        <v>3.0828702584999999E-2</v>
      </c>
      <c r="J205" s="17">
        <f t="shared" si="36"/>
        <v>20695.000000111097</v>
      </c>
      <c r="K205" s="10">
        <f t="shared" si="24"/>
        <v>4.2713567839195977E-2</v>
      </c>
      <c r="L205" s="10">
        <f t="shared" si="25"/>
        <v>5.2039962222474319E-2</v>
      </c>
      <c r="M205" s="10">
        <f t="shared" si="23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27"/>
        <v>8.1037277147487846E-2</v>
      </c>
      <c r="T205" s="25">
        <v>40</v>
      </c>
      <c r="U205" s="31">
        <f t="shared" si="28"/>
        <v>6.2695924764890276E-2</v>
      </c>
      <c r="V205" s="25">
        <v>242</v>
      </c>
      <c r="W205" s="31">
        <f t="shared" si="29"/>
        <v>0.37931034482758619</v>
      </c>
      <c r="X205" s="25">
        <v>237</v>
      </c>
      <c r="Y205" s="31">
        <f t="shared" si="30"/>
        <v>0.37147335423197492</v>
      </c>
      <c r="Z205" s="25">
        <v>119</v>
      </c>
      <c r="AA205" s="31">
        <f t="shared" si="31"/>
        <v>0.18652037617554859</v>
      </c>
      <c r="AB205" s="25">
        <v>24</v>
      </c>
      <c r="AC205" s="31">
        <f t="shared" si="39"/>
        <v>0.1038961038961039</v>
      </c>
      <c r="AD205" s="25">
        <v>830</v>
      </c>
      <c r="AE205" s="25">
        <v>122</v>
      </c>
      <c r="AF205" s="31">
        <f t="shared" si="33"/>
        <v>0.19122257053291536</v>
      </c>
      <c r="AG205" s="25">
        <v>21</v>
      </c>
      <c r="AH205" s="31">
        <f t="shared" si="34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39">
        <f t="shared" si="22"/>
        <v>2344.9999999990318</v>
      </c>
      <c r="AQ205" s="39">
        <f t="shared" si="41"/>
        <v>49.999999999145984</v>
      </c>
      <c r="AR205" s="10">
        <f t="shared" si="26"/>
        <v>8.1037277146103703E-2</v>
      </c>
      <c r="AS205" s="17">
        <v>436</v>
      </c>
      <c r="AT205" s="32">
        <f t="shared" si="42"/>
        <v>0.1296461492714838</v>
      </c>
      <c r="AU205" s="17">
        <f t="shared" si="20"/>
        <v>10</v>
      </c>
      <c r="AV205" s="32">
        <f t="shared" si="43"/>
        <v>1.6207455429497569E-2</v>
      </c>
      <c r="AW205" s="32">
        <f t="shared" si="21"/>
        <v>0.20000000000341606</v>
      </c>
      <c r="AX205" s="36">
        <f t="shared" si="37"/>
        <v>9.4686726244039801E-2</v>
      </c>
      <c r="AY205" s="38">
        <f t="shared" si="38"/>
        <v>8.1967213114754092E-2</v>
      </c>
    </row>
    <row r="206" spans="1:51" x14ac:dyDescent="0.3">
      <c r="A206" s="7">
        <v>44097</v>
      </c>
      <c r="B206" s="25"/>
      <c r="C206" s="17">
        <v>55449</v>
      </c>
      <c r="D206" s="17">
        <f t="shared" si="35"/>
        <v>2306</v>
      </c>
      <c r="E206" s="17">
        <v>3499</v>
      </c>
      <c r="F206" s="17">
        <v>136</v>
      </c>
      <c r="G206" s="31">
        <f t="shared" si="40"/>
        <v>0.19074333800841514</v>
      </c>
      <c r="H206" s="10">
        <v>6.3103031613999994E-2</v>
      </c>
      <c r="I206" s="10">
        <v>3.1994615211999998E-2</v>
      </c>
      <c r="J206" s="17">
        <f t="shared" si="36"/>
        <v>22285.000000018128</v>
      </c>
      <c r="K206" s="10">
        <f t="shared" si="24"/>
        <v>5.8976582827406768E-2</v>
      </c>
      <c r="L206" s="10">
        <f t="shared" si="25"/>
        <v>5.451713310595678E-2</v>
      </c>
      <c r="M206" s="10">
        <f t="shared" si="23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27"/>
        <v>0.10501567398119123</v>
      </c>
      <c r="T206" s="25">
        <v>53</v>
      </c>
      <c r="U206" s="31">
        <f t="shared" si="28"/>
        <v>7.4333800841514724E-2</v>
      </c>
      <c r="V206" s="25">
        <v>260</v>
      </c>
      <c r="W206" s="31">
        <f t="shared" si="29"/>
        <v>0.36465638148667601</v>
      </c>
      <c r="X206" s="25">
        <v>262</v>
      </c>
      <c r="Y206" s="31">
        <f t="shared" si="30"/>
        <v>0.36746143057503505</v>
      </c>
      <c r="Z206" s="25">
        <v>138</v>
      </c>
      <c r="AA206" s="31">
        <f t="shared" si="31"/>
        <v>0.19354838709677419</v>
      </c>
      <c r="AB206" s="25">
        <v>31</v>
      </c>
      <c r="AC206" s="31">
        <f t="shared" si="39"/>
        <v>0.13080168776371309</v>
      </c>
      <c r="AD206" s="25">
        <v>861</v>
      </c>
      <c r="AE206" s="25">
        <v>135</v>
      </c>
      <c r="AF206" s="31">
        <f t="shared" si="33"/>
        <v>0.18934081346423562</v>
      </c>
      <c r="AG206" s="25">
        <v>25</v>
      </c>
      <c r="AH206" s="31">
        <f t="shared" si="34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39">
        <f t="shared" si="22"/>
        <v>2411.9999999976262</v>
      </c>
      <c r="AQ206" s="39">
        <f t="shared" si="41"/>
        <v>66.999999998594376</v>
      </c>
      <c r="AR206" s="10">
        <f t="shared" si="26"/>
        <v>0.10501567397898805</v>
      </c>
      <c r="AS206" s="17">
        <v>455</v>
      </c>
      <c r="AT206" s="32">
        <f t="shared" si="42"/>
        <v>0.1300371534724207</v>
      </c>
      <c r="AU206" s="17">
        <f t="shared" si="20"/>
        <v>19</v>
      </c>
      <c r="AV206" s="32">
        <f t="shared" si="43"/>
        <v>2.9780564263322883E-2</v>
      </c>
      <c r="AW206" s="32">
        <f t="shared" si="21"/>
        <v>0.2835820895581882</v>
      </c>
      <c r="AX206" s="36">
        <f t="shared" si="37"/>
        <v>9.6701952397196991E-2</v>
      </c>
      <c r="AY206" s="38">
        <f t="shared" si="38"/>
        <v>0.13380281690140844</v>
      </c>
    </row>
    <row r="207" spans="1:51" x14ac:dyDescent="0.3">
      <c r="A207" s="7">
        <v>44098</v>
      </c>
      <c r="B207" s="25"/>
      <c r="C207" s="17">
        <v>58357</v>
      </c>
      <c r="D207" s="17">
        <f t="shared" si="35"/>
        <v>2908</v>
      </c>
      <c r="E207" s="17">
        <v>3642</v>
      </c>
      <c r="F207" s="17">
        <v>143</v>
      </c>
      <c r="G207" s="31">
        <f t="shared" si="40"/>
        <v>0.18595578673602081</v>
      </c>
      <c r="H207" s="10">
        <v>6.2408965504999997E-2</v>
      </c>
      <c r="I207" s="10">
        <v>3.2285150509999999E-2</v>
      </c>
      <c r="J207" s="17">
        <f t="shared" si="36"/>
        <v>23819.000000071552</v>
      </c>
      <c r="K207" s="10">
        <f t="shared" si="24"/>
        <v>4.9174690508940855E-2</v>
      </c>
      <c r="L207" s="10">
        <f t="shared" si="25"/>
        <v>5.8914395527310169E-2</v>
      </c>
      <c r="M207" s="10">
        <f t="shared" si="23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27"/>
        <v>8.8359046283309955E-2</v>
      </c>
      <c r="T207" s="25">
        <v>51</v>
      </c>
      <c r="U207" s="31">
        <f t="shared" si="28"/>
        <v>6.6319895968790635E-2</v>
      </c>
      <c r="V207" s="25">
        <v>272</v>
      </c>
      <c r="W207" s="31">
        <f t="shared" si="29"/>
        <v>0.35370611183355005</v>
      </c>
      <c r="X207" s="25">
        <v>287</v>
      </c>
      <c r="Y207" s="31">
        <f t="shared" si="30"/>
        <v>0.37321196358907671</v>
      </c>
      <c r="Z207" s="25">
        <v>158</v>
      </c>
      <c r="AA207" s="31">
        <f t="shared" si="31"/>
        <v>0.20546163849154747</v>
      </c>
      <c r="AB207" s="25">
        <v>40</v>
      </c>
      <c r="AC207" s="31">
        <f t="shared" ref="AC207:AC236" si="44">AB207/(X206)</f>
        <v>0.15267175572519084</v>
      </c>
      <c r="AD207" s="25">
        <v>901</v>
      </c>
      <c r="AE207" s="25">
        <v>143</v>
      </c>
      <c r="AF207" s="31">
        <f t="shared" si="33"/>
        <v>0.18595578673602081</v>
      </c>
      <c r="AG207" s="25">
        <v>24</v>
      </c>
      <c r="AH207" s="31">
        <f t="shared" si="34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39">
        <f t="shared" si="22"/>
        <v>2474.9999999966399</v>
      </c>
      <c r="AQ207" s="39">
        <f t="shared" si="41"/>
        <v>62.999999999013653</v>
      </c>
      <c r="AR207" s="10">
        <f t="shared" si="26"/>
        <v>8.8359046281926576E-2</v>
      </c>
      <c r="AS207" s="17">
        <v>463</v>
      </c>
      <c r="AT207" s="32">
        <f t="shared" si="42"/>
        <v>0.1271279516749039</v>
      </c>
      <c r="AU207" s="17">
        <f t="shared" si="20"/>
        <v>8</v>
      </c>
      <c r="AV207" s="32">
        <f t="shared" si="43"/>
        <v>1.1220196353436185E-2</v>
      </c>
      <c r="AW207" s="32">
        <f t="shared" si="21"/>
        <v>0.12698412698611508</v>
      </c>
      <c r="AX207" s="36">
        <f t="shared" si="37"/>
        <v>9.274619004966278E-2</v>
      </c>
      <c r="AY207" s="38">
        <f t="shared" si="38"/>
        <v>0.05</v>
      </c>
    </row>
    <row r="208" spans="1:51" x14ac:dyDescent="0.3">
      <c r="A208" s="7">
        <v>44099</v>
      </c>
      <c r="B208" s="25"/>
      <c r="C208" s="17">
        <v>61304</v>
      </c>
      <c r="D208" s="17">
        <f t="shared" si="35"/>
        <v>2947</v>
      </c>
      <c r="E208" s="17">
        <v>3779</v>
      </c>
      <c r="F208" s="17">
        <v>137</v>
      </c>
      <c r="G208" s="31">
        <f t="shared" si="40"/>
        <v>0.16525934861278649</v>
      </c>
      <c r="H208" s="10">
        <v>6.1643612161999997E-2</v>
      </c>
      <c r="I208" s="10">
        <v>3.3104384633E-2</v>
      </c>
      <c r="J208" s="17">
        <f t="shared" si="36"/>
        <v>25042.000000616656</v>
      </c>
      <c r="K208" s="10">
        <f t="shared" si="24"/>
        <v>4.6487953851374282E-2</v>
      </c>
      <c r="L208" s="10">
        <f t="shared" si="25"/>
        <v>5.9780952924526336E-2</v>
      </c>
      <c r="M208" s="10">
        <f t="shared" si="23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27"/>
        <v>0.14044213263979194</v>
      </c>
      <c r="T208" s="25">
        <v>47</v>
      </c>
      <c r="U208" s="31">
        <f t="shared" si="28"/>
        <v>5.6694813027744269E-2</v>
      </c>
      <c r="V208" s="25">
        <v>298</v>
      </c>
      <c r="W208" s="31">
        <f t="shared" si="29"/>
        <v>0.35946924004825093</v>
      </c>
      <c r="X208" s="25">
        <v>316</v>
      </c>
      <c r="Y208" s="31">
        <f t="shared" si="30"/>
        <v>0.38118214716525933</v>
      </c>
      <c r="Z208" s="25">
        <v>168</v>
      </c>
      <c r="AA208" s="31">
        <f t="shared" si="31"/>
        <v>0.20265379975874548</v>
      </c>
      <c r="AB208" s="25">
        <v>31</v>
      </c>
      <c r="AC208" s="31">
        <f t="shared" si="44"/>
        <v>0.10801393728222997</v>
      </c>
      <c r="AD208" s="25">
        <v>932</v>
      </c>
      <c r="AE208" s="25">
        <v>141</v>
      </c>
      <c r="AF208" s="31">
        <f t="shared" si="33"/>
        <v>0.17008443908323281</v>
      </c>
      <c r="AG208" s="25">
        <v>22</v>
      </c>
      <c r="AH208" s="31">
        <f t="shared" si="34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39">
        <f t="shared" si="22"/>
        <v>2582.9999999983361</v>
      </c>
      <c r="AQ208" s="39">
        <f t="shared" si="41"/>
        <v>108.00000000169621</v>
      </c>
      <c r="AR208" s="10">
        <f t="shared" si="26"/>
        <v>0.14044213264199767</v>
      </c>
      <c r="AS208" s="17">
        <v>471</v>
      </c>
      <c r="AT208" s="32">
        <f t="shared" si="42"/>
        <v>0.12463614712887007</v>
      </c>
      <c r="AU208" s="17">
        <f t="shared" ref="AU208:AU236" si="45">AS208-AS207</f>
        <v>8</v>
      </c>
      <c r="AV208" s="32">
        <f t="shared" si="43"/>
        <v>1.0403120936280884E-2</v>
      </c>
      <c r="AW208" s="32">
        <f t="shared" si="21"/>
        <v>7.4074074072910695E-2</v>
      </c>
      <c r="AX208" s="36">
        <f t="shared" si="37"/>
        <v>9.0963993993892905E-2</v>
      </c>
      <c r="AY208" s="38">
        <f t="shared" si="38"/>
        <v>4.6783625730994149E-2</v>
      </c>
    </row>
    <row r="209" spans="1:51" x14ac:dyDescent="0.3">
      <c r="A209" s="7">
        <v>44100</v>
      </c>
      <c r="B209" s="25"/>
      <c r="C209" s="17">
        <v>63285</v>
      </c>
      <c r="D209" s="17">
        <f t="shared" si="35"/>
        <v>1981</v>
      </c>
      <c r="E209" s="17">
        <v>3885</v>
      </c>
      <c r="F209" s="17">
        <v>106</v>
      </c>
      <c r="G209" s="31">
        <f t="shared" si="40"/>
        <v>0.13151364764267989</v>
      </c>
      <c r="H209" s="10">
        <v>6.1388954728000003E-2</v>
      </c>
      <c r="I209" s="10">
        <v>3.1570701134999997E-2</v>
      </c>
      <c r="J209" s="17">
        <f t="shared" si="36"/>
        <v>25530.000000742781</v>
      </c>
      <c r="K209" s="10">
        <f t="shared" si="24"/>
        <v>5.3508329126703683E-2</v>
      </c>
      <c r="L209" s="10">
        <f t="shared" si="25"/>
        <v>6.7215147403214812E-2</v>
      </c>
      <c r="M209" s="10">
        <f t="shared" si="23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27"/>
        <v>8.5645355850422197E-2</v>
      </c>
      <c r="T209" s="25">
        <v>33</v>
      </c>
      <c r="U209" s="31">
        <f t="shared" si="28"/>
        <v>4.0942928039702231E-2</v>
      </c>
      <c r="V209" s="25">
        <v>259</v>
      </c>
      <c r="W209" s="31">
        <f t="shared" si="29"/>
        <v>0.32133995037220842</v>
      </c>
      <c r="X209" s="25">
        <v>327</v>
      </c>
      <c r="Y209" s="31">
        <f t="shared" si="30"/>
        <v>0.40570719602977667</v>
      </c>
      <c r="Z209" s="25">
        <v>187</v>
      </c>
      <c r="AA209" s="31">
        <f t="shared" si="31"/>
        <v>0.23200992555831265</v>
      </c>
      <c r="AB209" s="25">
        <v>42</v>
      </c>
      <c r="AC209" s="31">
        <f t="shared" si="44"/>
        <v>0.13291139240506328</v>
      </c>
      <c r="AD209" s="25">
        <v>974</v>
      </c>
      <c r="AE209" s="25">
        <v>145</v>
      </c>
      <c r="AF209" s="31">
        <f t="shared" si="33"/>
        <v>0.17990074441687345</v>
      </c>
      <c r="AG209" s="25">
        <v>23</v>
      </c>
      <c r="AH209" s="31">
        <f t="shared" si="34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39">
        <f t="shared" si="22"/>
        <v>2653.9999999989</v>
      </c>
      <c r="AQ209" s="39">
        <f t="shared" si="41"/>
        <v>71.000000000563887</v>
      </c>
      <c r="AR209" s="10">
        <f t="shared" si="26"/>
        <v>8.5645355851102403E-2</v>
      </c>
      <c r="AS209" s="17">
        <v>485</v>
      </c>
      <c r="AT209" s="32">
        <f t="shared" si="42"/>
        <v>0.12483912483912483</v>
      </c>
      <c r="AU209" s="17">
        <f t="shared" si="45"/>
        <v>14</v>
      </c>
      <c r="AV209" s="32">
        <f t="shared" si="43"/>
        <v>1.6887816646562123E-2</v>
      </c>
      <c r="AW209" s="32">
        <f t="shared" si="21"/>
        <v>0.19718309858998323</v>
      </c>
      <c r="AX209" s="36">
        <f t="shared" si="37"/>
        <v>9.4779707512991793E-2</v>
      </c>
      <c r="AY209" s="38">
        <f t="shared" si="38"/>
        <v>7.3684210526315783E-2</v>
      </c>
    </row>
    <row r="210" spans="1:51" x14ac:dyDescent="0.3">
      <c r="A210" s="7">
        <v>44101</v>
      </c>
      <c r="B210" s="25"/>
      <c r="C210" s="17">
        <v>64589</v>
      </c>
      <c r="D210" s="17">
        <f t="shared" si="35"/>
        <v>1304</v>
      </c>
      <c r="E210" s="17">
        <v>4002</v>
      </c>
      <c r="F210" s="17">
        <v>117</v>
      </c>
      <c r="G210" s="31">
        <f t="shared" si="40"/>
        <v>0.14045618247298919</v>
      </c>
      <c r="H210" s="10">
        <v>6.1961015033E-2</v>
      </c>
      <c r="I210" s="10">
        <v>3.3350682627999999E-2</v>
      </c>
      <c r="J210" s="17">
        <f t="shared" si="36"/>
        <v>24977.000000013315</v>
      </c>
      <c r="K210" s="10">
        <f t="shared" si="24"/>
        <v>8.9723926380368094E-2</v>
      </c>
      <c r="L210" s="10">
        <f t="shared" si="25"/>
        <v>6.8164005847068318E-2</v>
      </c>
      <c r="M210" s="10">
        <f t="shared" si="23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27"/>
        <v>7.1960297766749379E-2</v>
      </c>
      <c r="T210" s="25">
        <v>33</v>
      </c>
      <c r="U210" s="31">
        <f t="shared" si="28"/>
        <v>3.9615846338535411E-2</v>
      </c>
      <c r="V210" s="25">
        <v>274</v>
      </c>
      <c r="W210" s="31">
        <f t="shared" si="29"/>
        <v>0.32893157262905159</v>
      </c>
      <c r="X210" s="25">
        <v>334</v>
      </c>
      <c r="Y210" s="31">
        <f t="shared" si="30"/>
        <v>0.40096038415366148</v>
      </c>
      <c r="Z210" s="25">
        <v>192</v>
      </c>
      <c r="AA210" s="31">
        <f t="shared" si="31"/>
        <v>0.2304921968787515</v>
      </c>
      <c r="AB210" s="25">
        <v>24</v>
      </c>
      <c r="AC210" s="31">
        <f t="shared" si="44"/>
        <v>7.3394495412844041E-2</v>
      </c>
      <c r="AD210" s="25">
        <v>998</v>
      </c>
      <c r="AE210" s="25">
        <v>162</v>
      </c>
      <c r="AF210" s="31">
        <f t="shared" si="33"/>
        <v>0.19447779111644659</v>
      </c>
      <c r="AG210" s="25">
        <v>24</v>
      </c>
      <c r="AH210" s="31">
        <f t="shared" si="34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39">
        <f t="shared" si="22"/>
        <v>2711.9999999988299</v>
      </c>
      <c r="AQ210" s="39">
        <f t="shared" si="41"/>
        <v>57.999999999929969</v>
      </c>
      <c r="AR210" s="10">
        <f t="shared" si="26"/>
        <v>7.196029776666249E-2</v>
      </c>
      <c r="AS210" s="17">
        <v>500</v>
      </c>
      <c r="AT210" s="32">
        <f t="shared" si="42"/>
        <v>0.12493753123438281</v>
      </c>
      <c r="AU210" s="17">
        <f t="shared" si="45"/>
        <v>15</v>
      </c>
      <c r="AV210" s="32">
        <f t="shared" si="43"/>
        <v>1.8610421836228287E-2</v>
      </c>
      <c r="AW210" s="32">
        <f t="shared" ref="AW210:AW236" si="46">AV210/AR210</f>
        <v>0.25862068965548468</v>
      </c>
      <c r="AX210" s="36">
        <f t="shared" si="37"/>
        <v>9.9737621199558216E-2</v>
      </c>
      <c r="AY210" s="38">
        <f t="shared" si="38"/>
        <v>7.6142131979695438E-2</v>
      </c>
    </row>
    <row r="211" spans="1:51" x14ac:dyDescent="0.3">
      <c r="A211" s="7">
        <v>44102</v>
      </c>
      <c r="B211" s="25"/>
      <c r="C211" s="17">
        <v>65873</v>
      </c>
      <c r="D211" s="17">
        <f t="shared" si="35"/>
        <v>1284</v>
      </c>
      <c r="E211" s="17">
        <v>4102</v>
      </c>
      <c r="F211" s="17">
        <v>100</v>
      </c>
      <c r="G211" s="31">
        <f t="shared" si="40"/>
        <v>0.11614401858304298</v>
      </c>
      <c r="H211" s="10">
        <v>6.2271340305999998E-2</v>
      </c>
      <c r="I211" s="10">
        <v>3.5111328602000003E-2</v>
      </c>
      <c r="J211" s="17">
        <f t="shared" si="36"/>
        <v>24522.000000619628</v>
      </c>
      <c r="K211" s="10">
        <f t="shared" si="24"/>
        <v>7.7881619937694699E-2</v>
      </c>
      <c r="L211" s="10">
        <f t="shared" si="25"/>
        <v>6.918906640528763E-2</v>
      </c>
      <c r="M211" s="10">
        <f t="shared" si="23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27"/>
        <v>4.0816326530612242E-2</v>
      </c>
      <c r="T211" s="25">
        <v>38</v>
      </c>
      <c r="U211" s="31">
        <f t="shared" si="28"/>
        <v>4.4134727061556328E-2</v>
      </c>
      <c r="V211" s="25">
        <v>296</v>
      </c>
      <c r="W211" s="31">
        <f t="shared" si="29"/>
        <v>0.34378629500580721</v>
      </c>
      <c r="X211" s="25">
        <v>325</v>
      </c>
      <c r="Y211" s="31">
        <f t="shared" si="30"/>
        <v>0.37746806039488967</v>
      </c>
      <c r="Z211" s="25">
        <v>202</v>
      </c>
      <c r="AA211" s="31">
        <f t="shared" si="31"/>
        <v>0.23461091753774679</v>
      </c>
      <c r="AB211" s="25">
        <v>31</v>
      </c>
      <c r="AC211" s="31">
        <f t="shared" si="44"/>
        <v>9.2814371257485026E-2</v>
      </c>
      <c r="AD211" s="25">
        <v>1029</v>
      </c>
      <c r="AE211" s="25">
        <v>177</v>
      </c>
      <c r="AF211" s="31">
        <f t="shared" si="33"/>
        <v>0.20557491289198607</v>
      </c>
      <c r="AG211" s="25">
        <v>39</v>
      </c>
      <c r="AH211" s="31">
        <f t="shared" si="34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39">
        <f t="shared" si="22"/>
        <v>2745.9999999973243</v>
      </c>
      <c r="AQ211" s="39">
        <f t="shared" si="41"/>
        <v>33.999999998494332</v>
      </c>
      <c r="AR211" s="10">
        <f t="shared" si="26"/>
        <v>4.0816326528804722E-2</v>
      </c>
      <c r="AS211" s="17">
        <v>508</v>
      </c>
      <c r="AT211" s="32">
        <f t="shared" si="42"/>
        <v>0.12384202827888835</v>
      </c>
      <c r="AU211" s="17">
        <f t="shared" si="45"/>
        <v>8</v>
      </c>
      <c r="AV211" s="32">
        <f t="shared" si="43"/>
        <v>9.6038415366146452E-3</v>
      </c>
      <c r="AW211" s="32">
        <f t="shared" si="46"/>
        <v>0.23529411765747865</v>
      </c>
      <c r="AX211" s="36">
        <f t="shared" si="37"/>
        <v>8.7610872885652127E-2</v>
      </c>
      <c r="AY211" s="38">
        <f t="shared" si="38"/>
        <v>3.9408866995073892E-2</v>
      </c>
    </row>
    <row r="212" spans="1:51" x14ac:dyDescent="0.3">
      <c r="A212" s="7">
        <v>44103</v>
      </c>
      <c r="B212" s="25"/>
      <c r="C212" s="17">
        <v>67836</v>
      </c>
      <c r="D212" s="17">
        <f t="shared" si="35"/>
        <v>1963</v>
      </c>
      <c r="E212" s="17">
        <v>4288</v>
      </c>
      <c r="F212" s="17">
        <v>186</v>
      </c>
      <c r="G212" s="31">
        <f t="shared" si="40"/>
        <v>0.18289085545722714</v>
      </c>
      <c r="H212" s="10">
        <v>6.3211274248999999E-2</v>
      </c>
      <c r="I212" s="10">
        <v>4.0715829930000003E-2</v>
      </c>
      <c r="J212" s="17">
        <f t="shared" si="36"/>
        <v>24978.00000020778</v>
      </c>
      <c r="K212" s="10">
        <f t="shared" si="24"/>
        <v>9.4752929190015281E-2</v>
      </c>
      <c r="L212" s="10">
        <f t="shared" si="25"/>
        <v>7.0490711996630914E-2</v>
      </c>
      <c r="M212" s="10">
        <f t="shared" si="23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27"/>
        <v>0.11962833914053426</v>
      </c>
      <c r="T212" s="25">
        <v>68</v>
      </c>
      <c r="U212" s="31">
        <f t="shared" si="28"/>
        <v>6.6863323500491637E-2</v>
      </c>
      <c r="V212" s="25">
        <v>355</v>
      </c>
      <c r="W212" s="31">
        <f t="shared" si="29"/>
        <v>0.34906588003933137</v>
      </c>
      <c r="X212" s="25">
        <v>385</v>
      </c>
      <c r="Y212" s="31">
        <f t="shared" si="30"/>
        <v>0.37856440511307771</v>
      </c>
      <c r="Z212" s="25">
        <v>209</v>
      </c>
      <c r="AA212" s="31">
        <f t="shared" si="31"/>
        <v>0.2055063913470993</v>
      </c>
      <c r="AB212" s="25">
        <v>32</v>
      </c>
      <c r="AC212" s="31">
        <f t="shared" si="44"/>
        <v>9.8461538461538461E-2</v>
      </c>
      <c r="AD212" s="25">
        <v>1061</v>
      </c>
      <c r="AE212" s="25">
        <v>184</v>
      </c>
      <c r="AF212" s="31">
        <f t="shared" si="33"/>
        <v>0.18092428711897737</v>
      </c>
      <c r="AG212" s="25">
        <v>23</v>
      </c>
      <c r="AH212" s="31">
        <f t="shared" si="34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39">
        <f t="shared" si="22"/>
        <v>2848.9999999964161</v>
      </c>
      <c r="AQ212" s="39">
        <f t="shared" si="41"/>
        <v>102.99999999909187</v>
      </c>
      <c r="AR212" s="10">
        <f t="shared" si="26"/>
        <v>0.11962833913947953</v>
      </c>
      <c r="AS212" s="17">
        <v>526</v>
      </c>
      <c r="AT212" s="32">
        <f t="shared" si="42"/>
        <v>0.12266791044776119</v>
      </c>
      <c r="AU212" s="17">
        <f t="shared" si="45"/>
        <v>18</v>
      </c>
      <c r="AV212" s="32">
        <f t="shared" si="43"/>
        <v>2.0905923344947737E-2</v>
      </c>
      <c r="AW212" s="32">
        <f t="shared" si="46"/>
        <v>0.17475728155493886</v>
      </c>
      <c r="AX212" s="36">
        <f t="shared" si="37"/>
        <v>9.3123881741801612E-2</v>
      </c>
      <c r="AY212" s="38">
        <f t="shared" si="38"/>
        <v>8.4905660377358486E-2</v>
      </c>
    </row>
    <row r="213" spans="1:51" x14ac:dyDescent="0.3">
      <c r="A213" s="7">
        <v>44104</v>
      </c>
      <c r="B213" s="25"/>
      <c r="C213" s="17">
        <v>70762</v>
      </c>
      <c r="D213" s="17">
        <f t="shared" si="35"/>
        <v>2926</v>
      </c>
      <c r="E213" s="17">
        <v>4480</v>
      </c>
      <c r="F213" s="17">
        <v>192</v>
      </c>
      <c r="G213" s="31">
        <f t="shared" si="40"/>
        <v>0.17728531855955679</v>
      </c>
      <c r="H213" s="10">
        <v>6.3310816539000003E-2</v>
      </c>
      <c r="I213" s="10">
        <v>4.039537486E-2</v>
      </c>
      <c r="J213" s="17">
        <f t="shared" si="36"/>
        <v>26810.000000084168</v>
      </c>
      <c r="K213" s="10">
        <f t="shared" si="24"/>
        <v>6.5618591934381409E-2</v>
      </c>
      <c r="L213" s="10">
        <f t="shared" si="25"/>
        <v>7.1121755836791506E-2</v>
      </c>
      <c r="M213" s="10">
        <f t="shared" si="23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27"/>
        <v>8.2595870206489674E-2</v>
      </c>
      <c r="T213" s="25">
        <v>78</v>
      </c>
      <c r="U213" s="31">
        <f t="shared" si="28"/>
        <v>7.2022160664819951E-2</v>
      </c>
      <c r="V213" s="25">
        <v>372</v>
      </c>
      <c r="W213" s="31">
        <f t="shared" si="29"/>
        <v>0.34349030470914127</v>
      </c>
      <c r="X213" s="25">
        <v>435</v>
      </c>
      <c r="Y213" s="31">
        <f t="shared" si="30"/>
        <v>0.40166204986149584</v>
      </c>
      <c r="Z213" s="25">
        <v>198</v>
      </c>
      <c r="AA213" s="31">
        <f t="shared" si="31"/>
        <v>0.18282548476454294</v>
      </c>
      <c r="AB213" s="25">
        <v>30</v>
      </c>
      <c r="AC213" s="31">
        <f t="shared" si="44"/>
        <v>7.792207792207792E-2</v>
      </c>
      <c r="AD213" s="25">
        <v>1091</v>
      </c>
      <c r="AE213" s="25">
        <v>179</v>
      </c>
      <c r="AF213" s="31">
        <f t="shared" si="33"/>
        <v>0.16528162511542013</v>
      </c>
      <c r="AG213" s="25">
        <v>30</v>
      </c>
      <c r="AH213" s="31">
        <f t="shared" si="34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39">
        <f t="shared" si="22"/>
        <v>2933</v>
      </c>
      <c r="AQ213" s="39">
        <f t="shared" si="41"/>
        <v>84.000000003583864</v>
      </c>
      <c r="AR213" s="10">
        <f t="shared" si="26"/>
        <v>8.2595870210013633E-2</v>
      </c>
      <c r="AS213" s="17">
        <v>535</v>
      </c>
      <c r="AT213" s="32">
        <f t="shared" si="42"/>
        <v>0.11941964285714286</v>
      </c>
      <c r="AU213" s="17">
        <f t="shared" si="45"/>
        <v>9</v>
      </c>
      <c r="AV213" s="32">
        <f t="shared" si="43"/>
        <v>8.8495575221238937E-3</v>
      </c>
      <c r="AW213" s="32">
        <f t="shared" si="46"/>
        <v>0.10714285713828589</v>
      </c>
      <c r="AX213" s="36">
        <f t="shared" si="37"/>
        <v>8.9921052631129941E-2</v>
      </c>
      <c r="AY213" s="38">
        <f t="shared" si="38"/>
        <v>4.5226130653266333E-2</v>
      </c>
    </row>
    <row r="214" spans="1:51" x14ac:dyDescent="0.3">
      <c r="A214" s="7">
        <v>44105</v>
      </c>
      <c r="B214" s="18"/>
      <c r="C214" s="17">
        <v>74258</v>
      </c>
      <c r="D214" s="17">
        <f t="shared" si="35"/>
        <v>3496</v>
      </c>
      <c r="E214" s="17">
        <v>4677</v>
      </c>
      <c r="F214" s="17">
        <v>197</v>
      </c>
      <c r="G214" s="31">
        <f t="shared" si="40"/>
        <v>0.16610455311973019</v>
      </c>
      <c r="H214" s="10">
        <v>6.2983112930000001E-2</v>
      </c>
      <c r="I214" s="10">
        <v>4.1412060475999997E-2</v>
      </c>
      <c r="J214" s="17">
        <f t="shared" si="36"/>
        <v>28639.000000672175</v>
      </c>
      <c r="K214" s="10">
        <f t="shared" si="24"/>
        <v>5.6350114416475972E-2</v>
      </c>
      <c r="L214" s="10">
        <f t="shared" si="25"/>
        <v>7.1036971322825881E-2</v>
      </c>
      <c r="M214" s="10">
        <f t="shared" si="23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27"/>
        <v>9.5106186518928895E-2</v>
      </c>
      <c r="T214" s="25">
        <v>68</v>
      </c>
      <c r="U214" s="31">
        <f t="shared" si="28"/>
        <v>5.733558178752108E-2</v>
      </c>
      <c r="V214" s="25">
        <v>424</v>
      </c>
      <c r="W214" s="31">
        <f t="shared" si="29"/>
        <v>0.35750421585160203</v>
      </c>
      <c r="X214" s="25">
        <v>459</v>
      </c>
      <c r="Y214" s="31">
        <f t="shared" si="30"/>
        <v>0.38701517706576727</v>
      </c>
      <c r="Z214" s="25">
        <v>235</v>
      </c>
      <c r="AA214" s="31">
        <f t="shared" si="31"/>
        <v>0.19814502529510961</v>
      </c>
      <c r="AB214" s="25">
        <v>46</v>
      </c>
      <c r="AC214" s="31">
        <f t="shared" si="44"/>
        <v>0.10574712643678161</v>
      </c>
      <c r="AD214" s="25">
        <v>1137</v>
      </c>
      <c r="AE214" s="25">
        <v>209</v>
      </c>
      <c r="AF214" s="31">
        <f t="shared" si="33"/>
        <v>0.17622259696458684</v>
      </c>
      <c r="AG214" s="25">
        <v>46</v>
      </c>
      <c r="AH214" s="31">
        <f t="shared" si="34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39">
        <f t="shared" ref="AP214:AP237" si="47">AO214*E214</f>
        <v>3035.9999999997149</v>
      </c>
      <c r="AQ214" s="39">
        <f t="shared" si="41"/>
        <v>102.99999999971487</v>
      </c>
      <c r="AR214" s="10">
        <f t="shared" si="26"/>
        <v>9.510618651866562E-2</v>
      </c>
      <c r="AS214" s="17">
        <v>554</v>
      </c>
      <c r="AT214" s="32">
        <f t="shared" si="42"/>
        <v>0.11845199914475091</v>
      </c>
      <c r="AU214" s="17">
        <f t="shared" si="45"/>
        <v>19</v>
      </c>
      <c r="AV214" s="32">
        <f t="shared" si="43"/>
        <v>1.7543859649122806E-2</v>
      </c>
      <c r="AW214" s="32">
        <f t="shared" si="46"/>
        <v>0.18446601941798638</v>
      </c>
      <c r="AX214" s="36">
        <f t="shared" si="37"/>
        <v>9.0884929807646939E-2</v>
      </c>
      <c r="AY214" s="38">
        <f t="shared" si="38"/>
        <v>8.050847457627118E-2</v>
      </c>
    </row>
    <row r="215" spans="1:51" x14ac:dyDescent="0.3">
      <c r="A215" s="7">
        <v>44106</v>
      </c>
      <c r="B215" s="25"/>
      <c r="C215" s="17">
        <v>78053</v>
      </c>
      <c r="D215" s="17">
        <f t="shared" si="35"/>
        <v>3795</v>
      </c>
      <c r="E215" s="17">
        <v>4888</v>
      </c>
      <c r="F215" s="17">
        <v>211</v>
      </c>
      <c r="G215" s="31">
        <f t="shared" si="40"/>
        <v>0.16601101494885917</v>
      </c>
      <c r="H215" s="10">
        <v>6.2624114383000001E-2</v>
      </c>
      <c r="I215" s="10">
        <v>4.1851888438000001E-2</v>
      </c>
      <c r="J215" s="17">
        <f t="shared" si="36"/>
        <v>30369.000000630269</v>
      </c>
      <c r="K215" s="10">
        <f t="shared" si="24"/>
        <v>5.5599472990777339E-2</v>
      </c>
      <c r="L215" s="10">
        <f t="shared" si="25"/>
        <v>7.3381198805381923E-2</v>
      </c>
      <c r="M215" s="10">
        <f t="shared" si="23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27"/>
        <v>0.11382799325463744</v>
      </c>
      <c r="T215" s="25">
        <v>64</v>
      </c>
      <c r="U215" s="31">
        <f t="shared" si="28"/>
        <v>5.035405192761605E-2</v>
      </c>
      <c r="V215" s="25">
        <v>451</v>
      </c>
      <c r="W215" s="31">
        <f t="shared" si="29"/>
        <v>0.35483870967741937</v>
      </c>
      <c r="X215" s="25">
        <v>505</v>
      </c>
      <c r="Y215" s="31">
        <f t="shared" si="30"/>
        <v>0.39732494099134541</v>
      </c>
      <c r="Z215" s="25">
        <v>251</v>
      </c>
      <c r="AA215" s="31">
        <f t="shared" si="31"/>
        <v>0.19748229740361919</v>
      </c>
      <c r="AB215" s="25">
        <v>53</v>
      </c>
      <c r="AC215" s="31">
        <f t="shared" si="44"/>
        <v>0.11546840958605664</v>
      </c>
      <c r="AD215" s="25">
        <v>1190</v>
      </c>
      <c r="AE215" s="25">
        <v>212</v>
      </c>
      <c r="AF215" s="31">
        <f t="shared" si="33"/>
        <v>0.16679779701022818</v>
      </c>
      <c r="AG215" s="25">
        <v>36</v>
      </c>
      <c r="AH215" s="31">
        <f t="shared" si="34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39">
        <f t="shared" si="47"/>
        <v>3170.9999999981683</v>
      </c>
      <c r="AQ215" s="39">
        <f t="shared" si="41"/>
        <v>134.9999999984534</v>
      </c>
      <c r="AR215" s="10">
        <f t="shared" si="26"/>
        <v>0.1138279932533334</v>
      </c>
      <c r="AS215" s="17">
        <v>572</v>
      </c>
      <c r="AT215" s="32">
        <f t="shared" si="42"/>
        <v>0.11702127659574468</v>
      </c>
      <c r="AU215" s="17">
        <f t="shared" si="45"/>
        <v>18</v>
      </c>
      <c r="AV215" s="32">
        <f t="shared" si="43"/>
        <v>1.5177065767284991E-2</v>
      </c>
      <c r="AW215" s="32">
        <f t="shared" si="46"/>
        <v>0.13333333333486083</v>
      </c>
      <c r="AX215" s="36">
        <f t="shared" si="37"/>
        <v>8.7082909895482022E-2</v>
      </c>
      <c r="AY215" s="38">
        <f t="shared" si="38"/>
        <v>7.1428571428571425E-2</v>
      </c>
    </row>
    <row r="216" spans="1:51" x14ac:dyDescent="0.3">
      <c r="A216" s="7">
        <v>44107</v>
      </c>
      <c r="B216" s="25"/>
      <c r="C216" s="17">
        <v>80608</v>
      </c>
      <c r="D216" s="17">
        <f t="shared" si="35"/>
        <v>2555</v>
      </c>
      <c r="E216" s="17">
        <v>5036</v>
      </c>
      <c r="F216" s="17">
        <v>148</v>
      </c>
      <c r="G216" s="31">
        <f t="shared" si="40"/>
        <v>0.11858974358974358</v>
      </c>
      <c r="H216" s="10">
        <v>6.2475188565999998E-2</v>
      </c>
      <c r="I216" s="10">
        <v>4.0127327094999998E-2</v>
      </c>
      <c r="J216" s="17">
        <f t="shared" si="36"/>
        <v>31101.000000458665</v>
      </c>
      <c r="K216" s="10">
        <f t="shared" si="24"/>
        <v>5.792563600782779E-2</v>
      </c>
      <c r="L216" s="10">
        <f t="shared" si="25"/>
        <v>6.9230075673176003E-2</v>
      </c>
      <c r="M216" s="10">
        <f t="shared" si="23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27"/>
        <v>5.5074744295830057E-2</v>
      </c>
      <c r="T216" s="25">
        <v>44</v>
      </c>
      <c r="U216" s="31">
        <f t="shared" ref="U216:U237" si="48">T216/P216</f>
        <v>3.5256410256410256E-2</v>
      </c>
      <c r="V216" s="25">
        <v>433</v>
      </c>
      <c r="W216" s="31">
        <f t="shared" si="29"/>
        <v>0.34695512820512819</v>
      </c>
      <c r="X216" s="25">
        <v>500</v>
      </c>
      <c r="Y216" s="31">
        <f t="shared" si="30"/>
        <v>0.40064102564102566</v>
      </c>
      <c r="Z216" s="25">
        <v>271</v>
      </c>
      <c r="AA216" s="31">
        <f t="shared" si="31"/>
        <v>0.2171474358974359</v>
      </c>
      <c r="AB216" s="25">
        <v>58</v>
      </c>
      <c r="AC216" s="31">
        <f t="shared" si="44"/>
        <v>0.11485148514851486</v>
      </c>
      <c r="AD216" s="25">
        <v>1248</v>
      </c>
      <c r="AE216" s="25">
        <v>241</v>
      </c>
      <c r="AF216" s="31">
        <f t="shared" si="33"/>
        <v>0.19310897435897437</v>
      </c>
      <c r="AG216" s="25">
        <v>49</v>
      </c>
      <c r="AH216" s="31">
        <f t="shared" si="34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39">
        <f t="shared" si="47"/>
        <v>3240.9999999992083</v>
      </c>
      <c r="AQ216" s="39">
        <f t="shared" si="41"/>
        <v>70.000000001040007</v>
      </c>
      <c r="AR216" s="10">
        <f t="shared" si="26"/>
        <v>5.5074744296648312E-2</v>
      </c>
      <c r="AS216" s="17">
        <v>583</v>
      </c>
      <c r="AT216" s="32">
        <f t="shared" si="42"/>
        <v>0.11576648133439238</v>
      </c>
      <c r="AU216" s="17">
        <f t="shared" si="45"/>
        <v>11</v>
      </c>
      <c r="AV216" s="32">
        <f t="shared" si="43"/>
        <v>8.6546026750590095E-3</v>
      </c>
      <c r="AW216" s="32">
        <f t="shared" si="46"/>
        <v>0.15714285714052245</v>
      </c>
      <c r="AX216" s="36">
        <f t="shared" si="37"/>
        <v>8.2715679673397421E-2</v>
      </c>
      <c r="AY216" s="38">
        <f t="shared" si="38"/>
        <v>4.0441176470588237E-2</v>
      </c>
    </row>
    <row r="217" spans="1:51" x14ac:dyDescent="0.3">
      <c r="A217" s="7">
        <v>44108</v>
      </c>
      <c r="B217" s="25"/>
      <c r="C217" s="17">
        <v>82448</v>
      </c>
      <c r="D217" s="17">
        <f t="shared" si="35"/>
        <v>1840</v>
      </c>
      <c r="E217" s="17">
        <v>5200</v>
      </c>
      <c r="F217" s="17">
        <v>164</v>
      </c>
      <c r="G217" s="31">
        <f t="shared" si="40"/>
        <v>0.12321562734785875</v>
      </c>
      <c r="H217" s="10">
        <v>6.3070056277000006E-2</v>
      </c>
      <c r="I217" s="10">
        <v>4.2873248510000003E-2</v>
      </c>
      <c r="J217" s="17">
        <f t="shared" si="36"/>
        <v>31045.000000164437</v>
      </c>
      <c r="K217" s="10">
        <f t="shared" ref="K217:K227" si="49">F217/D217</f>
        <v>8.9130434782608695E-2</v>
      </c>
      <c r="L217" s="10">
        <f t="shared" si="25"/>
        <v>6.8526975428415321E-2</v>
      </c>
      <c r="M217" s="10">
        <f t="shared" si="23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27"/>
        <v>4.3269230769230768E-2</v>
      </c>
      <c r="T217" s="25">
        <v>50</v>
      </c>
      <c r="U217" s="31">
        <f t="shared" si="48"/>
        <v>3.7565740045078885E-2</v>
      </c>
      <c r="V217" s="25">
        <v>438</v>
      </c>
      <c r="W217" s="31">
        <f t="shared" si="29"/>
        <v>0.32907588279489108</v>
      </c>
      <c r="X217" s="25">
        <v>565</v>
      </c>
      <c r="Y217" s="31">
        <f t="shared" si="30"/>
        <v>0.42449286250939144</v>
      </c>
      <c r="Z217" s="25">
        <v>278</v>
      </c>
      <c r="AA217" s="31">
        <f t="shared" si="31"/>
        <v>0.20886551465063863</v>
      </c>
      <c r="AB217" s="25">
        <v>39</v>
      </c>
      <c r="AC217" s="31">
        <f t="shared" si="44"/>
        <v>7.8E-2</v>
      </c>
      <c r="AD217" s="25">
        <v>1287</v>
      </c>
      <c r="AE217" s="25">
        <v>257</v>
      </c>
      <c r="AF217" s="31">
        <f t="shared" si="33"/>
        <v>0.19308790383170549</v>
      </c>
      <c r="AG217" s="25">
        <v>38</v>
      </c>
      <c r="AH217" s="31">
        <f t="shared" si="34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39">
        <f t="shared" si="47"/>
        <v>3294.9999999956003</v>
      </c>
      <c r="AQ217" s="39">
        <f t="shared" si="41"/>
        <v>53.999999996392035</v>
      </c>
      <c r="AR217" s="10">
        <f t="shared" si="26"/>
        <v>4.3269230766339768E-2</v>
      </c>
      <c r="AS217" s="17">
        <v>608</v>
      </c>
      <c r="AT217" s="32">
        <f t="shared" si="42"/>
        <v>0.11692307692307692</v>
      </c>
      <c r="AU217" s="17">
        <f t="shared" si="45"/>
        <v>25</v>
      </c>
      <c r="AV217" s="32">
        <f t="shared" si="43"/>
        <v>2.0032051282051284E-2</v>
      </c>
      <c r="AW217" s="32">
        <f t="shared" si="46"/>
        <v>0.4629629629938955</v>
      </c>
      <c r="AX217" s="36">
        <f t="shared" si="37"/>
        <v>7.8616955816609033E-2</v>
      </c>
      <c r="AY217" s="38">
        <f t="shared" si="38"/>
        <v>8.9605734767025089E-2</v>
      </c>
    </row>
    <row r="218" spans="1:51" x14ac:dyDescent="0.3">
      <c r="A218" s="7">
        <v>44109</v>
      </c>
      <c r="B218" s="25"/>
      <c r="C218" s="17">
        <v>85566</v>
      </c>
      <c r="D218" s="17">
        <f t="shared" si="35"/>
        <v>3118</v>
      </c>
      <c r="E218" s="17">
        <v>5494</v>
      </c>
      <c r="F218" s="17">
        <v>294</v>
      </c>
      <c r="G218" s="31">
        <f t="shared" si="40"/>
        <v>0.19078520441271901</v>
      </c>
      <c r="H218" s="10">
        <v>6.4207746066999999E-2</v>
      </c>
      <c r="I218" s="10">
        <v>4.8569087241000002E-2</v>
      </c>
      <c r="J218" s="17">
        <f t="shared" si="36"/>
        <v>31728.000000361382</v>
      </c>
      <c r="K218" s="10">
        <f t="shared" si="49"/>
        <v>9.4291212315586917E-2</v>
      </c>
      <c r="L218" s="10">
        <f t="shared" si="25"/>
        <v>6.9852455666709959E-2</v>
      </c>
      <c r="M218" s="10">
        <f t="shared" si="23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27"/>
        <v>9.6168294515401959E-2</v>
      </c>
      <c r="T218" s="25">
        <v>90</v>
      </c>
      <c r="U218" s="31">
        <f t="shared" si="48"/>
        <v>5.8403634003893576E-2</v>
      </c>
      <c r="V218" s="25">
        <v>490</v>
      </c>
      <c r="W218" s="31">
        <f t="shared" si="29"/>
        <v>0.31797534068786504</v>
      </c>
      <c r="X218" s="25">
        <v>635</v>
      </c>
      <c r="Y218" s="31">
        <f t="shared" si="30"/>
        <v>0.41207008436080467</v>
      </c>
      <c r="Z218" s="25">
        <v>326</v>
      </c>
      <c r="AA218" s="31">
        <f t="shared" si="31"/>
        <v>0.21155094094743673</v>
      </c>
      <c r="AB218" s="25">
        <v>77</v>
      </c>
      <c r="AC218" s="31">
        <f t="shared" si="44"/>
        <v>0.13628318584070798</v>
      </c>
      <c r="AD218" s="25">
        <v>1364</v>
      </c>
      <c r="AE218" s="25">
        <v>268</v>
      </c>
      <c r="AF218" s="31">
        <f t="shared" si="33"/>
        <v>0.17391304347826086</v>
      </c>
      <c r="AG218" s="25">
        <v>44</v>
      </c>
      <c r="AH218" s="31">
        <f t="shared" si="34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39">
        <f t="shared" si="47"/>
        <v>3422.9999999975898</v>
      </c>
      <c r="AQ218" s="39">
        <f t="shared" si="41"/>
        <v>128.00000000198952</v>
      </c>
      <c r="AR218" s="10">
        <f t="shared" si="26"/>
        <v>9.6168294516896707E-2</v>
      </c>
      <c r="AS218" s="17">
        <v>631</v>
      </c>
      <c r="AT218" s="32">
        <f t="shared" si="42"/>
        <v>0.11485256643611212</v>
      </c>
      <c r="AU218" s="17">
        <f t="shared" si="45"/>
        <v>23</v>
      </c>
      <c r="AV218" s="32">
        <f t="shared" si="43"/>
        <v>1.7280240420736288E-2</v>
      </c>
      <c r="AW218" s="32">
        <f t="shared" si="46"/>
        <v>0.1796874999972071</v>
      </c>
      <c r="AX218" s="36">
        <f t="shared" si="37"/>
        <v>8.6524379814436156E-2</v>
      </c>
      <c r="AY218" s="38">
        <f t="shared" si="38"/>
        <v>6.9069069069069067E-2</v>
      </c>
    </row>
    <row r="219" spans="1:51" x14ac:dyDescent="0.3">
      <c r="A219" s="7">
        <v>44110</v>
      </c>
      <c r="B219" s="25"/>
      <c r="C219" s="17">
        <v>90026</v>
      </c>
      <c r="D219" s="17">
        <f t="shared" si="35"/>
        <v>4460</v>
      </c>
      <c r="E219" s="17">
        <v>5787</v>
      </c>
      <c r="F219" s="17">
        <v>293</v>
      </c>
      <c r="G219" s="31">
        <f t="shared" si="40"/>
        <v>0.17337278106508874</v>
      </c>
      <c r="H219" s="10">
        <v>6.4281429809000007E-2</v>
      </c>
      <c r="I219" s="10">
        <v>4.8952871997999997E-2</v>
      </c>
      <c r="J219" s="17">
        <f t="shared" si="36"/>
        <v>34523.000000266504</v>
      </c>
      <c r="K219" s="10">
        <f t="shared" si="49"/>
        <v>6.5695067264573997E-2</v>
      </c>
      <c r="L219" s="10">
        <f t="shared" si="25"/>
        <v>6.7745314322166295E-2</v>
      </c>
      <c r="M219" s="10">
        <f t="shared" si="23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27"/>
        <v>9.7339390006489293E-2</v>
      </c>
      <c r="T219" s="17">
        <v>113</v>
      </c>
      <c r="U219" s="31">
        <f t="shared" si="48"/>
        <v>6.6863905325443784E-2</v>
      </c>
      <c r="V219" s="17">
        <v>547</v>
      </c>
      <c r="W219" s="31">
        <f t="shared" si="29"/>
        <v>0.32366863905325444</v>
      </c>
      <c r="X219" s="17">
        <v>683</v>
      </c>
      <c r="Y219" s="31">
        <f t="shared" si="30"/>
        <v>0.40414201183431953</v>
      </c>
      <c r="Z219" s="17">
        <v>347</v>
      </c>
      <c r="AA219" s="31">
        <f t="shared" si="31"/>
        <v>0.20532544378698225</v>
      </c>
      <c r="AB219" s="17">
        <v>71</v>
      </c>
      <c r="AC219" s="31">
        <f t="shared" si="44"/>
        <v>0.11181102362204724</v>
      </c>
      <c r="AD219" s="17">
        <v>1435</v>
      </c>
      <c r="AE219" s="17">
        <v>305</v>
      </c>
      <c r="AF219" s="31">
        <f t="shared" si="33"/>
        <v>0.18047337278106509</v>
      </c>
      <c r="AG219" s="17">
        <v>63</v>
      </c>
      <c r="AH219" s="31">
        <f t="shared" si="34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39">
        <f t="shared" si="47"/>
        <v>3572.9999999973988</v>
      </c>
      <c r="AQ219" s="39">
        <f t="shared" si="41"/>
        <v>149.99999999980901</v>
      </c>
      <c r="AR219" s="10">
        <f t="shared" si="26"/>
        <v>9.7339390006365351E-2</v>
      </c>
      <c r="AS219" s="17">
        <v>657</v>
      </c>
      <c r="AT219" s="32">
        <f t="shared" si="42"/>
        <v>0.11353032659409021</v>
      </c>
      <c r="AU219" s="17">
        <f t="shared" si="45"/>
        <v>26</v>
      </c>
      <c r="AV219" s="32">
        <f t="shared" si="43"/>
        <v>1.6872160934458143E-2</v>
      </c>
      <c r="AW219" s="32">
        <f t="shared" si="46"/>
        <v>0.17333333333355402</v>
      </c>
      <c r="AX219" s="36">
        <f t="shared" si="37"/>
        <v>8.3340244223858301E-2</v>
      </c>
      <c r="AY219" s="38">
        <f t="shared" si="38"/>
        <v>7.3863636363636367E-2</v>
      </c>
    </row>
    <row r="220" spans="1:51" x14ac:dyDescent="0.3">
      <c r="A220" s="7">
        <v>44111</v>
      </c>
      <c r="B220" s="25"/>
      <c r="C220" s="17">
        <v>95364</v>
      </c>
      <c r="D220" s="17">
        <f t="shared" si="35"/>
        <v>5338</v>
      </c>
      <c r="E220" s="17">
        <v>6111</v>
      </c>
      <c r="F220" s="17">
        <v>324</v>
      </c>
      <c r="G220" s="31">
        <f t="shared" si="40"/>
        <v>0.176278563656148</v>
      </c>
      <c r="H220" s="10">
        <v>6.4080785200999996E-2</v>
      </c>
      <c r="I220" s="10">
        <v>4.7559902706000003E-2</v>
      </c>
      <c r="J220" s="17">
        <f t="shared" si="36"/>
        <v>38646.000000503023</v>
      </c>
      <c r="K220" s="10">
        <f t="shared" si="49"/>
        <v>6.0696890221056572E-2</v>
      </c>
      <c r="L220" s="10">
        <f t="shared" si="25"/>
        <v>6.7975092193105241E-2</v>
      </c>
      <c r="M220" s="10">
        <f t="shared" si="23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27"/>
        <v>8.6982248520710057E-2</v>
      </c>
      <c r="T220" s="17">
        <v>157</v>
      </c>
      <c r="U220" s="31">
        <f t="shared" si="48"/>
        <v>8.5418933623503807E-2</v>
      </c>
      <c r="V220" s="17">
        <v>553</v>
      </c>
      <c r="W220" s="31">
        <f t="shared" si="29"/>
        <v>0.30087051142546245</v>
      </c>
      <c r="X220" s="17">
        <v>751</v>
      </c>
      <c r="Y220" s="31">
        <f t="shared" si="30"/>
        <v>0.40859630032644179</v>
      </c>
      <c r="Z220" s="17">
        <v>377</v>
      </c>
      <c r="AA220" s="31">
        <f t="shared" si="31"/>
        <v>0.20511425462459196</v>
      </c>
      <c r="AB220" s="17">
        <v>82</v>
      </c>
      <c r="AC220" s="31">
        <f t="shared" si="44"/>
        <v>0.12005856515373353</v>
      </c>
      <c r="AD220" s="17">
        <v>1517</v>
      </c>
      <c r="AE220" s="17">
        <v>334</v>
      </c>
      <c r="AF220" s="31">
        <f t="shared" si="33"/>
        <v>0.18171926006528835</v>
      </c>
      <c r="AG220" s="17">
        <v>66</v>
      </c>
      <c r="AH220" s="31">
        <f t="shared" si="34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39">
        <f t="shared" si="47"/>
        <v>3719.9999999993665</v>
      </c>
      <c r="AQ220" s="39">
        <f t="shared" si="41"/>
        <v>147.00000000196769</v>
      </c>
      <c r="AR220" s="10">
        <f t="shared" si="26"/>
        <v>8.6982248521874375E-2</v>
      </c>
      <c r="AS220" s="17">
        <v>699</v>
      </c>
      <c r="AT220" s="32">
        <f t="shared" si="42"/>
        <v>0.11438389788905252</v>
      </c>
      <c r="AU220" s="17">
        <f t="shared" si="45"/>
        <v>42</v>
      </c>
      <c r="AV220" s="32">
        <f t="shared" si="43"/>
        <v>2.4852071005917159E-2</v>
      </c>
      <c r="AW220" s="32">
        <f t="shared" si="46"/>
        <v>0.2857142857104612</v>
      </c>
      <c r="AX220" s="36">
        <f t="shared" si="37"/>
        <v>8.3966869697318341E-2</v>
      </c>
      <c r="AY220" s="38">
        <f t="shared" si="38"/>
        <v>0.1099476439790576</v>
      </c>
    </row>
    <row r="221" spans="1:51" x14ac:dyDescent="0.3">
      <c r="A221" s="7">
        <v>44112</v>
      </c>
      <c r="B221" s="25"/>
      <c r="C221" s="17">
        <v>100758</v>
      </c>
      <c r="D221" s="17">
        <f t="shared" si="35"/>
        <v>5394</v>
      </c>
      <c r="E221" s="17">
        <v>6465</v>
      </c>
      <c r="F221" s="17">
        <v>354</v>
      </c>
      <c r="G221" s="31">
        <f t="shared" si="40"/>
        <v>0.17708854427213608</v>
      </c>
      <c r="H221" s="10">
        <v>6.4163639610999995E-2</v>
      </c>
      <c r="I221" s="10">
        <v>4.6639135811000001E-2</v>
      </c>
      <c r="J221" s="17">
        <f t="shared" si="36"/>
        <v>42861.000000101398</v>
      </c>
      <c r="K221" s="10">
        <f t="shared" si="49"/>
        <v>6.5628476084538381E-2</v>
      </c>
      <c r="L221" s="10">
        <f t="shared" si="25"/>
        <v>6.6563969698387945E-2</v>
      </c>
      <c r="M221" s="10">
        <f t="shared" si="23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27"/>
        <v>7.8346028291621322E-2</v>
      </c>
      <c r="T221" s="17">
        <v>186</v>
      </c>
      <c r="U221" s="31">
        <f t="shared" si="48"/>
        <v>9.304652326163082E-2</v>
      </c>
      <c r="V221" s="17">
        <v>612</v>
      </c>
      <c r="W221" s="31">
        <f t="shared" si="29"/>
        <v>0.30615307653826912</v>
      </c>
      <c r="X221" s="17">
        <v>788</v>
      </c>
      <c r="Y221" s="31">
        <f t="shared" si="30"/>
        <v>0.39419709854927465</v>
      </c>
      <c r="Z221" s="17">
        <v>413</v>
      </c>
      <c r="AA221" s="31">
        <f t="shared" si="31"/>
        <v>0.20660330165082541</v>
      </c>
      <c r="AB221" s="17">
        <v>97</v>
      </c>
      <c r="AC221" s="31">
        <f t="shared" si="44"/>
        <v>0.12916111850865514</v>
      </c>
      <c r="AD221" s="17">
        <v>1614</v>
      </c>
      <c r="AE221" s="17">
        <v>342</v>
      </c>
      <c r="AF221" s="31">
        <f t="shared" si="33"/>
        <v>0.17108554277138568</v>
      </c>
      <c r="AG221" s="17">
        <v>56</v>
      </c>
      <c r="AH221" s="31">
        <f t="shared" si="34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39">
        <f t="shared" si="47"/>
        <v>3863.9999999990246</v>
      </c>
      <c r="AQ221" s="39">
        <f t="shared" si="41"/>
        <v>143.99999999965803</v>
      </c>
      <c r="AR221" s="10">
        <f t="shared" si="26"/>
        <v>7.8346028291435277E-2</v>
      </c>
      <c r="AS221" s="17">
        <v>721</v>
      </c>
      <c r="AT221" s="32">
        <f t="shared" si="42"/>
        <v>0.11152358855375097</v>
      </c>
      <c r="AU221" s="17">
        <f t="shared" si="45"/>
        <v>22</v>
      </c>
      <c r="AV221" s="32">
        <f t="shared" si="43"/>
        <v>1.1969532100108813E-2</v>
      </c>
      <c r="AW221" s="32">
        <f t="shared" si="46"/>
        <v>0.15277777777814058</v>
      </c>
      <c r="AX221" s="36">
        <f t="shared" si="37"/>
        <v>8.1572561379131561E-2</v>
      </c>
      <c r="AY221" s="38">
        <f t="shared" si="38"/>
        <v>5.2884615384615384E-2</v>
      </c>
    </row>
    <row r="222" spans="1:51" x14ac:dyDescent="0.3">
      <c r="A222" s="7">
        <v>44113</v>
      </c>
      <c r="B222" s="25"/>
      <c r="C222" s="17">
        <v>109375</v>
      </c>
      <c r="D222" s="17">
        <f t="shared" si="35"/>
        <v>8617</v>
      </c>
      <c r="E222" s="17">
        <v>6817</v>
      </c>
      <c r="F222" s="17">
        <v>352</v>
      </c>
      <c r="G222" s="31">
        <f t="shared" si="40"/>
        <v>0.16154199173932995</v>
      </c>
      <c r="H222" s="10">
        <v>6.2326857142000001E-2</v>
      </c>
      <c r="I222" s="10">
        <v>4.4075407581000002E-2</v>
      </c>
      <c r="J222" s="17">
        <f t="shared" si="36"/>
        <v>49438.000000238724</v>
      </c>
      <c r="K222" s="10">
        <f t="shared" si="49"/>
        <v>4.08494835789718E-2</v>
      </c>
      <c r="L222" s="10">
        <f t="shared" si="25"/>
        <v>6.9338864971806899E-2</v>
      </c>
      <c r="M222" s="10">
        <f t="shared" si="23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27"/>
        <v>9.8549274637318662E-2</v>
      </c>
      <c r="T222" s="17">
        <v>203</v>
      </c>
      <c r="U222" s="31">
        <f t="shared" si="48"/>
        <v>9.316200091785222E-2</v>
      </c>
      <c r="V222" s="17">
        <v>636</v>
      </c>
      <c r="W222" s="31">
        <f t="shared" si="29"/>
        <v>0.29187700780174392</v>
      </c>
      <c r="X222" s="17">
        <v>920</v>
      </c>
      <c r="Y222" s="31">
        <f t="shared" si="30"/>
        <v>0.42221202386415785</v>
      </c>
      <c r="Z222" s="17">
        <v>420</v>
      </c>
      <c r="AA222" s="31">
        <f t="shared" si="31"/>
        <v>0.19274896741624598</v>
      </c>
      <c r="AB222" s="17">
        <v>92</v>
      </c>
      <c r="AC222" s="31">
        <f t="shared" si="44"/>
        <v>0.116751269035533</v>
      </c>
      <c r="AD222" s="17">
        <v>1706</v>
      </c>
      <c r="AE222" s="17">
        <v>369</v>
      </c>
      <c r="AF222" s="31">
        <f t="shared" si="33"/>
        <v>0.16934373565855898</v>
      </c>
      <c r="AG222" s="17">
        <v>72</v>
      </c>
      <c r="AH222" s="31">
        <f t="shared" si="34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39">
        <f t="shared" si="47"/>
        <v>4060.9999999948745</v>
      </c>
      <c r="AQ222" s="39">
        <f t="shared" si="41"/>
        <v>196.99999999584998</v>
      </c>
      <c r="AR222" s="10">
        <f t="shared" si="26"/>
        <v>9.8549274635242615E-2</v>
      </c>
      <c r="AS222" s="17">
        <v>772</v>
      </c>
      <c r="AT222" s="32">
        <f t="shared" si="42"/>
        <v>0.11324629602464427</v>
      </c>
      <c r="AU222" s="17">
        <f t="shared" si="45"/>
        <v>51</v>
      </c>
      <c r="AV222" s="32">
        <f t="shared" si="43"/>
        <v>2.5512756378189096E-2</v>
      </c>
      <c r="AW222" s="32">
        <f t="shared" si="46"/>
        <v>0.2588832487364181</v>
      </c>
      <c r="AX222" s="36">
        <f t="shared" si="37"/>
        <v>7.9389887290943165E-2</v>
      </c>
      <c r="AY222" s="38">
        <f t="shared" si="38"/>
        <v>0.11971830985915492</v>
      </c>
    </row>
    <row r="223" spans="1:51" s="22" customFormat="1" x14ac:dyDescent="0.3">
      <c r="A223" s="7">
        <v>44114</v>
      </c>
      <c r="B223" s="25"/>
      <c r="C223" s="17">
        <v>114011</v>
      </c>
      <c r="D223" s="17">
        <f t="shared" si="35"/>
        <v>4636</v>
      </c>
      <c r="E223" s="17">
        <v>7093</v>
      </c>
      <c r="F223" s="17">
        <v>276</v>
      </c>
      <c r="G223" s="31">
        <f t="shared" si="40"/>
        <v>0.12562585343650431</v>
      </c>
      <c r="H223" s="10">
        <v>6.2213295208000001E-2</v>
      </c>
      <c r="I223" s="10">
        <v>4.2489411491000002E-2</v>
      </c>
      <c r="J223" s="17">
        <f t="shared" si="36"/>
        <v>51707.00000082051</v>
      </c>
      <c r="K223" s="10">
        <f t="shared" si="49"/>
        <v>5.9534081104400345E-2</v>
      </c>
      <c r="L223" s="10">
        <f t="shared" si="25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27"/>
        <v>6.1496099128040382E-2</v>
      </c>
      <c r="T223" s="17">
        <v>210</v>
      </c>
      <c r="U223" s="31">
        <f t="shared" si="48"/>
        <v>9.5584888484296762E-2</v>
      </c>
      <c r="V223" s="17">
        <v>598</v>
      </c>
      <c r="W223" s="31">
        <f t="shared" si="29"/>
        <v>0.27218934911242604</v>
      </c>
      <c r="X223" s="17">
        <v>941</v>
      </c>
      <c r="Y223" s="31">
        <f t="shared" si="30"/>
        <v>0.42831133363677742</v>
      </c>
      <c r="Z223" s="17">
        <v>448</v>
      </c>
      <c r="AA223" s="31">
        <f t="shared" si="31"/>
        <v>0.20391442876649976</v>
      </c>
      <c r="AB223" s="17">
        <v>80</v>
      </c>
      <c r="AC223" s="31">
        <f t="shared" si="44"/>
        <v>8.6956521739130432E-2</v>
      </c>
      <c r="AD223" s="17">
        <v>1786</v>
      </c>
      <c r="AE223" s="17">
        <v>403</v>
      </c>
      <c r="AF223" s="31">
        <f t="shared" si="33"/>
        <v>0.18343195266272189</v>
      </c>
      <c r="AG223" s="17">
        <v>81</v>
      </c>
      <c r="AH223" s="31">
        <f t="shared" si="34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39">
        <f t="shared" si="47"/>
        <v>4194.9999999932879</v>
      </c>
      <c r="AQ223" s="39">
        <f t="shared" si="41"/>
        <v>133.99999999841339</v>
      </c>
      <c r="AR223" s="10">
        <f t="shared" si="26"/>
        <v>6.149609912731225E-2</v>
      </c>
      <c r="AS223" s="17">
        <v>812</v>
      </c>
      <c r="AT223" s="32">
        <f t="shared" si="42"/>
        <v>0.11447906386578317</v>
      </c>
      <c r="AU223" s="17">
        <f t="shared" si="45"/>
        <v>40</v>
      </c>
      <c r="AV223" s="32">
        <f t="shared" si="43"/>
        <v>1.8357044515832952E-2</v>
      </c>
      <c r="AW223" s="32">
        <f t="shared" si="46"/>
        <v>0.29850746269010164</v>
      </c>
      <c r="AX223" s="36">
        <f t="shared" si="37"/>
        <v>8.0307223695544633E-2</v>
      </c>
      <c r="AY223" s="38">
        <f t="shared" si="38"/>
        <v>8.8300220750551883E-2</v>
      </c>
    </row>
    <row r="224" spans="1:51" s="22" customFormat="1" x14ac:dyDescent="0.3">
      <c r="A224" s="7">
        <v>44115</v>
      </c>
      <c r="B224" s="25"/>
      <c r="C224" s="17">
        <v>117115</v>
      </c>
      <c r="D224" s="17">
        <f t="shared" si="35"/>
        <v>3104</v>
      </c>
      <c r="E224" s="17">
        <v>7339</v>
      </c>
      <c r="F224" s="17">
        <v>246</v>
      </c>
      <c r="G224" s="31">
        <f t="shared" si="40"/>
        <v>0.1088495575221239</v>
      </c>
      <c r="H224" s="10">
        <v>6.2664902019000004E-2</v>
      </c>
      <c r="I224" s="10">
        <v>4.3235384144000001E-2</v>
      </c>
      <c r="J224" s="17">
        <f t="shared" ref="J224:J236" si="50">P224/I224</f>
        <v>52272.000000574342</v>
      </c>
      <c r="K224" s="10">
        <f t="shared" si="49"/>
        <v>7.9252577319587625E-2</v>
      </c>
      <c r="L224" s="10">
        <f t="shared" si="25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27"/>
        <v>4.2785616750113789E-2</v>
      </c>
      <c r="T224" s="17">
        <v>190</v>
      </c>
      <c r="U224" s="31">
        <f t="shared" si="48"/>
        <v>8.4070796460176997E-2</v>
      </c>
      <c r="V224" s="17">
        <v>641</v>
      </c>
      <c r="W224" s="31">
        <f t="shared" si="29"/>
        <v>0.28362831858407078</v>
      </c>
      <c r="X224" s="17">
        <v>1001</v>
      </c>
      <c r="Y224" s="31">
        <f t="shared" si="30"/>
        <v>0.4429203539823009</v>
      </c>
      <c r="Z224" s="17">
        <v>428</v>
      </c>
      <c r="AA224" s="31">
        <f t="shared" si="31"/>
        <v>0.18938053097345134</v>
      </c>
      <c r="AB224" s="17">
        <v>50</v>
      </c>
      <c r="AC224" s="31">
        <f t="shared" si="44"/>
        <v>5.3134962805526036E-2</v>
      </c>
      <c r="AD224" s="17">
        <v>1836</v>
      </c>
      <c r="AE224" s="17">
        <v>408</v>
      </c>
      <c r="AF224" s="31">
        <f t="shared" si="33"/>
        <v>0.18053097345132743</v>
      </c>
      <c r="AG224" s="17">
        <v>54</v>
      </c>
      <c r="AH224" s="31">
        <f t="shared" si="34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39">
        <f t="shared" si="47"/>
        <v>4288.9999999943429</v>
      </c>
      <c r="AQ224" s="39">
        <f t="shared" si="41"/>
        <v>94.000000001055014</v>
      </c>
      <c r="AR224" s="10">
        <f t="shared" si="26"/>
        <v>4.2785616750593995E-2</v>
      </c>
      <c r="AS224" s="17">
        <v>846</v>
      </c>
      <c r="AT224" s="32">
        <f t="shared" si="42"/>
        <v>0.11527456056683472</v>
      </c>
      <c r="AU224" s="17">
        <f t="shared" si="45"/>
        <v>34</v>
      </c>
      <c r="AV224" s="32">
        <f t="shared" si="43"/>
        <v>1.5475648611743286E-2</v>
      </c>
      <c r="AW224" s="32">
        <f t="shared" si="46"/>
        <v>0.3617021276555149</v>
      </c>
      <c r="AX224" s="36">
        <f t="shared" si="37"/>
        <v>8.0238135978527941E-2</v>
      </c>
      <c r="AY224" s="38">
        <f t="shared" si="38"/>
        <v>7.8703703703703706E-2</v>
      </c>
    </row>
    <row r="225" spans="1:51" s="22" customFormat="1" x14ac:dyDescent="0.3">
      <c r="A225" s="7">
        <v>44116</v>
      </c>
      <c r="B225" s="25"/>
      <c r="C225" s="17">
        <v>121424</v>
      </c>
      <c r="D225" s="17">
        <f t="shared" si="35"/>
        <v>4309</v>
      </c>
      <c r="E225" s="17">
        <v>7829</v>
      </c>
      <c r="F225" s="17">
        <v>490</v>
      </c>
      <c r="G225" s="31">
        <f t="shared" si="40"/>
        <v>0.18617021276595744</v>
      </c>
      <c r="H225" s="10">
        <v>6.4476544999000004E-2</v>
      </c>
      <c r="I225" s="10">
        <v>4.9354935492999998E-2</v>
      </c>
      <c r="J225" s="17">
        <f t="shared" si="50"/>
        <v>53328.00000059358</v>
      </c>
      <c r="K225" s="10">
        <f t="shared" si="49"/>
        <v>0.11371547922951961</v>
      </c>
      <c r="L225" s="10">
        <f t="shared" si="25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27"/>
        <v>0.11327433628318584</v>
      </c>
      <c r="T225" s="17">
        <v>274</v>
      </c>
      <c r="U225" s="31">
        <f t="shared" si="48"/>
        <v>0.10410334346504559</v>
      </c>
      <c r="V225" s="17">
        <v>809</v>
      </c>
      <c r="W225" s="31">
        <f t="shared" si="29"/>
        <v>0.30737082066869303</v>
      </c>
      <c r="X225" s="17">
        <v>1057</v>
      </c>
      <c r="Y225" s="31">
        <f t="shared" si="30"/>
        <v>0.40159574468085107</v>
      </c>
      <c r="Z225" s="17">
        <v>492</v>
      </c>
      <c r="AA225" s="31">
        <f t="shared" si="31"/>
        <v>0.18693009118541035</v>
      </c>
      <c r="AB225" s="17">
        <v>118</v>
      </c>
      <c r="AC225" s="31">
        <f t="shared" si="44"/>
        <v>0.11788211788211789</v>
      </c>
      <c r="AD225" s="17">
        <v>1954</v>
      </c>
      <c r="AE225" s="17">
        <v>432</v>
      </c>
      <c r="AF225" s="31">
        <f t="shared" si="33"/>
        <v>0.1641337386018237</v>
      </c>
      <c r="AG225" s="17">
        <v>78</v>
      </c>
      <c r="AH225" s="31">
        <f t="shared" si="34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39">
        <f t="shared" si="47"/>
        <v>4544.9999999995334</v>
      </c>
      <c r="AQ225" s="39">
        <f t="shared" si="41"/>
        <v>256.00000000519049</v>
      </c>
      <c r="AR225" s="10">
        <f t="shared" si="26"/>
        <v>0.11327433628548252</v>
      </c>
      <c r="AS225" s="17">
        <v>904</v>
      </c>
      <c r="AT225" s="32">
        <f t="shared" si="42"/>
        <v>0.11546813130668029</v>
      </c>
      <c r="AU225" s="17">
        <f t="shared" si="45"/>
        <v>58</v>
      </c>
      <c r="AV225" s="32">
        <f t="shared" si="43"/>
        <v>2.5663716814159292E-2</v>
      </c>
      <c r="AW225" s="32">
        <f t="shared" si="46"/>
        <v>0.22656249999540637</v>
      </c>
      <c r="AX225" s="36">
        <f t="shared" si="37"/>
        <v>8.2681856231068482E-2</v>
      </c>
      <c r="AY225" s="38">
        <f t="shared" si="38"/>
        <v>0.11623246492985972</v>
      </c>
    </row>
    <row r="226" spans="1:51" s="22" customFormat="1" x14ac:dyDescent="0.3">
      <c r="A226" s="7">
        <v>44117</v>
      </c>
      <c r="B226" s="25"/>
      <c r="C226" s="17">
        <v>129748</v>
      </c>
      <c r="D226" s="17">
        <f t="shared" si="35"/>
        <v>8324</v>
      </c>
      <c r="E226" s="17">
        <v>8275</v>
      </c>
      <c r="F226" s="17">
        <v>446</v>
      </c>
      <c r="G226" s="31">
        <f t="shared" si="40"/>
        <v>0.16165277274374773</v>
      </c>
      <c r="H226" s="10">
        <v>6.3777476338000003E-2</v>
      </c>
      <c r="I226" s="10">
        <v>4.6321480137999999E-2</v>
      </c>
      <c r="J226" s="17">
        <f t="shared" si="50"/>
        <v>59562.000000441352</v>
      </c>
      <c r="K226" s="10">
        <f t="shared" si="49"/>
        <v>5.3580009610764055E-2</v>
      </c>
      <c r="L226" s="10">
        <f t="shared" si="25"/>
        <v>6.5796104190788712E-2</v>
      </c>
      <c r="M226" s="10">
        <f t="shared" ref="M226:M237" si="51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27"/>
        <v>6.5349544072948323E-2</v>
      </c>
      <c r="T226" s="17">
        <v>308</v>
      </c>
      <c r="U226" s="31">
        <f t="shared" si="48"/>
        <v>0.1116346502355926</v>
      </c>
      <c r="V226" s="17">
        <v>834</v>
      </c>
      <c r="W226" s="31">
        <f t="shared" si="29"/>
        <v>0.3022834360275462</v>
      </c>
      <c r="X226" s="17">
        <v>1097</v>
      </c>
      <c r="Y226" s="31">
        <f t="shared" si="30"/>
        <v>0.39760782892352303</v>
      </c>
      <c r="Z226" s="17">
        <v>520</v>
      </c>
      <c r="AA226" s="31">
        <f t="shared" si="31"/>
        <v>0.18847408481333816</v>
      </c>
      <c r="AB226" s="17">
        <v>101</v>
      </c>
      <c r="AC226" s="31">
        <f t="shared" si="44"/>
        <v>9.5553453169347213E-2</v>
      </c>
      <c r="AD226" s="17">
        <v>2055</v>
      </c>
      <c r="AE226" s="17">
        <v>452</v>
      </c>
      <c r="AF226" s="31">
        <f t="shared" si="33"/>
        <v>0.16382747372236317</v>
      </c>
      <c r="AG226" s="17">
        <v>76</v>
      </c>
      <c r="AH226" s="31">
        <f t="shared" si="34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39">
        <f t="shared" si="47"/>
        <v>4716.9999999969996</v>
      </c>
      <c r="AQ226" s="39">
        <f t="shared" si="41"/>
        <v>171.99999999746615</v>
      </c>
      <c r="AR226" s="10">
        <f t="shared" si="26"/>
        <v>6.5349544071985621E-2</v>
      </c>
      <c r="AS226" s="17">
        <v>950</v>
      </c>
      <c r="AT226" s="32">
        <f t="shared" si="42"/>
        <v>0.11480362537764351</v>
      </c>
      <c r="AU226" s="17">
        <f t="shared" si="45"/>
        <v>46</v>
      </c>
      <c r="AV226" s="32">
        <f t="shared" si="43"/>
        <v>1.7477203647416412E-2</v>
      </c>
      <c r="AW226" s="32">
        <f t="shared" si="46"/>
        <v>0.2674418604690561</v>
      </c>
      <c r="AX226" s="36">
        <f t="shared" si="37"/>
        <v>7.8111878240562621E-2</v>
      </c>
      <c r="AY226" s="38">
        <f t="shared" si="38"/>
        <v>8.7286527514231493E-2</v>
      </c>
    </row>
    <row r="227" spans="1:51" s="22" customFormat="1" x14ac:dyDescent="0.3">
      <c r="A227" s="7">
        <v>44118</v>
      </c>
      <c r="B227" s="25"/>
      <c r="C227" s="17">
        <v>139292</v>
      </c>
      <c r="D227" s="17">
        <f t="shared" si="35"/>
        <v>9544</v>
      </c>
      <c r="E227" s="17">
        <v>8786</v>
      </c>
      <c r="F227" s="17">
        <v>511</v>
      </c>
      <c r="G227" s="31">
        <f t="shared" si="40"/>
        <v>0.16743119266055045</v>
      </c>
      <c r="H227" s="10">
        <v>6.3076127846000002E-2</v>
      </c>
      <c r="I227" s="10">
        <v>4.5166637067999997E-2</v>
      </c>
      <c r="J227" s="17">
        <f t="shared" si="50"/>
        <v>67572.000000910062</v>
      </c>
      <c r="K227" s="10">
        <f t="shared" si="49"/>
        <v>5.3541492036881813E-2</v>
      </c>
      <c r="L227" s="10">
        <f t="shared" si="25"/>
        <v>6.5260538885437522E-2</v>
      </c>
      <c r="M227" s="10">
        <f t="shared" si="51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27"/>
        <v>7.3577383109822397E-2</v>
      </c>
      <c r="T227" s="17">
        <v>324</v>
      </c>
      <c r="U227" s="31">
        <f t="shared" si="48"/>
        <v>0.10615989515072084</v>
      </c>
      <c r="V227" s="17">
        <v>936</v>
      </c>
      <c r="W227" s="31">
        <f t="shared" si="29"/>
        <v>0.30668414154652685</v>
      </c>
      <c r="X227" s="17">
        <v>1234</v>
      </c>
      <c r="Y227" s="31">
        <f t="shared" si="30"/>
        <v>0.40432503276539972</v>
      </c>
      <c r="Z227" s="17">
        <v>558</v>
      </c>
      <c r="AA227" s="31">
        <f t="shared" si="31"/>
        <v>0.18283093053735255</v>
      </c>
      <c r="AB227" s="17">
        <v>107</v>
      </c>
      <c r="AC227" s="31">
        <f t="shared" si="44"/>
        <v>9.7538742023700997E-2</v>
      </c>
      <c r="AD227" s="17">
        <v>2162</v>
      </c>
      <c r="AE227" s="17">
        <v>480</v>
      </c>
      <c r="AF227" s="31">
        <f t="shared" si="33"/>
        <v>0.15727391874180865</v>
      </c>
      <c r="AG227" s="17">
        <v>88</v>
      </c>
      <c r="AH227" s="31">
        <f t="shared" si="34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39">
        <f t="shared" si="47"/>
        <v>4919.9999999990596</v>
      </c>
      <c r="AQ227" s="39">
        <f t="shared" si="41"/>
        <v>203.00000000206001</v>
      </c>
      <c r="AR227" s="10">
        <f t="shared" si="26"/>
        <v>7.357738311056905E-2</v>
      </c>
      <c r="AS227" s="17">
        <v>1002</v>
      </c>
      <c r="AT227" s="32">
        <f t="shared" si="42"/>
        <v>0.11404507170498521</v>
      </c>
      <c r="AU227" s="17">
        <f t="shared" si="45"/>
        <v>52</v>
      </c>
      <c r="AV227" s="32">
        <f t="shared" si="43"/>
        <v>1.8847408481333816E-2</v>
      </c>
      <c r="AW227" s="32">
        <f t="shared" si="46"/>
        <v>0.25615763546538084</v>
      </c>
      <c r="AX227" s="36">
        <f t="shared" si="37"/>
        <v>7.619689746757867E-2</v>
      </c>
      <c r="AY227" s="38">
        <f t="shared" si="38"/>
        <v>9.285714285714286E-2</v>
      </c>
    </row>
    <row r="228" spans="1:51" s="22" customFormat="1" x14ac:dyDescent="0.3">
      <c r="A228" s="7">
        <v>44119</v>
      </c>
      <c r="B228" s="25"/>
      <c r="C228" s="17">
        <v>149014</v>
      </c>
      <c r="D228" s="17">
        <f t="shared" si="35"/>
        <v>9722</v>
      </c>
      <c r="E228" s="17">
        <v>9278</v>
      </c>
      <c r="F228" s="17">
        <v>492</v>
      </c>
      <c r="G228" s="31">
        <f t="shared" si="40"/>
        <v>0.14963503649635038</v>
      </c>
      <c r="H228" s="10">
        <v>6.2262606198000003E-2</v>
      </c>
      <c r="I228" s="10">
        <v>4.4183452705000001E-2</v>
      </c>
      <c r="J228" s="17">
        <f t="shared" si="50"/>
        <v>74417.00000117725</v>
      </c>
      <c r="K228" s="10">
        <f t="shared" ref="K228:K236" si="52">F228/D228</f>
        <v>5.0606871014194608E-2</v>
      </c>
      <c r="L228" s="10">
        <f t="shared" si="25"/>
        <v>6.7154227964030325E-2</v>
      </c>
      <c r="M228" s="10">
        <f t="shared" si="51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27"/>
        <v>8.2241153342070772E-2</v>
      </c>
      <c r="T228" s="17">
        <v>348</v>
      </c>
      <c r="U228" s="31">
        <f t="shared" si="48"/>
        <v>0.10583941605839416</v>
      </c>
      <c r="V228" s="17">
        <v>933</v>
      </c>
      <c r="W228" s="31">
        <f t="shared" si="29"/>
        <v>0.28375912408759124</v>
      </c>
      <c r="X228" s="17">
        <v>1437</v>
      </c>
      <c r="Y228" s="31">
        <f t="shared" si="30"/>
        <v>0.43704379562043794</v>
      </c>
      <c r="Z228" s="17">
        <v>570</v>
      </c>
      <c r="AA228" s="31">
        <f t="shared" si="31"/>
        <v>0.17335766423357665</v>
      </c>
      <c r="AB228" s="17">
        <v>105</v>
      </c>
      <c r="AC228" s="31">
        <f t="shared" si="44"/>
        <v>8.5089141004862243E-2</v>
      </c>
      <c r="AD228" s="17">
        <v>2267</v>
      </c>
      <c r="AE228" s="17">
        <v>502</v>
      </c>
      <c r="AF228" s="31">
        <f t="shared" si="33"/>
        <v>0.152676399026764</v>
      </c>
      <c r="AG228" s="17">
        <v>81</v>
      </c>
      <c r="AH228" s="31">
        <f t="shared" si="34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39">
        <f t="shared" si="47"/>
        <v>5170.9999999959346</v>
      </c>
      <c r="AQ228" s="39">
        <f t="shared" si="41"/>
        <v>250.99999999687498</v>
      </c>
      <c r="AR228" s="10">
        <f t="shared" si="26"/>
        <v>8.2241153341046841E-2</v>
      </c>
      <c r="AS228" s="17">
        <v>1047</v>
      </c>
      <c r="AT228" s="32">
        <f t="shared" si="42"/>
        <v>0.11284759646475534</v>
      </c>
      <c r="AU228" s="17">
        <f>AS228-AS227</f>
        <v>45</v>
      </c>
      <c r="AV228" s="32">
        <f t="shared" si="43"/>
        <v>1.4744429882044561E-2</v>
      </c>
      <c r="AW228" s="32">
        <f t="shared" si="46"/>
        <v>0.17928286852812855</v>
      </c>
      <c r="AX228" s="36">
        <f t="shared" si="37"/>
        <v>7.6753343903357168E-2</v>
      </c>
      <c r="AY228" s="38">
        <f t="shared" si="38"/>
        <v>7.8534031413612565E-2</v>
      </c>
    </row>
    <row r="229" spans="1:51" s="22" customFormat="1" x14ac:dyDescent="0.3">
      <c r="A229" s="7">
        <v>44120</v>
      </c>
      <c r="B229" s="25"/>
      <c r="C229" s="17">
        <v>160118</v>
      </c>
      <c r="D229" s="17">
        <f t="shared" si="35"/>
        <v>11104</v>
      </c>
      <c r="E229" s="17">
        <v>9837</v>
      </c>
      <c r="F229" s="17">
        <v>559</v>
      </c>
      <c r="G229" s="31">
        <f t="shared" si="40"/>
        <v>0.15840181354491356</v>
      </c>
      <c r="H229" s="10">
        <v>6.1435940993000003E-2</v>
      </c>
      <c r="I229" s="10">
        <v>4.3446679634E-2</v>
      </c>
      <c r="J229" s="17">
        <f t="shared" si="50"/>
        <v>81226.000001121283</v>
      </c>
      <c r="K229" s="10">
        <f t="shared" si="52"/>
        <v>5.0342219020172913E-2</v>
      </c>
      <c r="L229" s="10">
        <f t="shared" ref="L229:L237" si="53">AVERAGE(K226:K232)</f>
        <v>6.277854321455037E-2</v>
      </c>
      <c r="M229" s="10">
        <f t="shared" si="51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27"/>
        <v>9.002433090024331E-2</v>
      </c>
      <c r="T229" s="17">
        <v>346</v>
      </c>
      <c r="U229" s="31">
        <f t="shared" si="48"/>
        <v>9.8044771890053839E-2</v>
      </c>
      <c r="V229" s="17">
        <v>1064</v>
      </c>
      <c r="W229" s="31">
        <f t="shared" si="29"/>
        <v>0.30150184188155282</v>
      </c>
      <c r="X229" s="17">
        <v>1517</v>
      </c>
      <c r="Y229" s="31">
        <f t="shared" si="30"/>
        <v>0.42986681779540947</v>
      </c>
      <c r="Z229" s="17">
        <v>602</v>
      </c>
      <c r="AA229" s="31">
        <f t="shared" si="31"/>
        <v>0.17058656843298384</v>
      </c>
      <c r="AB229" s="17">
        <v>108</v>
      </c>
      <c r="AC229" s="31">
        <f t="shared" si="44"/>
        <v>7.5156576200417533E-2</v>
      </c>
      <c r="AD229" s="17">
        <v>2375</v>
      </c>
      <c r="AE229" s="17">
        <v>545</v>
      </c>
      <c r="AF229" s="31">
        <f t="shared" si="33"/>
        <v>0.15443468404647209</v>
      </c>
      <c r="AG229" s="17">
        <v>99</v>
      </c>
      <c r="AH229" s="31">
        <f t="shared" si="34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39">
        <f t="shared" si="47"/>
        <v>5466.9999999994379</v>
      </c>
      <c r="AQ229" s="39">
        <f t="shared" si="41"/>
        <v>296.00000000350337</v>
      </c>
      <c r="AR229" s="10">
        <f t="shared" si="26"/>
        <v>9.0024330901308805E-2</v>
      </c>
      <c r="AS229" s="17">
        <v>1110</v>
      </c>
      <c r="AT229" s="32">
        <f t="shared" si="42"/>
        <v>0.1128392802683745</v>
      </c>
      <c r="AU229" s="17">
        <f t="shared" si="45"/>
        <v>63</v>
      </c>
      <c r="AV229" s="32">
        <f t="shared" si="43"/>
        <v>1.916058394160584E-2</v>
      </c>
      <c r="AW229" s="32">
        <f t="shared" si="46"/>
        <v>0.21283783783531879</v>
      </c>
      <c r="AX229" s="36">
        <f t="shared" si="37"/>
        <v>7.5535494798060682E-2</v>
      </c>
      <c r="AY229" s="38">
        <f t="shared" si="38"/>
        <v>0.10378912685337727</v>
      </c>
    </row>
    <row r="230" spans="1:51" s="22" customFormat="1" x14ac:dyDescent="0.3">
      <c r="A230" s="7">
        <v>44121</v>
      </c>
      <c r="B230" s="25"/>
      <c r="C230" s="17">
        <v>168830</v>
      </c>
      <c r="D230" s="17">
        <f t="shared" si="35"/>
        <v>8712</v>
      </c>
      <c r="E230" s="17">
        <v>10323</v>
      </c>
      <c r="F230" s="17">
        <v>486</v>
      </c>
      <c r="G230" s="31">
        <f t="shared" si="40"/>
        <v>0.13366336633663367</v>
      </c>
      <c r="H230" s="10">
        <v>6.1144346383000002E-2</v>
      </c>
      <c r="I230" s="10">
        <v>4.2238304891E-2</v>
      </c>
      <c r="J230" s="17">
        <f t="shared" si="50"/>
        <v>86083.000001611028</v>
      </c>
      <c r="K230" s="10">
        <f t="shared" si="52"/>
        <v>5.578512396694215E-2</v>
      </c>
      <c r="L230" s="10">
        <f t="shared" si="53"/>
        <v>6.3480636062449997E-2</v>
      </c>
      <c r="M230" s="10">
        <f t="shared" si="51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27"/>
        <v>6.5174270331538678E-2</v>
      </c>
      <c r="T230" s="17">
        <v>319</v>
      </c>
      <c r="U230" s="31">
        <f t="shared" si="48"/>
        <v>8.7733773377337732E-2</v>
      </c>
      <c r="V230" s="17">
        <v>1092</v>
      </c>
      <c r="W230" s="31">
        <f t="shared" si="29"/>
        <v>0.30033003300330036</v>
      </c>
      <c r="X230" s="17">
        <v>1641</v>
      </c>
      <c r="Y230" s="31">
        <f t="shared" si="30"/>
        <v>0.45132013201320131</v>
      </c>
      <c r="Z230" s="17">
        <v>584</v>
      </c>
      <c r="AA230" s="31">
        <f t="shared" si="31"/>
        <v>0.16061606160616063</v>
      </c>
      <c r="AB230" s="17">
        <v>76</v>
      </c>
      <c r="AC230" s="31">
        <f t="shared" si="44"/>
        <v>5.0098879367172049E-2</v>
      </c>
      <c r="AD230" s="17">
        <v>2451</v>
      </c>
      <c r="AE230" s="17">
        <v>564</v>
      </c>
      <c r="AF230" s="31">
        <f t="shared" si="33"/>
        <v>0.15511551155115511</v>
      </c>
      <c r="AG230" s="17">
        <v>67</v>
      </c>
      <c r="AH230" s="31">
        <f t="shared" si="34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39">
        <f t="shared" si="47"/>
        <v>5696.9999999972997</v>
      </c>
      <c r="AQ230" s="39">
        <f t="shared" si="41"/>
        <v>229.99999999786178</v>
      </c>
      <c r="AR230" s="10">
        <f t="shared" ref="AR230:AR236" si="54">AQ230/P229</f>
        <v>6.5174270330932774E-2</v>
      </c>
      <c r="AS230" s="17">
        <v>1178</v>
      </c>
      <c r="AT230" s="32">
        <f t="shared" si="42"/>
        <v>0.11411411411411411</v>
      </c>
      <c r="AU230" s="17">
        <f t="shared" si="45"/>
        <v>68</v>
      </c>
      <c r="AV230" s="32">
        <f t="shared" si="43"/>
        <v>1.9268914706715785E-2</v>
      </c>
      <c r="AW230" s="32">
        <f t="shared" si="46"/>
        <v>0.29565217391579207</v>
      </c>
      <c r="AX230" s="36">
        <f t="shared" si="37"/>
        <v>7.6060947827131881E-2</v>
      </c>
      <c r="AY230" s="38">
        <f t="shared" si="38"/>
        <v>0.11564625850340136</v>
      </c>
    </row>
    <row r="231" spans="1:51" s="22" customFormat="1" x14ac:dyDescent="0.3">
      <c r="A231" s="7">
        <v>44122</v>
      </c>
      <c r="B231" s="25"/>
      <c r="C231" s="17">
        <v>173889</v>
      </c>
      <c r="D231" s="17">
        <f t="shared" si="35"/>
        <v>5059</v>
      </c>
      <c r="E231" s="17">
        <v>10791</v>
      </c>
      <c r="F231" s="17">
        <v>468</v>
      </c>
      <c r="G231" s="31">
        <f t="shared" si="40"/>
        <v>0.12306074151985275</v>
      </c>
      <c r="H231" s="10">
        <v>6.2056829356000001E-2</v>
      </c>
      <c r="I231" s="10">
        <v>4.3724705665000002E-2</v>
      </c>
      <c r="J231" s="17">
        <f t="shared" si="50"/>
        <v>86976.000001851586</v>
      </c>
      <c r="K231" s="10">
        <f t="shared" si="52"/>
        <v>9.2508400869737106E-2</v>
      </c>
      <c r="L231" s="10">
        <f t="shared" si="53"/>
        <v>6.3724880423677313E-2</v>
      </c>
      <c r="M231" s="10">
        <f t="shared" si="51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27"/>
        <v>4.7854785478547858E-2</v>
      </c>
      <c r="T231" s="17">
        <v>271</v>
      </c>
      <c r="U231" s="31">
        <f t="shared" si="48"/>
        <v>7.1259531948461741E-2</v>
      </c>
      <c r="V231" s="17">
        <v>1215</v>
      </c>
      <c r="W231" s="31">
        <f t="shared" si="29"/>
        <v>0.31948461740731005</v>
      </c>
      <c r="X231" s="17">
        <v>1714</v>
      </c>
      <c r="Y231" s="31">
        <f t="shared" si="30"/>
        <v>0.45069681830134106</v>
      </c>
      <c r="Z231" s="17">
        <v>603</v>
      </c>
      <c r="AA231" s="31">
        <f t="shared" si="31"/>
        <v>0.15855903234288721</v>
      </c>
      <c r="AB231" s="17">
        <v>97</v>
      </c>
      <c r="AC231" s="31">
        <f t="shared" si="44"/>
        <v>5.91102985984156E-2</v>
      </c>
      <c r="AD231" s="17">
        <v>2548</v>
      </c>
      <c r="AE231" s="17">
        <v>590</v>
      </c>
      <c r="AF231" s="31">
        <f t="shared" si="33"/>
        <v>0.15514067841178017</v>
      </c>
      <c r="AG231" s="17">
        <v>90</v>
      </c>
      <c r="AH231" s="31">
        <f t="shared" si="34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39">
        <f t="shared" si="47"/>
        <v>5870.9999999898719</v>
      </c>
      <c r="AQ231" s="39">
        <f t="shared" si="41"/>
        <v>173.99999999257216</v>
      </c>
      <c r="AR231" s="10">
        <f t="shared" si="54"/>
        <v>4.7854785476504992E-2</v>
      </c>
      <c r="AS231" s="17">
        <v>1238</v>
      </c>
      <c r="AT231" s="32">
        <f t="shared" si="42"/>
        <v>0.11472523399128903</v>
      </c>
      <c r="AU231" s="17">
        <f t="shared" si="45"/>
        <v>60</v>
      </c>
      <c r="AV231" s="32">
        <f t="shared" si="43"/>
        <v>1.65016501650165E-2</v>
      </c>
      <c r="AW231" s="32">
        <f t="shared" si="46"/>
        <v>0.3448275862216168</v>
      </c>
      <c r="AX231" s="36">
        <f t="shared" si="37"/>
        <v>7.6785114788336731E-2</v>
      </c>
      <c r="AY231" s="38">
        <f t="shared" si="38"/>
        <v>9.8846787479406922E-2</v>
      </c>
    </row>
    <row r="232" spans="1:51" s="22" customFormat="1" x14ac:dyDescent="0.3">
      <c r="A232" s="7">
        <v>44123</v>
      </c>
      <c r="B232" s="25"/>
      <c r="C232" s="17">
        <v>181965</v>
      </c>
      <c r="D232" s="17">
        <f t="shared" si="35"/>
        <v>8076</v>
      </c>
      <c r="E232" s="17">
        <v>11462</v>
      </c>
      <c r="F232" s="17">
        <v>671</v>
      </c>
      <c r="G232" s="31">
        <f t="shared" si="40"/>
        <v>0.15780809031044216</v>
      </c>
      <c r="H232" s="10">
        <v>6.2990135464999999E-2</v>
      </c>
      <c r="I232" s="10">
        <v>4.710104792E-2</v>
      </c>
      <c r="J232" s="17">
        <f t="shared" si="50"/>
        <v>90274.00000148447</v>
      </c>
      <c r="K232" s="10">
        <f t="shared" si="52"/>
        <v>8.3085685983159976E-2</v>
      </c>
      <c r="L232" s="10">
        <f t="shared" si="53"/>
        <v>6.4448095247253784E-2</v>
      </c>
      <c r="M232" s="10">
        <f t="shared" si="51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27"/>
        <v>8.9666053115961084E-2</v>
      </c>
      <c r="T232" s="17">
        <v>349</v>
      </c>
      <c r="U232" s="31">
        <f t="shared" si="48"/>
        <v>8.2079021636876762E-2</v>
      </c>
      <c r="V232" s="17">
        <v>1367</v>
      </c>
      <c r="W232" s="31">
        <f t="shared" si="29"/>
        <v>0.32149576669802443</v>
      </c>
      <c r="X232" s="17">
        <v>1881</v>
      </c>
      <c r="Y232" s="31">
        <f t="shared" si="30"/>
        <v>0.44238005644402634</v>
      </c>
      <c r="Z232" s="17">
        <v>655</v>
      </c>
      <c r="AA232" s="31">
        <f t="shared" si="31"/>
        <v>0.15404515522107243</v>
      </c>
      <c r="AB232" s="17">
        <v>128</v>
      </c>
      <c r="AC232" s="31">
        <f t="shared" si="44"/>
        <v>7.4679113185530915E-2</v>
      </c>
      <c r="AD232" s="17">
        <v>2676</v>
      </c>
      <c r="AE232" s="17">
        <v>617</v>
      </c>
      <c r="AF232" s="31">
        <f t="shared" si="33"/>
        <v>0.14510818438381937</v>
      </c>
      <c r="AG232" s="17">
        <v>92</v>
      </c>
      <c r="AH232" s="31">
        <f t="shared" si="34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39">
        <f t="shared" si="47"/>
        <v>6211.9999999978136</v>
      </c>
      <c r="AQ232" s="39">
        <f t="shared" si="41"/>
        <v>341.00000000794171</v>
      </c>
      <c r="AR232" s="10">
        <f t="shared" si="54"/>
        <v>8.9666053118049358E-2</v>
      </c>
      <c r="AS232" s="17">
        <v>1331</v>
      </c>
      <c r="AT232" s="32">
        <f t="shared" si="42"/>
        <v>0.11612284069097889</v>
      </c>
      <c r="AU232" s="17">
        <f t="shared" si="45"/>
        <v>93</v>
      </c>
      <c r="AV232" s="32">
        <f t="shared" si="43"/>
        <v>2.4454378122534842E-2</v>
      </c>
      <c r="AW232" s="32">
        <f t="shared" si="46"/>
        <v>0.27272727272092107</v>
      </c>
      <c r="AX232" s="36">
        <f t="shared" si="37"/>
        <v>7.3412502907304625E-2</v>
      </c>
      <c r="AY232" s="38">
        <f t="shared" si="38"/>
        <v>0.14069591527987896</v>
      </c>
    </row>
    <row r="233" spans="1:51" s="22" customFormat="1" x14ac:dyDescent="0.3">
      <c r="A233" s="7">
        <v>44124</v>
      </c>
      <c r="B233" s="25"/>
      <c r="C233" s="17">
        <v>193949</v>
      </c>
      <c r="D233" s="17">
        <f t="shared" si="35"/>
        <v>11984</v>
      </c>
      <c r="E233" s="17">
        <v>12163</v>
      </c>
      <c r="F233" s="17">
        <v>701</v>
      </c>
      <c r="G233" s="31">
        <f t="shared" si="40"/>
        <v>0.15437128385818102</v>
      </c>
      <c r="H233" s="10">
        <v>6.2712362527999999E-2</v>
      </c>
      <c r="I233" s="10">
        <v>4.5980153907999997E-2</v>
      </c>
      <c r="J233" s="17">
        <f t="shared" si="50"/>
        <v>98760.000000998698</v>
      </c>
      <c r="K233" s="10">
        <f t="shared" si="52"/>
        <v>5.8494659546061416E-2</v>
      </c>
      <c r="L233" s="10">
        <f t="shared" si="53"/>
        <v>6.4608533318315245E-2</v>
      </c>
      <c r="M233" s="10">
        <f t="shared" si="51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27"/>
        <v>9.9482596425211664E-2</v>
      </c>
      <c r="T233" s="17">
        <v>388</v>
      </c>
      <c r="U233" s="31">
        <f t="shared" si="48"/>
        <v>8.5443734860162962E-2</v>
      </c>
      <c r="V233" s="17">
        <v>1469</v>
      </c>
      <c r="W233" s="31">
        <f t="shared" si="29"/>
        <v>0.32349702708654482</v>
      </c>
      <c r="X233" s="17">
        <v>1998</v>
      </c>
      <c r="Y233" s="31">
        <f t="shared" si="30"/>
        <v>0.43999119136754017</v>
      </c>
      <c r="Z233" s="17">
        <v>686</v>
      </c>
      <c r="AA233" s="31">
        <f t="shared" si="31"/>
        <v>0.15106804668575205</v>
      </c>
      <c r="AB233" s="17">
        <v>129</v>
      </c>
      <c r="AC233" s="31">
        <f t="shared" si="44"/>
        <v>6.8580542264752797E-2</v>
      </c>
      <c r="AD233" s="17">
        <v>2805</v>
      </c>
      <c r="AE233" s="17">
        <v>634</v>
      </c>
      <c r="AF233" s="31">
        <f t="shared" si="33"/>
        <v>0.13961682448799823</v>
      </c>
      <c r="AG233" s="17">
        <v>118</v>
      </c>
      <c r="AH233" s="31">
        <f t="shared" si="34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39">
        <f t="shared" si="47"/>
        <v>6634.9999999923657</v>
      </c>
      <c r="AQ233" s="39">
        <f t="shared" si="41"/>
        <v>422.99999999455213</v>
      </c>
      <c r="AR233" s="10">
        <f t="shared" si="54"/>
        <v>9.9482596423930411E-2</v>
      </c>
      <c r="AS233" s="17">
        <v>1412</v>
      </c>
      <c r="AT233" s="32">
        <f t="shared" si="42"/>
        <v>0.11608978048178903</v>
      </c>
      <c r="AU233" s="17">
        <f t="shared" si="45"/>
        <v>81</v>
      </c>
      <c r="AV233" s="32">
        <f t="shared" si="43"/>
        <v>1.904985888993415E-2</v>
      </c>
      <c r="AW233" s="32">
        <f t="shared" si="46"/>
        <v>0.19148936170459391</v>
      </c>
      <c r="AX233" s="36">
        <f t="shared" si="37"/>
        <v>7.8288653243342249E-2</v>
      </c>
      <c r="AY233" s="38">
        <f t="shared" si="38"/>
        <v>0.11773255813953488</v>
      </c>
    </row>
    <row r="234" spans="1:51" s="22" customFormat="1" x14ac:dyDescent="0.3">
      <c r="A234" s="7">
        <v>44125</v>
      </c>
      <c r="B234" s="25"/>
      <c r="C234" s="17">
        <v>208917</v>
      </c>
      <c r="D234" s="17">
        <f t="shared" si="35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50"/>
        <v>113179.00000164565</v>
      </c>
      <c r="K234" s="10">
        <f t="shared" si="52"/>
        <v>5.5251202565473008E-2</v>
      </c>
      <c r="L234" s="10">
        <f t="shared" si="53"/>
        <v>6.2492340863035963E-2</v>
      </c>
      <c r="M234" s="10">
        <f t="shared" si="51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27"/>
        <v>8.8967187844087206E-2</v>
      </c>
      <c r="T234" s="17">
        <v>436</v>
      </c>
      <c r="U234" s="31">
        <f t="shared" si="48"/>
        <v>8.9656590581945306E-2</v>
      </c>
      <c r="V234" s="17">
        <v>1576</v>
      </c>
      <c r="W234" s="31">
        <f t="shared" si="29"/>
        <v>0.32407978614024263</v>
      </c>
      <c r="X234" s="17">
        <v>2105</v>
      </c>
      <c r="Y234" s="31">
        <f t="shared" si="30"/>
        <v>0.43286037425457535</v>
      </c>
      <c r="Z234" s="17">
        <v>746</v>
      </c>
      <c r="AA234" s="31">
        <f t="shared" si="31"/>
        <v>0.15340324902323668</v>
      </c>
      <c r="AB234" s="17">
        <v>172</v>
      </c>
      <c r="AC234" s="31">
        <f t="shared" si="44"/>
        <v>8.6086086086086089E-2</v>
      </c>
      <c r="AD234" s="17">
        <v>2977</v>
      </c>
      <c r="AE234" s="17">
        <v>704</v>
      </c>
      <c r="AF234" s="31">
        <f t="shared" si="33"/>
        <v>0.14476660497635205</v>
      </c>
      <c r="AG234" s="17">
        <v>130</v>
      </c>
      <c r="AH234" s="31">
        <f t="shared" si="34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39">
        <f t="shared" si="47"/>
        <v>7038.9999999952497</v>
      </c>
      <c r="AQ234" s="39">
        <f t="shared" si="41"/>
        <v>404.00000000288401</v>
      </c>
      <c r="AR234" s="10">
        <f t="shared" si="54"/>
        <v>8.8967187844722309E-2</v>
      </c>
      <c r="AS234" s="17">
        <v>1524</v>
      </c>
      <c r="AT234" s="32">
        <f t="shared" si="42"/>
        <v>0.11732101616628175</v>
      </c>
      <c r="AU234" s="17">
        <f t="shared" si="45"/>
        <v>112</v>
      </c>
      <c r="AV234" s="32">
        <f t="shared" si="43"/>
        <v>2.4664170887469722E-2</v>
      </c>
      <c r="AW234" s="32">
        <f t="shared" si="46"/>
        <v>0.27722772277029822</v>
      </c>
      <c r="AX234" s="36">
        <f t="shared" si="37"/>
        <v>8.048719677680867E-2</v>
      </c>
      <c r="AY234" s="38">
        <f t="shared" si="38"/>
        <v>0.14873837981407703</v>
      </c>
    </row>
    <row r="235" spans="1:51" x14ac:dyDescent="0.3">
      <c r="A235" s="7">
        <v>44126</v>
      </c>
      <c r="B235" s="25"/>
      <c r="C235" s="17">
        <v>223072</v>
      </c>
      <c r="D235" s="17">
        <f t="shared" si="35"/>
        <v>14155</v>
      </c>
      <c r="E235" s="17">
        <v>13778</v>
      </c>
      <c r="F235" s="17">
        <v>788</v>
      </c>
      <c r="G235" s="31">
        <f t="shared" si="40"/>
        <v>0.15336706889840404</v>
      </c>
      <c r="H235" s="10">
        <v>6.1764811360999997E-2</v>
      </c>
      <c r="I235" s="10">
        <v>4.0516031352999998E-2</v>
      </c>
      <c r="J235" s="17">
        <f t="shared" si="50"/>
        <v>126814.00000001624</v>
      </c>
      <c r="K235" s="10">
        <f t="shared" si="52"/>
        <v>5.5669374779229952E-2</v>
      </c>
      <c r="L235" s="10">
        <f t="shared" si="53"/>
        <v>5.73569838940396E-2</v>
      </c>
      <c r="M235" s="10">
        <f t="shared" si="51"/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27"/>
        <v>7.4439646308862836E-2</v>
      </c>
      <c r="T235" s="17">
        <v>501</v>
      </c>
      <c r="U235" s="31">
        <f t="shared" si="48"/>
        <v>9.7508758271701051E-2</v>
      </c>
      <c r="V235" s="17">
        <v>1656</v>
      </c>
      <c r="W235" s="31">
        <f t="shared" si="29"/>
        <v>0.32230439859867654</v>
      </c>
      <c r="X235" s="17">
        <v>2224</v>
      </c>
      <c r="Y235" s="31">
        <f t="shared" si="30"/>
        <v>0.43285325029194238</v>
      </c>
      <c r="Z235" s="17">
        <v>757</v>
      </c>
      <c r="AA235" s="31">
        <f t="shared" si="31"/>
        <v>0.14733359283768002</v>
      </c>
      <c r="AB235" s="17">
        <v>136</v>
      </c>
      <c r="AC235" s="31">
        <f t="shared" si="44"/>
        <v>6.4608076009501192E-2</v>
      </c>
      <c r="AD235" s="17">
        <v>3113</v>
      </c>
      <c r="AE235" s="17">
        <v>747</v>
      </c>
      <c r="AF235" s="31">
        <f t="shared" si="33"/>
        <v>0.14538731023744647</v>
      </c>
      <c r="AG235" s="17">
        <v>133</v>
      </c>
      <c r="AH235" s="31">
        <f t="shared" si="34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39">
        <f t="shared" si="47"/>
        <v>7400.9999999917691</v>
      </c>
      <c r="AQ235" s="39">
        <f t="shared" si="41"/>
        <v>361.99999999651936</v>
      </c>
      <c r="AR235" s="10">
        <f t="shared" si="54"/>
        <v>7.4439646308147103E-2</v>
      </c>
      <c r="AS235" s="17">
        <v>1618</v>
      </c>
      <c r="AT235" s="32">
        <f t="shared" si="42"/>
        <v>0.11743358978080999</v>
      </c>
      <c r="AU235" s="17">
        <f t="shared" si="45"/>
        <v>94</v>
      </c>
      <c r="AV235" s="32">
        <f t="shared" si="43"/>
        <v>1.9329631914456098E-2</v>
      </c>
      <c r="AW235" s="32">
        <f t="shared" si="46"/>
        <v>0.25966850828978955</v>
      </c>
      <c r="AX235" s="36">
        <f t="shared" si="37"/>
        <v>7.9372695772064655E-2</v>
      </c>
      <c r="AY235" s="38">
        <f t="shared" si="38"/>
        <v>0.12239583333333333</v>
      </c>
    </row>
    <row r="236" spans="1:51" x14ac:dyDescent="0.3">
      <c r="A236" s="7">
        <v>44127</v>
      </c>
      <c r="B236" s="25"/>
      <c r="C236" s="17">
        <v>238325</v>
      </c>
      <c r="D236" s="17">
        <f t="shared" si="35"/>
        <v>15253</v>
      </c>
      <c r="E236" s="17">
        <v>14563</v>
      </c>
      <c r="F236" s="17">
        <v>785</v>
      </c>
      <c r="G236" s="31">
        <f t="shared" si="40"/>
        <v>0.14337899543378996</v>
      </c>
      <c r="H236" s="10">
        <v>6.1105633063999999E-2</v>
      </c>
      <c r="I236" s="10">
        <v>3.8661977798E-2</v>
      </c>
      <c r="J236" s="17">
        <f t="shared" si="50"/>
        <v>141612.00000180083</v>
      </c>
      <c r="K236" s="10">
        <f t="shared" si="52"/>
        <v>5.1465285517603092E-2</v>
      </c>
      <c r="L236" s="10">
        <f t="shared" si="53"/>
        <v>5.3068866879186195E-2</v>
      </c>
      <c r="M236" s="10">
        <f t="shared" si="51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27"/>
        <v>0.10724017127286882</v>
      </c>
      <c r="T236" s="17">
        <v>570</v>
      </c>
      <c r="U236" s="31">
        <f t="shared" si="48"/>
        <v>0.10410958904109589</v>
      </c>
      <c r="V236" s="17">
        <v>1795</v>
      </c>
      <c r="W236" s="31">
        <f t="shared" si="29"/>
        <v>0.32785388127853882</v>
      </c>
      <c r="X236" s="17">
        <v>2323</v>
      </c>
      <c r="Y236" s="31">
        <f t="shared" si="30"/>
        <v>0.42429223744292238</v>
      </c>
      <c r="Z236" s="17">
        <v>787</v>
      </c>
      <c r="AA236" s="31">
        <f t="shared" si="31"/>
        <v>0.14374429223744292</v>
      </c>
      <c r="AB236" s="17">
        <v>143</v>
      </c>
      <c r="AC236" s="31">
        <f t="shared" si="44"/>
        <v>6.4298561151079139E-2</v>
      </c>
      <c r="AD236" s="17">
        <v>3256</v>
      </c>
      <c r="AE236" s="17">
        <v>754</v>
      </c>
      <c r="AF236" s="31">
        <f t="shared" si="33"/>
        <v>0.13771689497716896</v>
      </c>
      <c r="AG236" s="17">
        <v>110</v>
      </c>
      <c r="AH236" s="31">
        <f t="shared" si="34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39">
        <f t="shared" si="47"/>
        <v>7951.9999999930687</v>
      </c>
      <c r="AQ236" s="39">
        <f t="shared" si="41"/>
        <v>551.00000000129967</v>
      </c>
      <c r="AR236" s="10">
        <f t="shared" si="54"/>
        <v>0.10724017127312177</v>
      </c>
      <c r="AS236" s="17">
        <v>1716</v>
      </c>
      <c r="AT236" s="32">
        <f t="shared" si="42"/>
        <v>0.11783286410767012</v>
      </c>
      <c r="AU236" s="17">
        <f t="shared" si="45"/>
        <v>98</v>
      </c>
      <c r="AV236" s="32">
        <f t="shared" si="43"/>
        <v>1.9073569482288829E-2</v>
      </c>
      <c r="AW236" s="32">
        <f t="shared" si="46"/>
        <v>0.17785843920103239</v>
      </c>
      <c r="AX236" s="36">
        <f t="shared" si="37"/>
        <v>8.1832101539582605E-2</v>
      </c>
      <c r="AY236" s="38">
        <f t="shared" si="38"/>
        <v>0.12311557788944724</v>
      </c>
    </row>
    <row r="237" spans="1:51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53"/>
        <v>5.1983708345811161E-2</v>
      </c>
      <c r="M237" s="10">
        <f t="shared" si="51"/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48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31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39">
        <f t="shared" si="47"/>
        <v>8134.9999999994361</v>
      </c>
      <c r="AQ237" s="39">
        <f>AP237-AP236</f>
        <v>183.00000000636737</v>
      </c>
      <c r="AR237" s="10">
        <f>AQ237/P236</f>
        <v>3.3424657535409567E-2</v>
      </c>
      <c r="AS237" s="17">
        <v>1768</v>
      </c>
      <c r="AT237" s="32">
        <f>AS237/E237</f>
        <v>0.11728804564150193</v>
      </c>
      <c r="AU237" s="17">
        <f>AS237-AS236</f>
        <v>52</v>
      </c>
      <c r="AV237" s="32">
        <f>AU237/P236</f>
        <v>9.4977168949771686E-3</v>
      </c>
      <c r="AW237" s="32">
        <f>AV237/AR237</f>
        <v>0.28415300545459393</v>
      </c>
      <c r="AX237" s="36">
        <f>AVERAGE(S231:S237)</f>
        <v>7.729644256854086E-2</v>
      </c>
      <c r="AY237">
        <f>AU237/AM237</f>
        <v>6.5000000000000002E-2</v>
      </c>
    </row>
    <row r="238" spans="1:51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R238" s="32">
        <f>AVERAGE(AR184:AR237)</f>
        <v>8.7184443509208731E-2</v>
      </c>
      <c r="AS238" s="30">
        <f>AS237/E237</f>
        <v>0.11728804564150193</v>
      </c>
      <c r="AT238" s="30"/>
      <c r="AV238" s="35">
        <f>AVERAGE(AV184:AV237)</f>
        <v>1.5869192288141515E-2</v>
      </c>
      <c r="AW238" s="35">
        <f>AVERAGE(AW200:AW237)</f>
        <v>0.22286361429202148</v>
      </c>
      <c r="AY238" s="32">
        <f>AVERAGE(AY184:AY237)</f>
        <v>8.7332253946213509E-2</v>
      </c>
    </row>
    <row r="239" spans="1:51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51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S240" s="37">
        <f>AS238/(AO238+AS238)</f>
        <v>0.15059626994796693</v>
      </c>
      <c r="AT240" s="37">
        <f>AVERAGE(AT184:AT237)*7</f>
        <v>0.89268591906381367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S1"/>
    <mergeCell ref="A2:AS2"/>
    <mergeCell ref="A4:AU4"/>
    <mergeCell ref="A5:AS5"/>
    <mergeCell ref="T7:AB7"/>
    <mergeCell ref="AE7:AN7"/>
    <mergeCell ref="AO7:AS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2021-01-17T14:01:18Z</dcterms:modified>
</cp:coreProperties>
</file>