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\Desktop\"/>
    </mc:Choice>
  </mc:AlternateContent>
  <xr:revisionPtr revIDLastSave="0" documentId="13_ncr:1_{B9434A7A-C810-477E-8B35-2E5C7D38503E}" xr6:coauthVersionLast="46" xr6:coauthVersionMax="46" xr10:uidLastSave="{00000000-0000-0000-0000-000000000000}"/>
  <bookViews>
    <workbookView xWindow="-110" yWindow="-110" windowWidth="19420" windowHeight="10420" xr2:uid="{9C05B65F-00B7-49AE-9DCC-A683BAA16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Q6" i="1"/>
  <c r="P6" i="1" s="1"/>
  <c r="Q5" i="1"/>
  <c r="P5" i="1" s="1"/>
  <c r="Q4" i="1"/>
  <c r="P4" i="1" s="1"/>
  <c r="P10" i="1"/>
  <c r="P9" i="1"/>
  <c r="P8" i="1"/>
  <c r="P3" i="1"/>
  <c r="T3" i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R4" i="1"/>
  <c r="T4" i="1" s="1"/>
  <c r="R11" i="1" l="1"/>
</calcChain>
</file>

<file path=xl/sharedStrings.xml><?xml version="1.0" encoding="utf-8"?>
<sst xmlns="http://schemas.openxmlformats.org/spreadsheetml/2006/main" count="11" uniqueCount="11">
  <si>
    <t>16-19</t>
  </si>
  <si>
    <t>20-29</t>
  </si>
  <si>
    <t>30-39</t>
  </si>
  <si>
    <t>40-49</t>
  </si>
  <si>
    <t>50-59</t>
  </si>
  <si>
    <t>60-69</t>
  </si>
  <si>
    <t>70-79</t>
  </si>
  <si>
    <t>80+</t>
  </si>
  <si>
    <t>&lt;=15</t>
  </si>
  <si>
    <t>population</t>
  </si>
  <si>
    <t>cakaren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</si>
</sst>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&lt;=15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m/d/yyyy</c:formatCode>
                <c:ptCount val="7"/>
                <c:pt idx="0">
                  <c:v>44295</c:v>
                </c:pt>
                <c:pt idx="1">
                  <c:v>44299</c:v>
                </c:pt>
                <c:pt idx="2">
                  <c:v>44306</c:v>
                </c:pt>
                <c:pt idx="3">
                  <c:v>44313</c:v>
                </c:pt>
                <c:pt idx="4">
                  <c:v>44320</c:v>
                </c:pt>
                <c:pt idx="5">
                  <c:v>44327</c:v>
                </c:pt>
                <c:pt idx="6">
                  <c:v>44334</c:v>
                </c:pt>
              </c:numCache>
            </c:numRef>
          </c:cat>
          <c:val>
            <c:numRef>
              <c:f>Sheet1!$B$2:$H$2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B-41BA-B55C-38C14F69463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16-19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m/d/yyyy</c:formatCode>
                <c:ptCount val="7"/>
                <c:pt idx="0">
                  <c:v>44295</c:v>
                </c:pt>
                <c:pt idx="1">
                  <c:v>44299</c:v>
                </c:pt>
                <c:pt idx="2">
                  <c:v>44306</c:v>
                </c:pt>
                <c:pt idx="3">
                  <c:v>44313</c:v>
                </c:pt>
                <c:pt idx="4">
                  <c:v>44320</c:v>
                </c:pt>
                <c:pt idx="5">
                  <c:v>44327</c:v>
                </c:pt>
                <c:pt idx="6">
                  <c:v>44334</c:v>
                </c:pt>
              </c:numCache>
            </c:numRef>
          </c:cat>
          <c:val>
            <c:numRef>
              <c:f>Sheet1!$B$3:$H$3</c:f>
              <c:numCache>
                <c:formatCode>0.00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B-41BA-B55C-38C14F69463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m/d/yyyy</c:formatCode>
                <c:ptCount val="7"/>
                <c:pt idx="0">
                  <c:v>44295</c:v>
                </c:pt>
                <c:pt idx="1">
                  <c:v>44299</c:v>
                </c:pt>
                <c:pt idx="2">
                  <c:v>44306</c:v>
                </c:pt>
                <c:pt idx="3">
                  <c:v>44313</c:v>
                </c:pt>
                <c:pt idx="4">
                  <c:v>44320</c:v>
                </c:pt>
                <c:pt idx="5">
                  <c:v>44327</c:v>
                </c:pt>
                <c:pt idx="6">
                  <c:v>44334</c:v>
                </c:pt>
              </c:numCache>
            </c:numRef>
          </c:cat>
          <c:val>
            <c:numRef>
              <c:f>Sheet1!$B$4:$H$4</c:f>
              <c:numCache>
                <c:formatCode>0.00</c:formatCode>
                <c:ptCount val="7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</c:v>
                </c:pt>
                <c:pt idx="4">
                  <c:v>7.5</c:v>
                </c:pt>
                <c:pt idx="5">
                  <c:v>8.5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B-41BA-B55C-38C14F69463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m/d/yyyy</c:formatCode>
                <c:ptCount val="7"/>
                <c:pt idx="0">
                  <c:v>44295</c:v>
                </c:pt>
                <c:pt idx="1">
                  <c:v>44299</c:v>
                </c:pt>
                <c:pt idx="2">
                  <c:v>44306</c:v>
                </c:pt>
                <c:pt idx="3">
                  <c:v>44313</c:v>
                </c:pt>
                <c:pt idx="4">
                  <c:v>44320</c:v>
                </c:pt>
                <c:pt idx="5">
                  <c:v>44327</c:v>
                </c:pt>
                <c:pt idx="6">
                  <c:v>44334</c:v>
                </c:pt>
              </c:numCache>
            </c:numRef>
          </c:cat>
          <c:val>
            <c:numRef>
              <c:f>Sheet1!$B$5:$H$5</c:f>
              <c:numCache>
                <c:formatCode>0.00</c:formatCode>
                <c:ptCount val="7"/>
                <c:pt idx="0">
                  <c:v>6</c:v>
                </c:pt>
                <c:pt idx="1">
                  <c:v>6.5</c:v>
                </c:pt>
                <c:pt idx="2">
                  <c:v>6.5</c:v>
                </c:pt>
                <c:pt idx="3">
                  <c:v>7</c:v>
                </c:pt>
                <c:pt idx="4">
                  <c:v>9.5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B-41BA-B55C-38C14F69463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m/d/yyyy</c:formatCode>
                <c:ptCount val="7"/>
                <c:pt idx="0">
                  <c:v>44295</c:v>
                </c:pt>
                <c:pt idx="1">
                  <c:v>44299</c:v>
                </c:pt>
                <c:pt idx="2">
                  <c:v>44306</c:v>
                </c:pt>
                <c:pt idx="3">
                  <c:v>44313</c:v>
                </c:pt>
                <c:pt idx="4">
                  <c:v>44320</c:v>
                </c:pt>
                <c:pt idx="5">
                  <c:v>44327</c:v>
                </c:pt>
                <c:pt idx="6">
                  <c:v>44334</c:v>
                </c:pt>
              </c:numCache>
            </c:numRef>
          </c:cat>
          <c:val>
            <c:numRef>
              <c:f>Sheet1!$B$6:$H$6</c:f>
              <c:numCache>
                <c:formatCode>0.00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23.5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B-41BA-B55C-38C14F69463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m/d/yyyy</c:formatCode>
                <c:ptCount val="7"/>
                <c:pt idx="0">
                  <c:v>44295</c:v>
                </c:pt>
                <c:pt idx="1">
                  <c:v>44299</c:v>
                </c:pt>
                <c:pt idx="2">
                  <c:v>44306</c:v>
                </c:pt>
                <c:pt idx="3">
                  <c:v>44313</c:v>
                </c:pt>
                <c:pt idx="4">
                  <c:v>44320</c:v>
                </c:pt>
                <c:pt idx="5">
                  <c:v>44327</c:v>
                </c:pt>
                <c:pt idx="6">
                  <c:v>44334</c:v>
                </c:pt>
              </c:numCache>
            </c:numRef>
          </c:cat>
          <c:val>
            <c:numRef>
              <c:f>Sheet1!$B$7:$H$7</c:f>
              <c:numCache>
                <c:formatCode>0.00</c:formatCode>
                <c:ptCount val="7"/>
                <c:pt idx="0">
                  <c:v>15</c:v>
                </c:pt>
                <c:pt idx="1">
                  <c:v>21</c:v>
                </c:pt>
                <c:pt idx="2">
                  <c:v>23.5</c:v>
                </c:pt>
                <c:pt idx="3">
                  <c:v>25</c:v>
                </c:pt>
                <c:pt idx="4">
                  <c:v>26.5</c:v>
                </c:pt>
                <c:pt idx="5">
                  <c:v>31.5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B-41BA-B55C-38C14F69463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m/d/yyyy</c:formatCode>
                <c:ptCount val="7"/>
                <c:pt idx="0">
                  <c:v>44295</c:v>
                </c:pt>
                <c:pt idx="1">
                  <c:v>44299</c:v>
                </c:pt>
                <c:pt idx="2">
                  <c:v>44306</c:v>
                </c:pt>
                <c:pt idx="3">
                  <c:v>44313</c:v>
                </c:pt>
                <c:pt idx="4">
                  <c:v>44320</c:v>
                </c:pt>
                <c:pt idx="5">
                  <c:v>44327</c:v>
                </c:pt>
                <c:pt idx="6">
                  <c:v>44334</c:v>
                </c:pt>
              </c:numCache>
            </c:numRef>
          </c:cat>
          <c:val>
            <c:numRef>
              <c:f>Sheet1!$B$8:$H$8</c:f>
              <c:numCache>
                <c:formatCode>0.00</c:formatCode>
                <c:ptCount val="7"/>
                <c:pt idx="0">
                  <c:v>28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41</c:v>
                </c:pt>
                <c:pt idx="5">
                  <c:v>47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2B-41BA-B55C-38C14F69463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m/d/yyyy</c:formatCode>
                <c:ptCount val="7"/>
                <c:pt idx="0">
                  <c:v>44295</c:v>
                </c:pt>
                <c:pt idx="1">
                  <c:v>44299</c:v>
                </c:pt>
                <c:pt idx="2">
                  <c:v>44306</c:v>
                </c:pt>
                <c:pt idx="3">
                  <c:v>44313</c:v>
                </c:pt>
                <c:pt idx="4">
                  <c:v>44320</c:v>
                </c:pt>
                <c:pt idx="5">
                  <c:v>44327</c:v>
                </c:pt>
                <c:pt idx="6">
                  <c:v>44334</c:v>
                </c:pt>
              </c:numCache>
            </c:numRef>
          </c:cat>
          <c:val>
            <c:numRef>
              <c:f>Sheet1!$B$9:$H$9</c:f>
              <c:numCache>
                <c:formatCode>0.00</c:formatCode>
                <c:ptCount val="7"/>
                <c:pt idx="0">
                  <c:v>55</c:v>
                </c:pt>
                <c:pt idx="1">
                  <c:v>59</c:v>
                </c:pt>
                <c:pt idx="2">
                  <c:v>59.5</c:v>
                </c:pt>
                <c:pt idx="3">
                  <c:v>61</c:v>
                </c:pt>
                <c:pt idx="4">
                  <c:v>63</c:v>
                </c:pt>
                <c:pt idx="5">
                  <c:v>66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2B-41BA-B55C-38C14F69463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m/d/yyyy</c:formatCode>
                <c:ptCount val="7"/>
                <c:pt idx="0">
                  <c:v>44295</c:v>
                </c:pt>
                <c:pt idx="1">
                  <c:v>44299</c:v>
                </c:pt>
                <c:pt idx="2">
                  <c:v>44306</c:v>
                </c:pt>
                <c:pt idx="3">
                  <c:v>44313</c:v>
                </c:pt>
                <c:pt idx="4">
                  <c:v>44320</c:v>
                </c:pt>
                <c:pt idx="5">
                  <c:v>44327</c:v>
                </c:pt>
                <c:pt idx="6">
                  <c:v>44334</c:v>
                </c:pt>
              </c:numCache>
            </c:numRef>
          </c:cat>
          <c:val>
            <c:numRef>
              <c:f>Sheet1!$B$10:$H$10</c:f>
              <c:numCache>
                <c:formatCode>0.00</c:formatCode>
                <c:ptCount val="7"/>
                <c:pt idx="0">
                  <c:v>48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2B-41BA-B55C-38C14F694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74952"/>
        <c:axId val="590680200"/>
      </c:lineChart>
      <c:dateAx>
        <c:axId val="5906749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80200"/>
        <c:crosses val="autoZero"/>
        <c:auto val="1"/>
        <c:lblOffset val="100"/>
        <c:baseTimeUnit val="days"/>
      </c:dateAx>
      <c:valAx>
        <c:axId val="5906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63500</xdr:rowOff>
    </xdr:from>
    <xdr:to>
      <xdr:col>10</xdr:col>
      <xdr:colOff>330201</xdr:colOff>
      <xdr:row>30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89A99-E9A1-4025-A73C-C79AE2A9F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D882-0A92-4366-A03D-0FD83BFCC2A9}">
  <dimension ref="A1:T12"/>
  <sheetViews>
    <sheetView tabSelected="1" topLeftCell="F1" workbookViewId="0">
      <selection activeCell="Q7" sqref="Q7"/>
    </sheetView>
  </sheetViews>
  <sheetFormatPr defaultRowHeight="14.5" x14ac:dyDescent="0.35"/>
  <cols>
    <col min="3" max="5" width="9.453125" bestFit="1" customWidth="1"/>
    <col min="7" max="8" width="9.453125" bestFit="1" customWidth="1"/>
  </cols>
  <sheetData>
    <row r="1" spans="1:20" x14ac:dyDescent="0.35">
      <c r="B1" s="2">
        <v>44295</v>
      </c>
      <c r="C1" s="2">
        <v>44299</v>
      </c>
      <c r="D1" s="2">
        <v>44306</v>
      </c>
      <c r="E1" s="2">
        <v>44313</v>
      </c>
      <c r="F1" s="2">
        <v>44320</v>
      </c>
      <c r="G1" s="2">
        <v>44327</v>
      </c>
      <c r="H1" s="2">
        <v>44334</v>
      </c>
      <c r="Q1" t="s">
        <v>10</v>
      </c>
      <c r="R1" t="s">
        <v>9</v>
      </c>
    </row>
    <row r="2" spans="1:20" x14ac:dyDescent="0.35">
      <c r="A2" t="s">
        <v>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Q2">
        <v>13403</v>
      </c>
      <c r="R2">
        <v>863720</v>
      </c>
    </row>
    <row r="3" spans="1:20" x14ac:dyDescent="0.35">
      <c r="A3" t="s">
        <v>0</v>
      </c>
      <c r="B3" s="1">
        <v>0.5</v>
      </c>
      <c r="C3" s="1">
        <v>0.5</v>
      </c>
      <c r="D3" s="1">
        <v>1</v>
      </c>
      <c r="E3" s="1">
        <v>1</v>
      </c>
      <c r="F3" s="1">
        <v>2</v>
      </c>
      <c r="G3" s="1">
        <v>3</v>
      </c>
      <c r="H3" s="1">
        <v>4</v>
      </c>
      <c r="P3">
        <f>Q3/R3*100</f>
        <v>4.5438456942123908</v>
      </c>
      <c r="Q3" s="1">
        <v>11939</v>
      </c>
      <c r="R3">
        <v>262751</v>
      </c>
      <c r="T3" s="3">
        <f>H3/100*R3</f>
        <v>10510.04</v>
      </c>
    </row>
    <row r="4" spans="1:20" x14ac:dyDescent="0.35">
      <c r="A4" t="s">
        <v>1</v>
      </c>
      <c r="B4" s="1">
        <v>6</v>
      </c>
      <c r="C4" s="1">
        <v>6.5</v>
      </c>
      <c r="D4" s="1">
        <v>7</v>
      </c>
      <c r="E4" s="1">
        <v>7</v>
      </c>
      <c r="F4" s="1">
        <v>7.5</v>
      </c>
      <c r="G4" s="1">
        <v>8.5</v>
      </c>
      <c r="H4" s="1">
        <v>9</v>
      </c>
      <c r="P4">
        <f t="shared" ref="P4:P10" si="0">Q4/R4*100</f>
        <v>9.6258175157822023</v>
      </c>
      <c r="Q4" s="1">
        <f>30491+33047</f>
        <v>63538</v>
      </c>
      <c r="R4">
        <f>292244+367835</f>
        <v>660079</v>
      </c>
      <c r="T4" s="3">
        <f t="shared" ref="T4:T10" si="1">H4/100*R4</f>
        <v>59407.11</v>
      </c>
    </row>
    <row r="5" spans="1:20" x14ac:dyDescent="0.35">
      <c r="A5" t="s">
        <v>2</v>
      </c>
      <c r="B5" s="1">
        <v>6</v>
      </c>
      <c r="C5" s="1">
        <v>6.5</v>
      </c>
      <c r="D5" s="1">
        <v>6.5</v>
      </c>
      <c r="E5" s="1">
        <v>7</v>
      </c>
      <c r="F5" s="1">
        <v>9.5</v>
      </c>
      <c r="G5" s="1">
        <v>11</v>
      </c>
      <c r="H5" s="1">
        <v>13</v>
      </c>
      <c r="P5">
        <f t="shared" si="0"/>
        <v>5.0774598776831308</v>
      </c>
      <c r="Q5" s="1">
        <f>30743+12287</f>
        <v>43030</v>
      </c>
      <c r="R5">
        <f>411370+436101</f>
        <v>847471</v>
      </c>
      <c r="T5" s="3">
        <f t="shared" si="1"/>
        <v>110171.23000000001</v>
      </c>
    </row>
    <row r="6" spans="1:20" x14ac:dyDescent="0.35">
      <c r="A6" t="s">
        <v>3</v>
      </c>
      <c r="B6" s="1">
        <v>10</v>
      </c>
      <c r="C6" s="1">
        <v>12</v>
      </c>
      <c r="D6" s="1">
        <v>15</v>
      </c>
      <c r="E6" s="1">
        <v>18</v>
      </c>
      <c r="F6" s="1">
        <v>20</v>
      </c>
      <c r="G6" s="1">
        <v>23.5</v>
      </c>
      <c r="H6" s="1">
        <v>27</v>
      </c>
      <c r="P6">
        <f t="shared" si="0"/>
        <v>1.205578405928813</v>
      </c>
      <c r="Q6" s="1">
        <f>7914+2380</f>
        <v>10294</v>
      </c>
      <c r="R6">
        <f>455315+398549</f>
        <v>853864</v>
      </c>
      <c r="T6" s="3">
        <f t="shared" si="1"/>
        <v>230543.28000000003</v>
      </c>
    </row>
    <row r="7" spans="1:20" x14ac:dyDescent="0.35">
      <c r="A7" t="s">
        <v>4</v>
      </c>
      <c r="B7" s="1">
        <v>15</v>
      </c>
      <c r="C7" s="1">
        <v>21</v>
      </c>
      <c r="D7" s="1">
        <v>23.5</v>
      </c>
      <c r="E7" s="1">
        <v>25</v>
      </c>
      <c r="F7" s="1">
        <v>26.5</v>
      </c>
      <c r="G7" s="1">
        <v>31.5</v>
      </c>
      <c r="H7" s="1">
        <v>36</v>
      </c>
      <c r="P7">
        <f t="shared" si="0"/>
        <v>0.1242729465172365</v>
      </c>
      <c r="Q7" s="1">
        <f>876</f>
        <v>876</v>
      </c>
      <c r="R7">
        <f>346980+357920</f>
        <v>704900</v>
      </c>
      <c r="T7" s="3">
        <f t="shared" si="1"/>
        <v>253764</v>
      </c>
    </row>
    <row r="8" spans="1:20" x14ac:dyDescent="0.35">
      <c r="A8" t="s">
        <v>5</v>
      </c>
      <c r="B8" s="1">
        <v>28</v>
      </c>
      <c r="C8" s="1">
        <v>31</v>
      </c>
      <c r="D8" s="1">
        <v>33</v>
      </c>
      <c r="E8" s="1">
        <v>35</v>
      </c>
      <c r="F8" s="1">
        <v>41</v>
      </c>
      <c r="G8" s="1">
        <v>47</v>
      </c>
      <c r="H8" s="1">
        <v>51</v>
      </c>
      <c r="P8">
        <f t="shared" si="0"/>
        <v>1.4642008477944868</v>
      </c>
      <c r="Q8" s="1">
        <v>10093</v>
      </c>
      <c r="R8">
        <f>359913+329405</f>
        <v>689318</v>
      </c>
      <c r="T8" s="3">
        <f t="shared" si="1"/>
        <v>351552.18</v>
      </c>
    </row>
    <row r="9" spans="1:20" x14ac:dyDescent="0.35">
      <c r="A9" t="s">
        <v>6</v>
      </c>
      <c r="B9" s="1">
        <v>55</v>
      </c>
      <c r="C9" s="1">
        <v>59</v>
      </c>
      <c r="D9" s="1">
        <v>59.5</v>
      </c>
      <c r="E9" s="1">
        <v>61</v>
      </c>
      <c r="F9" s="1">
        <v>63</v>
      </c>
      <c r="G9" s="1">
        <v>66</v>
      </c>
      <c r="H9" s="1">
        <v>68</v>
      </c>
      <c r="I9" s="1"/>
      <c r="J9" s="1"/>
      <c r="K9" s="1"/>
      <c r="L9" s="1"/>
      <c r="P9">
        <f t="shared" si="0"/>
        <v>0.72361860441330639</v>
      </c>
      <c r="Q9" s="1">
        <v>2830</v>
      </c>
      <c r="R9">
        <f>231241+159849</f>
        <v>391090</v>
      </c>
      <c r="T9" s="3">
        <f t="shared" si="1"/>
        <v>265941.2</v>
      </c>
    </row>
    <row r="10" spans="1:20" x14ac:dyDescent="0.35">
      <c r="A10" t="s">
        <v>7</v>
      </c>
      <c r="B10" s="1">
        <v>48</v>
      </c>
      <c r="C10" s="1">
        <v>50</v>
      </c>
      <c r="D10" s="1">
        <v>50</v>
      </c>
      <c r="E10" s="1">
        <v>51</v>
      </c>
      <c r="F10" s="1">
        <v>53</v>
      </c>
      <c r="G10" s="1">
        <v>54</v>
      </c>
      <c r="H10" s="1">
        <v>55</v>
      </c>
      <c r="I10" s="1"/>
      <c r="J10" s="1"/>
      <c r="K10" s="1"/>
      <c r="L10" s="1"/>
      <c r="P10">
        <f t="shared" si="0"/>
        <v>4.3318171973142736E-2</v>
      </c>
      <c r="Q10" s="1">
        <v>80</v>
      </c>
      <c r="R10">
        <f>101104+83576</f>
        <v>184680</v>
      </c>
      <c r="T10" s="3">
        <f t="shared" si="1"/>
        <v>101574.00000000001</v>
      </c>
    </row>
    <row r="11" spans="1:20" x14ac:dyDescent="0.35">
      <c r="B11" s="1"/>
      <c r="C11" s="1"/>
      <c r="D11" s="1"/>
      <c r="E11" s="1"/>
      <c r="F11" s="1"/>
      <c r="G11" s="1"/>
      <c r="R11">
        <f>SUM(R2:R10)</f>
        <v>5457873</v>
      </c>
    </row>
    <row r="12" spans="1:20" x14ac:dyDescent="0.35">
      <c r="B12" s="1"/>
      <c r="C12" s="1"/>
      <c r="D12" s="1"/>
      <c r="E12" s="1"/>
      <c r="F12" s="1"/>
      <c r="G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2021-05-24T12:50:27Z</dcterms:created>
  <dcterms:modified xsi:type="dcterms:W3CDTF">2021-05-24T14:43:11Z</dcterms:modified>
</cp:coreProperties>
</file>