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chool\druhak - summer\rocnikovka\project\result\"/>
    </mc:Choice>
  </mc:AlternateContent>
  <xr:revisionPtr revIDLastSave="0" documentId="13_ncr:1_{3076683B-FE71-4326-AC74-CFFFD4BCDC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a_res_combine_two" sheetId="2" r:id="rId1"/>
    <sheet name="sea_res_normal" sheetId="3" r:id="rId2"/>
    <sheet name="sea_res_same" sheetId="4" r:id="rId3"/>
    <sheet name="graph" sheetId="1" r:id="rId4"/>
  </sheets>
  <definedNames>
    <definedName name="ExternalData_1" localSheetId="0" hidden="1">sea_res_combine_two!$A$1:$D$79</definedName>
    <definedName name="ExternalData_1" localSheetId="1" hidden="1">sea_res_normal!$A$1:$D$88</definedName>
    <definedName name="ExternalData_1" localSheetId="2" hidden="1">sea_res_same!$A$1:$F$73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4" i="3" l="1"/>
  <c r="I93" i="3"/>
  <c r="I92" i="3"/>
  <c r="K92" i="3"/>
  <c r="J92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D104" i="3"/>
  <c r="D103" i="3"/>
  <c r="D102" i="3"/>
  <c r="D101" i="3"/>
  <c r="D100" i="3"/>
  <c r="D99" i="3"/>
  <c r="D98" i="3"/>
  <c r="D96" i="3"/>
  <c r="D97" i="3" s="1"/>
  <c r="D95" i="3"/>
  <c r="D94" i="3"/>
  <c r="D93" i="3"/>
  <c r="D92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C82" i="2"/>
  <c r="E2" i="2" a="1"/>
  <c r="E2" i="2" s="1"/>
  <c r="E3" i="2" s="1" a="1"/>
  <c r="E3" i="2" s="1"/>
  <c r="E4" i="2" s="1" a="1"/>
  <c r="E4" i="2" s="1"/>
  <c r="E5" i="2" s="1" a="1"/>
  <c r="E5" i="2" s="1"/>
  <c r="E6" i="2" s="1" a="1"/>
  <c r="E6" i="2" s="1"/>
  <c r="E7" i="2" s="1" a="1"/>
  <c r="E7" i="2" s="1"/>
  <c r="E8" i="2" s="1" a="1"/>
  <c r="E8" i="2" s="1"/>
  <c r="E9" i="2" s="1" a="1"/>
  <c r="E9" i="2" s="1"/>
  <c r="E10" i="2" s="1" a="1"/>
  <c r="E10" i="2" s="1"/>
  <c r="E11" i="2" s="1" a="1"/>
  <c r="E11" i="2" s="1"/>
  <c r="E12" i="2" s="1" a="1"/>
  <c r="E12" i="2" s="1"/>
  <c r="E13" i="2" s="1" a="1"/>
  <c r="E13" i="2" s="1"/>
  <c r="E14" i="2" s="1" a="1"/>
  <c r="E14" i="2" s="1"/>
  <c r="E15" i="2" s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E24" i="2" s="1" a="1"/>
  <c r="E24" i="2" s="1"/>
  <c r="E25" i="2" s="1" a="1"/>
  <c r="E25" i="2" s="1"/>
  <c r="E26" i="2" s="1" a="1"/>
  <c r="E26" i="2" s="1"/>
  <c r="E27" i="2" s="1" a="1"/>
  <c r="E27" i="2" s="1"/>
  <c r="E28" i="2" s="1" a="1"/>
  <c r="E28" i="2" s="1"/>
  <c r="E29" i="2" s="1" a="1"/>
  <c r="E29" i="2" s="1"/>
  <c r="E30" i="2" s="1" a="1"/>
  <c r="E30" i="2" s="1"/>
  <c r="E31" i="2" s="1" a="1"/>
  <c r="E31" i="2" s="1"/>
  <c r="E32" i="2" s="1" a="1"/>
  <c r="E32" i="2" s="1"/>
  <c r="E33" i="2" s="1" a="1"/>
  <c r="E33" i="2" s="1"/>
  <c r="E34" i="2" s="1" a="1"/>
  <c r="E34" i="2" s="1"/>
  <c r="E35" i="2" s="1" a="1"/>
  <c r="E35" i="2" s="1"/>
  <c r="E36" i="2" s="1" a="1"/>
  <c r="E36" i="2" s="1"/>
  <c r="E37" i="2" s="1" a="1"/>
  <c r="E37" i="2" s="1"/>
  <c r="E38" i="2" s="1" a="1"/>
  <c r="E38" i="2" s="1"/>
  <c r="E39" i="2" s="1" a="1"/>
  <c r="E39" i="2" s="1"/>
  <c r="E40" i="2" s="1" a="1"/>
  <c r="E40" i="2" s="1"/>
  <c r="E41" i="2" s="1" a="1"/>
  <c r="E41" i="2" s="1"/>
  <c r="E42" i="2" s="1" a="1"/>
  <c r="E42" i="2" s="1"/>
  <c r="E43" i="2" s="1" a="1"/>
  <c r="E43" i="2" s="1"/>
  <c r="E44" i="2" s="1" a="1"/>
  <c r="E44" i="2" s="1"/>
  <c r="E45" i="2" s="1" a="1"/>
  <c r="E45" i="2" s="1"/>
  <c r="E46" i="2" s="1" a="1"/>
  <c r="E46" i="2" s="1"/>
  <c r="E47" i="2" s="1" a="1"/>
  <c r="E47" i="2" s="1"/>
  <c r="E48" i="2" s="1" a="1"/>
  <c r="E48" i="2" s="1"/>
  <c r="E49" i="2" s="1" a="1"/>
  <c r="E49" i="2" s="1"/>
  <c r="E50" i="2" s="1" a="1"/>
  <c r="E50" i="2" s="1"/>
  <c r="E51" i="2" s="1" a="1"/>
  <c r="E51" i="2" s="1"/>
  <c r="E52" i="2" s="1" a="1"/>
  <c r="E52" i="2" s="1"/>
  <c r="E53" i="2" s="1" a="1"/>
  <c r="E53" i="2" s="1"/>
  <c r="E54" i="2" s="1" a="1"/>
  <c r="E54" i="2" s="1"/>
  <c r="E55" i="2" s="1" a="1"/>
  <c r="E55" i="2" s="1"/>
  <c r="E56" i="2" s="1" a="1"/>
  <c r="E56" i="2" s="1"/>
  <c r="E57" i="2" s="1" a="1"/>
  <c r="E57" i="2" s="1"/>
  <c r="E58" i="2" s="1" a="1"/>
  <c r="E58" i="2" s="1"/>
  <c r="E59" i="2" s="1" a="1"/>
  <c r="E59" i="2" s="1"/>
  <c r="E60" i="2" s="1" a="1"/>
  <c r="E60" i="2" s="1"/>
  <c r="E61" i="2" s="1" a="1"/>
  <c r="E61" i="2" s="1"/>
  <c r="E62" i="2" s="1" a="1"/>
  <c r="E62" i="2" s="1"/>
  <c r="E63" i="2" s="1" a="1"/>
  <c r="E63" i="2" s="1"/>
  <c r="E64" i="2" s="1" a="1"/>
  <c r="E64" i="2" s="1"/>
  <c r="E65" i="2" s="1" a="1"/>
  <c r="E65" i="2" s="1"/>
  <c r="E66" i="2" s="1" a="1"/>
  <c r="E66" i="2" s="1"/>
  <c r="E67" i="2" s="1" a="1"/>
  <c r="E67" i="2" s="1"/>
  <c r="E68" i="2" s="1" a="1"/>
  <c r="E68" i="2" s="1"/>
  <c r="E69" i="2" s="1" a="1"/>
  <c r="E69" i="2" s="1"/>
  <c r="E70" i="2" s="1" a="1"/>
  <c r="E70" i="2" s="1"/>
  <c r="E71" i="2" s="1" a="1"/>
  <c r="E71" i="2" s="1"/>
  <c r="E72" i="2" s="1" a="1"/>
  <c r="E72" i="2" s="1"/>
  <c r="E73" i="2" s="1" a="1"/>
  <c r="E73" i="2" s="1"/>
  <c r="E74" i="2" s="1" a="1"/>
  <c r="E74" i="2" s="1"/>
  <c r="E75" i="2" s="1" a="1"/>
  <c r="E75" i="2" s="1"/>
  <c r="E76" i="2" s="1" a="1"/>
  <c r="E76" i="2" s="1"/>
  <c r="E77" i="2" s="1" a="1"/>
  <c r="E77" i="2" s="1"/>
  <c r="E78" i="2" s="1" a="1"/>
  <c r="E78" i="2" s="1"/>
  <c r="E79" i="2" s="1" a="1"/>
  <c r="E79" i="2" s="1"/>
  <c r="E2" i="4" a="1"/>
  <c r="E2" i="4" s="1"/>
  <c r="E3" i="4" s="1" a="1"/>
  <c r="E3" i="4" s="1"/>
  <c r="E4" i="4" s="1" a="1"/>
  <c r="E4" i="4" s="1"/>
  <c r="E5" i="4" s="1" a="1"/>
  <c r="E5" i="4" s="1"/>
  <c r="E6" i="4" s="1" a="1"/>
  <c r="E6" i="4" s="1"/>
  <c r="E7" i="4" s="1" a="1"/>
  <c r="E7" i="4" s="1"/>
  <c r="E8" i="4" s="1" a="1"/>
  <c r="E8" i="4" s="1"/>
  <c r="E9" i="4" s="1" a="1"/>
  <c r="E9" i="4" s="1"/>
  <c r="E10" i="4" s="1" a="1"/>
  <c r="E10" i="4" s="1"/>
  <c r="E11" i="4" s="1" a="1"/>
  <c r="E11" i="4" s="1"/>
  <c r="E12" i="4" s="1" a="1"/>
  <c r="E12" i="4" s="1"/>
  <c r="E13" i="4" s="1" a="1"/>
  <c r="E13" i="4" s="1"/>
  <c r="E14" i="4" s="1" a="1"/>
  <c r="E14" i="4" s="1"/>
  <c r="E15" i="4" s="1" a="1"/>
  <c r="E15" i="4" s="1"/>
  <c r="E16" i="4" s="1" a="1"/>
  <c r="E16" i="4" s="1"/>
  <c r="E17" i="4" s="1" a="1"/>
  <c r="E17" i="4" s="1"/>
  <c r="E18" i="4" s="1" a="1"/>
  <c r="E18" i="4" s="1"/>
  <c r="E19" i="4" s="1" a="1"/>
  <c r="E19" i="4" s="1"/>
  <c r="E20" i="4" s="1" a="1"/>
  <c r="E20" i="4" s="1"/>
  <c r="E21" i="4" s="1" a="1"/>
  <c r="E21" i="4" s="1"/>
  <c r="E22" i="4" s="1" a="1"/>
  <c r="E22" i="4" s="1"/>
  <c r="E23" i="4" s="1" a="1"/>
  <c r="E23" i="4" s="1"/>
  <c r="E24" i="4" s="1" a="1"/>
  <c r="E24" i="4" s="1"/>
  <c r="E25" i="4" s="1" a="1"/>
  <c r="E25" i="4" s="1"/>
  <c r="E26" i="4" s="1" a="1"/>
  <c r="E26" i="4" s="1"/>
  <c r="E27" i="4" s="1" a="1"/>
  <c r="E27" i="4" s="1"/>
  <c r="E28" i="4" s="1" a="1"/>
  <c r="E28" i="4" s="1"/>
  <c r="E29" i="4" s="1" a="1"/>
  <c r="E29" i="4" s="1"/>
  <c r="E30" i="4" s="1" a="1"/>
  <c r="E30" i="4" s="1"/>
  <c r="E31" i="4" s="1" a="1"/>
  <c r="E31" i="4" s="1"/>
  <c r="E32" i="4" s="1" a="1"/>
  <c r="E32" i="4" s="1"/>
  <c r="E33" i="4" s="1" a="1"/>
  <c r="E33" i="4" s="1"/>
  <c r="E34" i="4" s="1" a="1"/>
  <c r="E34" i="4" s="1"/>
  <c r="E35" i="4" s="1" a="1"/>
  <c r="E35" i="4" s="1"/>
  <c r="E36" i="4" s="1" a="1"/>
  <c r="E36" i="4" s="1"/>
  <c r="E37" i="4" s="1" a="1"/>
  <c r="E37" i="4" s="1"/>
  <c r="E38" i="4" s="1" a="1"/>
  <c r="E38" i="4" s="1"/>
  <c r="E39" i="4" s="1" a="1"/>
  <c r="E39" i="4" s="1"/>
  <c r="E40" i="4" s="1" a="1"/>
  <c r="E40" i="4" s="1"/>
  <c r="E41" i="4" s="1" a="1"/>
  <c r="E41" i="4" s="1"/>
  <c r="E42" i="4" s="1" a="1"/>
  <c r="E42" i="4" s="1"/>
  <c r="E43" i="4" s="1" a="1"/>
  <c r="E43" i="4" s="1"/>
  <c r="E44" i="4" s="1" a="1"/>
  <c r="E44" i="4" s="1"/>
  <c r="E45" i="4" s="1" a="1"/>
  <c r="E45" i="4" s="1"/>
  <c r="E46" i="4" s="1" a="1"/>
  <c r="E46" i="4" s="1"/>
  <c r="E47" i="4" s="1" a="1"/>
  <c r="E47" i="4" s="1"/>
  <c r="E48" i="4" s="1" a="1"/>
  <c r="E48" i="4" s="1"/>
  <c r="E49" i="4" s="1" a="1"/>
  <c r="E49" i="4" s="1"/>
  <c r="E50" i="4" s="1" a="1"/>
  <c r="E50" i="4" s="1"/>
  <c r="E51" i="4" s="1" a="1"/>
  <c r="E51" i="4" s="1"/>
  <c r="E52" i="4" s="1" a="1"/>
  <c r="E52" i="4" s="1"/>
  <c r="E53" i="4" s="1" a="1"/>
  <c r="E53" i="4" s="1"/>
  <c r="E54" i="4" s="1" a="1"/>
  <c r="E54" i="4" s="1"/>
  <c r="E55" i="4" s="1" a="1"/>
  <c r="E55" i="4" s="1"/>
  <c r="E56" i="4" s="1" a="1"/>
  <c r="E56" i="4" s="1"/>
  <c r="E57" i="4" s="1" a="1"/>
  <c r="E57" i="4" s="1"/>
  <c r="E58" i="4" s="1" a="1"/>
  <c r="E58" i="4" s="1"/>
  <c r="E59" i="4" s="1" a="1"/>
  <c r="E59" i="4" s="1"/>
  <c r="E60" i="4" s="1" a="1"/>
  <c r="E60" i="4" s="1"/>
  <c r="E61" i="4" s="1" a="1"/>
  <c r="E61" i="4" s="1"/>
  <c r="E62" i="4" s="1" a="1"/>
  <c r="E62" i="4" s="1"/>
  <c r="E63" i="4" s="1" a="1"/>
  <c r="E63" i="4" s="1"/>
  <c r="E64" i="4" s="1" a="1"/>
  <c r="E64" i="4" s="1"/>
  <c r="E65" i="4" s="1" a="1"/>
  <c r="E65" i="4" s="1"/>
  <c r="E66" i="4" s="1" a="1"/>
  <c r="E66" i="4" s="1"/>
  <c r="E67" i="4" s="1" a="1"/>
  <c r="E67" i="4" s="1"/>
  <c r="E68" i="4" s="1" a="1"/>
  <c r="E68" i="4" s="1"/>
  <c r="E69" i="4" s="1" a="1"/>
  <c r="E69" i="4" s="1"/>
  <c r="E70" i="4" s="1" a="1"/>
  <c r="E70" i="4" s="1"/>
  <c r="E71" i="4" s="1" a="1"/>
  <c r="E71" i="4" s="1"/>
  <c r="E72" i="4" s="1" a="1"/>
  <c r="E72" i="4" s="1"/>
  <c r="E73" i="4" s="1" a="1"/>
  <c r="E73" i="4" s="1"/>
  <c r="E2" i="3" a="1"/>
  <c r="E2" i="3" s="1"/>
  <c r="E3" i="3" s="1" a="1"/>
  <c r="E3" i="3" s="1"/>
  <c r="E4" i="3" s="1" a="1"/>
  <c r="E4" i="3" s="1"/>
  <c r="E5" i="3" s="1" a="1"/>
  <c r="E5" i="3" s="1"/>
  <c r="E6" i="3" s="1" a="1"/>
  <c r="E6" i="3" s="1"/>
  <c r="E7" i="3" s="1" a="1"/>
  <c r="E7" i="3" s="1"/>
  <c r="E8" i="3" s="1" a="1"/>
  <c r="E8" i="3" s="1"/>
  <c r="E9" i="3" s="1" a="1"/>
  <c r="E9" i="3" s="1"/>
  <c r="E10" i="3" s="1" a="1"/>
  <c r="E10" i="3" s="1"/>
  <c r="E11" i="3" s="1" a="1"/>
  <c r="E11" i="3" s="1"/>
  <c r="E12" i="3" s="1" a="1"/>
  <c r="E12" i="3" s="1"/>
  <c r="I95" i="3" l="1"/>
  <c r="J93" i="3"/>
  <c r="K93" i="3"/>
  <c r="E13" i="3" a="1"/>
  <c r="E13" i="3" s="1"/>
  <c r="E14" i="3" s="1" a="1"/>
  <c r="E14" i="3" s="1"/>
  <c r="E15" i="3" s="1" a="1"/>
  <c r="E15" i="3" s="1"/>
  <c r="E16" i="3" s="1" a="1"/>
  <c r="E16" i="3" s="1"/>
  <c r="E17" i="3" s="1" a="1"/>
  <c r="E17" i="3" s="1"/>
  <c r="E18" i="3" s="1" a="1"/>
  <c r="E18" i="3" s="1"/>
  <c r="E19" i="3" s="1" a="1"/>
  <c r="E19" i="3" s="1"/>
  <c r="E20" i="3" s="1" a="1"/>
  <c r="E20" i="3" s="1"/>
  <c r="E21" i="3" s="1" a="1"/>
  <c r="E21" i="3" s="1"/>
  <c r="E22" i="3" s="1" a="1"/>
  <c r="E22" i="3" s="1"/>
  <c r="E23" i="3" s="1" a="1"/>
  <c r="E23" i="3" s="1"/>
  <c r="E24" i="3" s="1" a="1"/>
  <c r="E24" i="3" s="1"/>
  <c r="E25" i="3" s="1" a="1"/>
  <c r="E25" i="3" s="1"/>
  <c r="E26" i="3" s="1" a="1"/>
  <c r="E26" i="3" s="1"/>
  <c r="E27" i="3" s="1" a="1"/>
  <c r="E27" i="3" s="1"/>
  <c r="E28" i="3" s="1" a="1"/>
  <c r="E28" i="3" s="1"/>
  <c r="E29" i="3" s="1" a="1"/>
  <c r="E29" i="3" s="1"/>
  <c r="E30" i="3" s="1" a="1"/>
  <c r="E30" i="3" s="1"/>
  <c r="E31" i="3" s="1" a="1"/>
  <c r="E31" i="3" s="1"/>
  <c r="E32" i="3" s="1" a="1"/>
  <c r="E32" i="3" s="1"/>
  <c r="E33" i="3" s="1" a="1"/>
  <c r="E33" i="3" s="1"/>
  <c r="E34" i="3" s="1" a="1"/>
  <c r="E34" i="3" s="1"/>
  <c r="E35" i="3" s="1" a="1"/>
  <c r="E35" i="3" s="1"/>
  <c r="E36" i="3" s="1" a="1"/>
  <c r="E36" i="3" s="1"/>
  <c r="E37" i="3" s="1" a="1"/>
  <c r="E37" i="3" s="1"/>
  <c r="E38" i="3" s="1" a="1"/>
  <c r="E38" i="3" s="1"/>
  <c r="E39" i="3" s="1" a="1"/>
  <c r="E39" i="3" s="1"/>
  <c r="E40" i="3" s="1" a="1"/>
  <c r="E40" i="3" s="1"/>
  <c r="E41" i="3" s="1" a="1"/>
  <c r="E41" i="3" s="1"/>
  <c r="E42" i="3" s="1" a="1"/>
  <c r="E42" i="3" s="1"/>
  <c r="E43" i="3" s="1" a="1"/>
  <c r="E43" i="3" s="1"/>
  <c r="E44" i="3" s="1" a="1"/>
  <c r="E44" i="3" s="1"/>
  <c r="E45" i="3" s="1" a="1"/>
  <c r="E45" i="3" s="1"/>
  <c r="E46" i="3" s="1" a="1"/>
  <c r="E46" i="3" s="1"/>
  <c r="E47" i="3" s="1" a="1"/>
  <c r="E47" i="3" s="1"/>
  <c r="E48" i="3" s="1" a="1"/>
  <c r="E48" i="3" s="1"/>
  <c r="E49" i="3" s="1" a="1"/>
  <c r="E49" i="3" s="1"/>
  <c r="E50" i="3" s="1" a="1"/>
  <c r="E50" i="3" s="1"/>
  <c r="E51" i="3" s="1" a="1"/>
  <c r="E51" i="3" s="1"/>
  <c r="E52" i="3" s="1" a="1"/>
  <c r="E52" i="3" s="1"/>
  <c r="E53" i="3" s="1" a="1"/>
  <c r="E53" i="3" s="1"/>
  <c r="E54" i="3" s="1" a="1"/>
  <c r="E54" i="3" s="1"/>
  <c r="E55" i="3" s="1" a="1"/>
  <c r="E55" i="3" s="1"/>
  <c r="E56" i="3" s="1" a="1"/>
  <c r="E56" i="3" s="1"/>
  <c r="E57" i="3" s="1" a="1"/>
  <c r="E57" i="3" s="1"/>
  <c r="E58" i="3" s="1" a="1"/>
  <c r="E58" i="3" s="1"/>
  <c r="E59" i="3" s="1" a="1"/>
  <c r="E59" i="3" s="1"/>
  <c r="E60" i="3" s="1" a="1"/>
  <c r="E60" i="3" s="1"/>
  <c r="E61" i="3" s="1" a="1"/>
  <c r="E61" i="3" s="1"/>
  <c r="E62" i="3" s="1" a="1"/>
  <c r="E62" i="3" s="1"/>
  <c r="E63" i="3" s="1" a="1"/>
  <c r="E63" i="3" s="1"/>
  <c r="E64" i="3" s="1" a="1"/>
  <c r="E64" i="3" s="1"/>
  <c r="E65" i="3" s="1" a="1"/>
  <c r="E65" i="3" s="1"/>
  <c r="E66" i="3" s="1" a="1"/>
  <c r="E66" i="3" s="1"/>
  <c r="E67" i="3" s="1" a="1"/>
  <c r="E67" i="3" s="1"/>
  <c r="E68" i="3" s="1" a="1"/>
  <c r="E68" i="3" s="1"/>
  <c r="E69" i="3" s="1" a="1"/>
  <c r="E69" i="3" s="1"/>
  <c r="E70" i="3" s="1" a="1"/>
  <c r="E70" i="3" s="1"/>
  <c r="E71" i="3" s="1" a="1"/>
  <c r="E71" i="3" s="1"/>
  <c r="E72" i="3" s="1" a="1"/>
  <c r="E72" i="3" s="1"/>
  <c r="E73" i="3" s="1" a="1"/>
  <c r="E73" i="3" s="1"/>
  <c r="E74" i="3" s="1" a="1"/>
  <c r="E74" i="3" s="1"/>
  <c r="E75" i="3" s="1" a="1"/>
  <c r="E75" i="3" s="1"/>
  <c r="E76" i="3" s="1" a="1"/>
  <c r="E76" i="3" s="1"/>
  <c r="E77" i="3" s="1" a="1"/>
  <c r="E77" i="3" s="1"/>
  <c r="E78" i="3" s="1" a="1"/>
  <c r="E78" i="3" s="1"/>
  <c r="E79" i="3" s="1" a="1"/>
  <c r="E79" i="3" s="1"/>
  <c r="E80" i="3" s="1" a="1"/>
  <c r="E80" i="3" s="1"/>
  <c r="E81" i="3" s="1" a="1"/>
  <c r="E81" i="3" s="1"/>
  <c r="E82" i="3" s="1" a="1"/>
  <c r="E82" i="3" s="1"/>
  <c r="E83" i="3" s="1" a="1"/>
  <c r="E83" i="3" s="1"/>
  <c r="E84" i="3" s="1" a="1"/>
  <c r="E84" i="3" s="1"/>
  <c r="E85" i="3" s="1" a="1"/>
  <c r="E85" i="3" s="1"/>
  <c r="E86" i="3" s="1" a="1"/>
  <c r="E86" i="3" s="1"/>
  <c r="E87" i="3" s="1" a="1"/>
  <c r="E87" i="3" s="1"/>
  <c r="E88" i="3" s="1" a="1"/>
  <c r="E88" i="3" s="1"/>
  <c r="C83" i="2"/>
  <c r="I96" i="3" l="1"/>
  <c r="I97" i="3" s="1"/>
  <c r="K94" i="3"/>
  <c r="K95" i="3" s="1"/>
  <c r="J94" i="3"/>
  <c r="C84" i="2"/>
  <c r="I98" i="3" l="1"/>
  <c r="I99" i="3" s="1"/>
  <c r="J95" i="3"/>
  <c r="K96" i="3"/>
  <c r="C85" i="2"/>
  <c r="J96" i="3" l="1"/>
  <c r="J97" i="3" s="1"/>
  <c r="J98" i="3" s="1"/>
  <c r="J99" i="3" s="1"/>
  <c r="J100" i="3" s="1"/>
  <c r="I100" i="3"/>
  <c r="I101" i="3" s="1"/>
  <c r="K97" i="3"/>
  <c r="K98" i="3" s="1"/>
  <c r="C86" i="2"/>
  <c r="K99" i="3" l="1"/>
  <c r="K100" i="3" s="1"/>
  <c r="K101" i="3" s="1"/>
  <c r="J101" i="3"/>
  <c r="C87" i="2"/>
  <c r="C88" i="2" l="1"/>
  <c r="C89" i="2" s="1"/>
  <c r="C90" i="2" s="1"/>
  <c r="C91" i="2" s="1"/>
  <c r="C92" i="2" s="1"/>
  <c r="C93" i="2" s="1"/>
  <c r="C9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1A18E4-E4A3-4AB1-8D71-371B5BC67C41}" keepAlive="1" name="Dotaz – sea_res_combine_two" description="Připojení k dotazu produktu sea_res_combine_two v sešitě" type="5" refreshedVersion="8" background="1" saveData="1">
    <dbPr connection="Provider=Microsoft.Mashup.OleDb.1;Data Source=$Workbook$;Location=sea_res_combine_two;Extended Properties=&quot;&quot;" command="SELECT * FROM [sea_res_combine_two]"/>
  </connection>
  <connection id="2" xr16:uid="{8CE47B12-DBFC-436C-97E0-D019CDF7304D}" keepAlive="1" name="Dotaz – sea_res_normal" description="Připojení k dotazu produktu sea_res_normal v sešitě" type="5" refreshedVersion="8" background="1" saveData="1">
    <dbPr connection="Provider=Microsoft.Mashup.OleDb.1;Data Source=$Workbook$;Location=sea_res_normal;Extended Properties=&quot;&quot;" command="SELECT * FROM [sea_res_normal]"/>
  </connection>
  <connection id="3" xr16:uid="{64562E79-E7CD-447A-80E3-0C2758709C66}" keepAlive="1" name="Dotaz – sea_res_same" description="Připojení k dotazu produktu sea_res_same v sešitě" type="5" refreshedVersion="8" background="1" saveData="1">
    <dbPr connection="Provider=Microsoft.Mashup.OleDb.1;Data Source=$Workbook$;Location=sea_res_same;Extended Properties=&quot;&quot;" command="SELECT * FROM [sea_res_sam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<sst xmlns="http://schemas.openxmlformats.org/spreadsheetml/2006/main" count="490" uniqueCount="250">
  <si>
    <t>query</t>
  </si>
  <si>
    <t>find_id</t>
  </si>
  <si>
    <t>session_id</t>
  </si>
  <si>
    <t>position</t>
  </si>
  <si>
    <t>yellow fin on the left side of photo</t>
  </si>
  <si>
    <t>8FEIybF7</t>
  </si>
  <si>
    <t>flashlight, blurry photo, part of divers fin</t>
  </si>
  <si>
    <t>flashlight, blurry photo, part of yellow divers fin on the left side of the photo</t>
  </si>
  <si>
    <t>turtle</t>
  </si>
  <si>
    <t>hawksbill turtle, green turtle</t>
  </si>
  <si>
    <t>hawksbill turtle</t>
  </si>
  <si>
    <t>blue and yellow small fishes</t>
  </si>
  <si>
    <t>blurry photo of corals</t>
  </si>
  <si>
    <t>kelp forest, bamboo coral, blurry photo</t>
  </si>
  <si>
    <t>blue photo with shipwreck</t>
  </si>
  <si>
    <t>blue photo with shipwreck on behind of the photo, ghost</t>
  </si>
  <si>
    <t>blue photo with poorly visible shipwreck</t>
  </si>
  <si>
    <t>bottom of the photo and drivers fin on the right side of the photo</t>
  </si>
  <si>
    <t>blue photo photo of bottom of the sea with corals, white fin of diver on the right side of the photo</t>
  </si>
  <si>
    <t>white divers fin on the right side of the photo</t>
  </si>
  <si>
    <t>diver in the bottom left corner of the photo</t>
  </si>
  <si>
    <t>diver in the bottom left corner of the photo, rocks on the right side of the photo</t>
  </si>
  <si>
    <t>small diver with bubbles in the bottom left corner of the photo, rocks on the right side of the photo</t>
  </si>
  <si>
    <t>underwater cave with flashlight</t>
  </si>
  <si>
    <t>underwater cave with bright flashlight, bright photo</t>
  </si>
  <si>
    <t>cave with flashlight light, bright photo</t>
  </si>
  <si>
    <t>diver with breathing bomb</t>
  </si>
  <si>
    <t>diver with breathing bomb on the bottom of the sea</t>
  </si>
  <si>
    <t>diver with breathing bomb on the bottom of the sea, near sea bed</t>
  </si>
  <si>
    <t>rocky wall on the left side of the photo and blue water on the right</t>
  </si>
  <si>
    <t>rocky wall on the left and blue water on the right with small white and yellow fish</t>
  </si>
  <si>
    <t>dark rocky wall on the left and blue water on the right with small white and yellow fish and black fishes</t>
  </si>
  <si>
    <t>shark fin and white and black striped fishes</t>
  </si>
  <si>
    <t>diver with breathing bomb near sandy ground</t>
  </si>
  <si>
    <t>diver with breathing bomb near white sandy floor</t>
  </si>
  <si>
    <t>sand bed with small corals and diver</t>
  </si>
  <si>
    <t>yellowish pillar coral</t>
  </si>
  <si>
    <t>oQlenSB-</t>
  </si>
  <si>
    <t>corals and small black fish</t>
  </si>
  <si>
    <t>smooth mounding coral, threespot damselfish, nassau grouper</t>
  </si>
  <si>
    <t>diver with red fins</t>
  </si>
  <si>
    <t>two divers with breathing bomb and red luminous divers fins</t>
  </si>
  <si>
    <t>two divers with breathing bomb and red luminous divers fins, darker photo</t>
  </si>
  <si>
    <t>white straws and corals with small white and black fish</t>
  </si>
  <si>
    <t>white straws and corals with small white and black fish, ivory bush coral</t>
  </si>
  <si>
    <t>poorly visible ghost sharks</t>
  </si>
  <si>
    <t>poorly visible sharks in lighter blue water</t>
  </si>
  <si>
    <t>poorly visible blue sharks in lighter blue water</t>
  </si>
  <si>
    <t>diver with bright orange object</t>
  </si>
  <si>
    <t>diver with bright orange object, greenish darker photo</t>
  </si>
  <si>
    <t>diver holding bright orange object, greenish darker photo</t>
  </si>
  <si>
    <t>diver near big turtle</t>
  </si>
  <si>
    <t>diver near big turtle and small fish with yellow fin</t>
  </si>
  <si>
    <t>diver near turtle lying on sea floor and banded butterflyfish</t>
  </si>
  <si>
    <t>moray eel</t>
  </si>
  <si>
    <t>bluehead wrasse, green moray eel</t>
  </si>
  <si>
    <t>queen parrotfish, parrotfish, green moray eel, bluehead wrasse</t>
  </si>
  <si>
    <t>leaf coral with blue and yellowish fish</t>
  </si>
  <si>
    <t>ocean bed bounded by coral reef</t>
  </si>
  <si>
    <t>brownish sponge</t>
  </si>
  <si>
    <t>two turtles in shipwreck</t>
  </si>
  <si>
    <t>underwater cave with diver with yellow divers fins</t>
  </si>
  <si>
    <t>diver with breathing bomb in yellow shirt near rocks</t>
  </si>
  <si>
    <t>diver with breathing bomb in yellow sweater</t>
  </si>
  <si>
    <t>diver with breathing bomb in yellow jacket, smooth mounding coral</t>
  </si>
  <si>
    <t>dark photo with light middle showing corals</t>
  </si>
  <si>
    <t>c0lizqsz</t>
  </si>
  <si>
    <t>dark photo with bright middle showing corals illuminated with white light flashlight</t>
  </si>
  <si>
    <t>dark photo with bright middle showing whitish corals illuminated with white flashlight</t>
  </si>
  <si>
    <t>two sharks lying on sandy sea bed</t>
  </si>
  <si>
    <t>two nurse sharks lying on whitish sand sea bed</t>
  </si>
  <si>
    <t>nurse shark, lemon shark, whitetip reef shark lying on whitish sand sea bed</t>
  </si>
  <si>
    <t>banded sea krait lying on sandy sea bed</t>
  </si>
  <si>
    <t>reddish corals in bottom right corner and a lot of small fishes</t>
  </si>
  <si>
    <t>reddish corals in bottom right corner of the photo, a lot of small fishes</t>
  </si>
  <si>
    <t>reddish smooth mounding corals in bottom right corner of the photo, a lot of small fishes, sea perch, trevally</t>
  </si>
  <si>
    <t>small yellow fish near sandy ocean bed with corals</t>
  </si>
  <si>
    <t>brown rocks with white spots</t>
  </si>
  <si>
    <t>parrot fish near sand ocean bed, ivory bush corals</t>
  </si>
  <si>
    <t>blackish parrot fish and brain coral</t>
  </si>
  <si>
    <t>parrotfish, queen parrotfish, nassau grouper, black parrot fish with white spots</t>
  </si>
  <si>
    <t>grey parrotfish with white spots near small brain coral</t>
  </si>
  <si>
    <t>big ray near rock</t>
  </si>
  <si>
    <t>giant manta ray near rock</t>
  </si>
  <si>
    <t>green grass under water</t>
  </si>
  <si>
    <t>bbQsVcC-</t>
  </si>
  <si>
    <t>short green moss under water, darker blue water in the left corner</t>
  </si>
  <si>
    <t>smooth mounding coral in the right corner, darker blue water in the left corner of photo</t>
  </si>
  <si>
    <t>ray in the middle of photo</t>
  </si>
  <si>
    <t>giant manta ray in the middle of photo</t>
  </si>
  <si>
    <t>giant manta ray, giant devilray, atlantic spadefish, broadnose sevengill shark, bat ray, whitetip reef shark, bronzewhaler shark, tiger shark</t>
  </si>
  <si>
    <t>three divers and a lot of bubbles</t>
  </si>
  <si>
    <t>-2ABskvd</t>
  </si>
  <si>
    <t>diver in the bottom of photo, black rocks on the left side of the photo</t>
  </si>
  <si>
    <t>a lot of bubbles, diver in the bottom of photo, rocks on the left side of the photo</t>
  </si>
  <si>
    <t>diver in the bottom of photo, black rocks on the left side of the photo, all in fog</t>
  </si>
  <si>
    <t>light in the middle of the photo showing corals, lamp on the left side of the photo</t>
  </si>
  <si>
    <t>darkness, light in the middle of the photo, lamp on the left side of the photo</t>
  </si>
  <si>
    <t>light in the middle of the photo showing corals, lamp on the left side of the photo, darkness</t>
  </si>
  <si>
    <t>really foggy photo showing dark rocks</t>
  </si>
  <si>
    <t>really light foggy photo showing dark rocks, southern stingray</t>
  </si>
  <si>
    <t>really light foggy photo showing dark rocks, southern stingray, flatback turtle</t>
  </si>
  <si>
    <t>coral looking like atomic bomb explosion</t>
  </si>
  <si>
    <t>dark brown coral looking like atomic bomb explosion</t>
  </si>
  <si>
    <t>dark brown coral looking like atomic bomb explosion, darker blue water, rocky bottom of sea</t>
  </si>
  <si>
    <t>rocky wall on the left of the photo, darker blue water on the right of the photo</t>
  </si>
  <si>
    <t>rock details with light fog in the top right</t>
  </si>
  <si>
    <t>rock details with light greenish fog in the top right corner of the photo</t>
  </si>
  <si>
    <t>rock details with light greenish fog in the top right corner of the photo, smooth mounding coral</t>
  </si>
  <si>
    <t>rocky bottom of sea with small fishes and dark blue water above</t>
  </si>
  <si>
    <t>rocky and sand bottom of sea at the bottom of the photo and dark blue water above</t>
  </si>
  <si>
    <t>rocky and sand bottom of sea at the bottom half of the photo and dark blue water with small fishes above</t>
  </si>
  <si>
    <t xml:space="preserve">coral on the rocks with small fish with tail fin yellow </t>
  </si>
  <si>
    <t>coral on the rocks with small fish with tail fin yellow , smooth mounding coral, grey corals</t>
  </si>
  <si>
    <t>grey smooth mounding coral on the rocks with small fish with yellow fin</t>
  </si>
  <si>
    <t>small sharks laying on the bottom of sea, light foggy photo</t>
  </si>
  <si>
    <t>three small sharks laying in the sand with rocks, light foggy photo</t>
  </si>
  <si>
    <t>three small sharks laying in the sand with rocks, bright foggy photo</t>
  </si>
  <si>
    <t>small bubbles on the left side of the photo, light brown rocks on the left side of the photo</t>
  </si>
  <si>
    <t>small bubbles in the dark blue water on the left side of the photo, brown rocks on the left side of the photo</t>
  </si>
  <si>
    <t>small bubbles in the blue water on the left side of the photo, brown rocks with smooth mounding corals on the left side of the photo</t>
  </si>
  <si>
    <t>sandy bottom of the sea</t>
  </si>
  <si>
    <t>grey almost white sandy bottom of the sea</t>
  </si>
  <si>
    <t>grey almost white sandy bottom of the sea with blue water at the top of the photo</t>
  </si>
  <si>
    <t>small grey rocks in bright foggy photo with light blue water</t>
  </si>
  <si>
    <t>small grey rocks in bright foggy photo with light blue water, pillar coral, smooth mounding coral</t>
  </si>
  <si>
    <t>small grey rocks in bright foggy photo with light blue water, pillar coral, smooth mounding coral, sea cucumber</t>
  </si>
  <si>
    <t>small snake head in the middle of the photo surround with sand and grey corals</t>
  </si>
  <si>
    <t>small snake head in the middle of the photo surround with sand and grey corals, smooth mounding coral, bluebanded goby</t>
  </si>
  <si>
    <t>small bluebanded goby in the middle of the photo surround with sand and grey corals, smooth mounding coral</t>
  </si>
  <si>
    <t>light brown corals and rocks on the left, darker blue water in the top left</t>
  </si>
  <si>
    <t>light brown corals and rocks on the left, darker blue water in the top left, smooth mounding coral, pillar coral, hood coral</t>
  </si>
  <si>
    <t>light brown corals and rocks on the left, darker blue water in the top left, smooth mounding coral, pillar coral, hood coral, honeycomb coral, ivory bush coral</t>
  </si>
  <si>
    <t>a lot of bubbles on the left, rocks on the right side with grey corals</t>
  </si>
  <si>
    <t>a lot of bubbles in blue water on the left, rocks with small grey hood corals on the right side</t>
  </si>
  <si>
    <t>a lot of white bubbles in blue water on the left side and rocks with small grey hood corals on the right side</t>
  </si>
  <si>
    <t xml:space="preserve">underwater cave in reddish photo </t>
  </si>
  <si>
    <t>rocks with small corals in bright photo</t>
  </si>
  <si>
    <t>detail of rocks with small corals in bright foggy photo</t>
  </si>
  <si>
    <t>detail of grey rocks with small corals in bright foggy photo</t>
  </si>
  <si>
    <t>grey smooth mounding corals in flashlight-lit photo</t>
  </si>
  <si>
    <t>grey smooth mounding corals in a well flashlight-lit photo</t>
  </si>
  <si>
    <t>grey smooth mounding corals in a well flashlight-lit photo, bright photo</t>
  </si>
  <si>
    <t>sandy bottom of the sea with small rocks and blue water above</t>
  </si>
  <si>
    <t>grey sandy bottom of the sea with small rocks and blue water above, foggy photo</t>
  </si>
  <si>
    <t>grey sandy bottom of the sea with a few small rocks and bluish water above, foggy photo</t>
  </si>
  <si>
    <t>all blue photo</t>
  </si>
  <si>
    <t>flashlight blurry photo</t>
  </si>
  <si>
    <t>salmon in darker blue water</t>
  </si>
  <si>
    <t>two big tunas in darker blue water</t>
  </si>
  <si>
    <t>two big blue sharks in darker blue water</t>
  </si>
  <si>
    <t xml:space="preserve">brain coral and opening clam </t>
  </si>
  <si>
    <t>brain coral and opening clam, giant barrel sponge, light blue photo</t>
  </si>
  <si>
    <t>brain coral and opening clam, giant barrel sponge, light turquoise photo</t>
  </si>
  <si>
    <t>coral reef with diver and grey sand</t>
  </si>
  <si>
    <t>coral reef with a diver with a breathing bomb and grey sand</t>
  </si>
  <si>
    <t>coral reef on the left side of the photo with a diver with a breathing bomb and grey sand on the right side of the photo</t>
  </si>
  <si>
    <t xml:space="preserve">greyish coral reef with darker blue water above </t>
  </si>
  <si>
    <t xml:space="preserve">brownish sponge coral reef with darker blue water above </t>
  </si>
  <si>
    <t xml:space="preserve">brownish almost reddish honeycomb coral reef with darker blue water above </t>
  </si>
  <si>
    <t>grey coral in sand</t>
  </si>
  <si>
    <t>grey coral in sand, porites napopora coral</t>
  </si>
  <si>
    <t>grey coral in sand, ivory bush coral</t>
  </si>
  <si>
    <t>brownish ivory bush coral</t>
  </si>
  <si>
    <t>yan4OnOK</t>
  </si>
  <si>
    <t>brownish ivory bush coral bottom of the sea, seagrass bed</t>
  </si>
  <si>
    <t>brownish ivory bush coral bottom of the sea, seagrass bed, bamboo coral</t>
  </si>
  <si>
    <t>grey sand with long narrow fish</t>
  </si>
  <si>
    <t>grey sand with trumpetfish</t>
  </si>
  <si>
    <t>sand with small trumpetfish</t>
  </si>
  <si>
    <t>shipwreck</t>
  </si>
  <si>
    <t>shipwreck, windows and small tuna</t>
  </si>
  <si>
    <t>two rays</t>
  </si>
  <si>
    <t>two spotted eagle ray</t>
  </si>
  <si>
    <t>same_video</t>
  </si>
  <si>
    <t>grey shark with white dots</t>
  </si>
  <si>
    <t>kcb904ZV</t>
  </si>
  <si>
    <t>light blue water with black cable</t>
  </si>
  <si>
    <t>light blue water with black cable, slender snipe eel, rock in the bottom right corner</t>
  </si>
  <si>
    <t>blue moray eel</t>
  </si>
  <si>
    <t>grey rocks in bright foggy photo</t>
  </si>
  <si>
    <t>grey rocks in bright photo</t>
  </si>
  <si>
    <t>grey rocks in bright photo, smooth mounding coral, really light blue</t>
  </si>
  <si>
    <t>sandy ocean bed surrounded by rocky reef</t>
  </si>
  <si>
    <t>sandy ocean bed bounded by reef containing smooth mounding coral</t>
  </si>
  <si>
    <t>sandy ocean bed bounded by reef containing smooth mounding coral, pillar coral, hood coral, elkhorn coral, darker blue water above</t>
  </si>
  <si>
    <t>red photo of underwater cave</t>
  </si>
  <si>
    <t>I7-331OL</t>
  </si>
  <si>
    <t>two rays lying in sand</t>
  </si>
  <si>
    <t>two stingrays lying in sand with small rocks</t>
  </si>
  <si>
    <t>two shovelnose guitarfishes lying in sand with small rocks</t>
  </si>
  <si>
    <t>big sponge next to pillar corals</t>
  </si>
  <si>
    <t>smaller giant barrel sponge next to pillar corals</t>
  </si>
  <si>
    <t>diver with breathing bomb, yellow shirt and blue fins on the bottom of ocean</t>
  </si>
  <si>
    <t>diver with breathing bomb, yellow shirt and blue fins near rocky ocean bed</t>
  </si>
  <si>
    <t>diver with yellow shirt, blue fins and breathing bomb near rocky ocean bed</t>
  </si>
  <si>
    <t>red and blue rock with ivory bush coral</t>
  </si>
  <si>
    <t>red and blue rock with ivory bush coral, caribbean reef octopus, scorpionfish, pillar coral</t>
  </si>
  <si>
    <t>red and blue rock with boulder star coral, pillar coral, caribbean reef octopus</t>
  </si>
  <si>
    <t>a lot of sharks and smaller fishes</t>
  </si>
  <si>
    <t>floating brownish coral with small pink fish in it</t>
  </si>
  <si>
    <t>floating brownish rose coral with small pink fish in it, cockscomb cup coral</t>
  </si>
  <si>
    <t>dark photo with bright middle showing rocks and bubble corals</t>
  </si>
  <si>
    <t>dark photo with bright light flash middle showing rocks and bubble corals</t>
  </si>
  <si>
    <t>dark photo with bright greenish light flash middle showing rocks and bubble corals</t>
  </si>
  <si>
    <t>greenish bright foggy photo of rocky ocean bed</t>
  </si>
  <si>
    <t>bright light greenish grey foggy photo of rocky ocean bed, southern stingray</t>
  </si>
  <si>
    <t>rock detail with white foam</t>
  </si>
  <si>
    <t>rock detail on the left side and white foam on the right side</t>
  </si>
  <si>
    <t>rock detail on the left side and white and yellowish froth on the right side</t>
  </si>
  <si>
    <t>diver in the bottom left corner of the darker blue photo</t>
  </si>
  <si>
    <t>diver with breathing bomb in the bottom left corner of the darker blue photo</t>
  </si>
  <si>
    <t>diver with breathing bomb in the bottom left corner of the darker blue photo with a few small bubbles</t>
  </si>
  <si>
    <t>blue narrow fish near grassy ocean bed</t>
  </si>
  <si>
    <t>brain coral, pillar coral in light brownish photo</t>
  </si>
  <si>
    <t>brain coral, pillar coral, boulder star coral, honeycomb coral in light brownish photo</t>
  </si>
  <si>
    <t>brain corals, pillar corals, boulder star corals, honeycomb corals in light brownish photo</t>
  </si>
  <si>
    <t>turtle near ivory bush corals</t>
  </si>
  <si>
    <t>loggerhead turtle near greenish ivory bush corals</t>
  </si>
  <si>
    <t>loggerhead turtle near greenish boulder star corals</t>
  </si>
  <si>
    <t>turtle in darker blue photo</t>
  </si>
  <si>
    <t>hawksbill turtle in darker blue photo</t>
  </si>
  <si>
    <t>bottom of hawksbill turtle in darker blue photo</t>
  </si>
  <si>
    <t>blurry photo of red rock in sand</t>
  </si>
  <si>
    <t>blurry photo of reddish rock in blueish sand</t>
  </si>
  <si>
    <t>ray in light blue water</t>
  </si>
  <si>
    <t>small stingray in light blue water</t>
  </si>
  <si>
    <t>small eagle ray in light blue water</t>
  </si>
  <si>
    <t>blurry photo of parrotfish</t>
  </si>
  <si>
    <t>blurry blue photo of parrotfish</t>
  </si>
  <si>
    <t>blurry bright blue photo of shadow parrotfish</t>
  </si>
  <si>
    <t>diver on the right side looking at bright light</t>
  </si>
  <si>
    <t>diver looking at bright light on the right side of light blue photo</t>
  </si>
  <si>
    <t>diver looking at bright light on the right side of light blueish almost greenish photo</t>
  </si>
  <si>
    <t>giant barrel sponge with small fish near</t>
  </si>
  <si>
    <t>giant barrel sponge with small weird fish near it</t>
  </si>
  <si>
    <t>giant barrel sponge with small fish near, cockscomb cup coral</t>
  </si>
  <si>
    <t>grass ocean bed with a lot of small black fishes</t>
  </si>
  <si>
    <t>grass ocean bed with a lot of small black fishes, smooth mounding coral, bamboo coral</t>
  </si>
  <si>
    <t>grassy ocean bed with a lot of small black fishes, smooth mounding coral, bamboo coral, elkhorn coral</t>
  </si>
  <si>
    <t>sand on the bottom of the ocean and small diver holding orange object</t>
  </si>
  <si>
    <t>darker sand on the bottom of the ocean and small diver holding orange object in the top right corner</t>
  </si>
  <si>
    <t>darker sand on the bottom of the ocean and small diver surrounded by bubbles holding orange object in the top right corner of the photo</t>
  </si>
  <si>
    <t>diver with breathing bomb in blue neoprene</t>
  </si>
  <si>
    <t>diver with breathing bomb and red mask, clenched fist</t>
  </si>
  <si>
    <t>diver with breathing bomb and red mask, clenched fist, greenish water</t>
  </si>
  <si>
    <t>white blurry photo</t>
  </si>
  <si>
    <t>white photo</t>
  </si>
  <si>
    <t>white foggy photo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</si>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</sst>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sea_res_combine_two!$C$81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sea_res_combine_two!$C$82:$C$94</c:f>
              <c:numCache>
                <c:formatCode>General</c:formatCode>
                <c:ptCount val="13"/>
                <c:pt idx="0">
                  <c:v>26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6-4581-B4BE-85D110271B29}"/>
            </c:ext>
          </c:extLst>
        </c:ser>
        <c:ser>
          <c:idx val="1"/>
          <c:order val="1"/>
          <c:tx>
            <c:strRef>
              <c:f>sea_res_combine_two!$D$81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sea_res_combine_two!$D$82:$D$94</c:f>
              <c:numCache>
                <c:formatCode>General</c:formatCode>
                <c:ptCount val="13"/>
                <c:pt idx="0">
                  <c:v>17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E6-4581-B4BE-85D110271B29}"/>
            </c:ext>
          </c:extLst>
        </c:ser>
        <c:ser>
          <c:idx val="2"/>
          <c:order val="2"/>
          <c:tx>
            <c:strRef>
              <c:f>sea_res_combine_two!$E$81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sea_res_combine_two!$E$82:$E$94</c:f>
              <c:numCache>
                <c:formatCode>General</c:formatCode>
                <c:ptCount val="13"/>
                <c:pt idx="0">
                  <c:v>14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E6-4581-B4BE-85D110271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1"/>
        <c:axId val="1917193887"/>
        <c:axId val="1917190975"/>
      </c:barChart>
      <c:catAx>
        <c:axId val="191719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190975"/>
        <c:crosses val="autoZero"/>
        <c:auto val="1"/>
        <c:lblAlgn val="ctr"/>
        <c:lblOffset val="100"/>
        <c:noMultiLvlLbl val="0"/>
      </c:catAx>
      <c:valAx>
        <c:axId val="191719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19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sea_res_normal!$C$91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sea_res_normal!$C$92:$C$104</c:f>
              <c:numCache>
                <c:formatCode>General</c:formatCode>
                <c:ptCount val="13"/>
                <c:pt idx="0">
                  <c:v>13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C-418F-A567-EBDEE26A1583}"/>
            </c:ext>
          </c:extLst>
        </c:ser>
        <c:ser>
          <c:idx val="1"/>
          <c:order val="1"/>
          <c:tx>
            <c:strRef>
              <c:f>sea_res_normal!$D$91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sea_res_normal!$D$92:$D$104</c:f>
              <c:numCache>
                <c:formatCode>General</c:formatCode>
                <c:ptCount val="13"/>
                <c:pt idx="0">
                  <c:v>12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FC-418F-A567-EBDEE26A1583}"/>
            </c:ext>
          </c:extLst>
        </c:ser>
        <c:ser>
          <c:idx val="2"/>
          <c:order val="2"/>
          <c:tx>
            <c:strRef>
              <c:f>sea_res_normal!$E$91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sea_res_normal!$E$92:$E$104</c:f>
              <c:numCache>
                <c:formatCode>General</c:formatCode>
                <c:ptCount val="13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FC-418F-A567-EBDEE26A1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1904941711"/>
        <c:axId val="1904942127"/>
      </c:barChart>
      <c:catAx>
        <c:axId val="190494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42127"/>
        <c:crosses val="autoZero"/>
        <c:auto val="1"/>
        <c:lblAlgn val="ctr"/>
        <c:lblOffset val="100"/>
        <c:noMultiLvlLbl val="0"/>
      </c:catAx>
      <c:valAx>
        <c:axId val="19049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4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sea_res_normal!$I$91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sea_res_normal!$I$92:$I$101</c:f>
              <c:numCache>
                <c:formatCode>General</c:formatCode>
                <c:ptCount val="10"/>
                <c:pt idx="0">
                  <c:v>5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7-41FF-8CF6-8FFE2CAB4611}"/>
            </c:ext>
          </c:extLst>
        </c:ser>
        <c:ser>
          <c:idx val="1"/>
          <c:order val="1"/>
          <c:tx>
            <c:strRef>
              <c:f>sea_res_normal!$J$91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sea_res_normal!$J$92:$J$101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67-41FF-8CF6-8FFE2CAB4611}"/>
            </c:ext>
          </c:extLst>
        </c:ser>
        <c:ser>
          <c:idx val="2"/>
          <c:order val="2"/>
          <c:tx>
            <c:strRef>
              <c:f>sea_res_normal!$K$91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sea_res_normal!$K$92:$K$101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67-41FF-8CF6-8FFE2CAB4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753096383"/>
        <c:axId val="753095551"/>
      </c:barChart>
      <c:catAx>
        <c:axId val="75309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3095551"/>
        <c:crosses val="autoZero"/>
        <c:auto val="1"/>
        <c:lblAlgn val="ctr"/>
        <c:lblOffset val="100"/>
        <c:noMultiLvlLbl val="0"/>
      </c:catAx>
      <c:valAx>
        <c:axId val="753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309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79</xdr:row>
      <xdr:rowOff>19050</xdr:rowOff>
    </xdr:from>
    <xdr:to>
      <xdr:col>13</xdr:col>
      <xdr:colOff>541020</xdr:colOff>
      <xdr:row>94</xdr:row>
      <xdr:rowOff>19050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112EE4B-F766-378B-2D43-6E257029C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4693920</xdr:colOff>
      <xdr:row>106</xdr:row>
      <xdr:rowOff>26670</xdr:rowOff>
    </xdr:from>
    <xdr:to>
      <xdr:col>6</xdr:col>
      <xdr:colOff>297180</xdr:colOff>
      <xdr:row>121</xdr:row>
      <xdr:rowOff>26670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2D10E84A-C9DE-D97B-A7E2-D916E4884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472440</xdr:colOff>
      <xdr:row>105</xdr:row>
      <xdr:rowOff>163830</xdr:rowOff>
    </xdr:from>
    <xdr:to>
      <xdr:col>14</xdr:col>
      <xdr:colOff>167640</xdr:colOff>
      <xdr:row>120</xdr:row>
      <xdr:rowOff>163830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BFFCB742-0E7C-8250-B758-DAFB059B1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F97D6C-8027-487C-A493-82077841B3C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F87280-777D-4BA2-B4E7-D4374070D12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A3B81D8-93C6-4B62-886D-CA3D623A5E2A}" autoFormatId="16" applyNumberFormats="0" applyBorderFormats="0" applyFontFormats="0" applyPatternFormats="0" applyAlignmentFormats="0" applyWidthHeightFormats="0">
  <queryTableRefresh nextId="7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6" dataBound="0" tableColumnId="7"/>
      <queryTableField id="5" name="same_vide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BC843-4AA7-4596-82FC-79C4329481FE}" name="sea_res_combine_two" displayName="sea_res_combine_two" ref="A1:E79" tableType="queryTable" totalsRowShown="0">
  <autoFilter ref="A1:E79" xr:uid="{D82BC843-4AA7-4596-82FC-79C4329481FE}">
    <filterColumn colId="4">
      <filters>
        <filter val="1"/>
      </filters>
    </filterColumn>
  </autoFilter>
  <sortState xmlns:xlrd2="http://schemas.microsoft.com/office/spreadsheetml/2017/richdata2" ref="A2:D79">
    <sortCondition ref="B1:B79"/>
  </sortState>
  <tableColumns count="5">
    <tableColumn id="1" xr3:uid="{E86BDF83-0A87-49B8-902B-532C3D9EDE0C}" uniqueName="1" name="query" queryTableFieldId="1" dataDxfId="8"/>
    <tableColumn id="2" xr3:uid="{264B33A1-74A4-49C2-9211-C23861DC6026}" uniqueName="2" name="find_id" queryTableFieldId="2"/>
    <tableColumn id="3" xr3:uid="{F5C7DC18-D6D4-44C1-A505-B4711DE4AABA}" uniqueName="3" name="session_id" queryTableFieldId="3" dataDxfId="7"/>
    <tableColumn id="4" xr3:uid="{9419B055-AC18-447B-9826-BA0EE78AA614}" uniqueName="4" name="position" queryTableFieldId="4"/>
    <tableColumn id="5" xr3:uid="{C5B45A84-5CC7-4ADC-8820-8C3C7BA86A34}" uniqueName="5" name="search" queryTableFieldId="5" dataDxfId="2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2F7C8-0245-4B38-8DBD-FED6DA2F3D3A}" name="sea_res_normal" displayName="sea_res_normal" ref="A1:E88" tableType="queryTable" totalsRowShown="0">
  <autoFilter ref="A1:E88" xr:uid="{EF42F7C8-0245-4B38-8DBD-FED6DA2F3D3A}"/>
  <sortState xmlns:xlrd2="http://schemas.microsoft.com/office/spreadsheetml/2017/richdata2" ref="A2:E88">
    <sortCondition ref="B1:B88"/>
  </sortState>
  <tableColumns count="5">
    <tableColumn id="1" xr3:uid="{8A328483-5CB7-4712-ABAF-EBB2419661A4}" uniqueName="1" name="query" queryTableFieldId="1" dataDxfId="6"/>
    <tableColumn id="2" xr3:uid="{3AB959B1-9C51-49B8-9EBE-7AF74995C14E}" uniqueName="2" name="find_id" queryTableFieldId="2"/>
    <tableColumn id="3" xr3:uid="{269F8654-F2FC-4708-8DA7-EFAA71BE6D1A}" uniqueName="3" name="session_id" queryTableFieldId="3" dataDxfId="5"/>
    <tableColumn id="4" xr3:uid="{40E57B23-CC58-4E7E-9C87-179BF975F65D}" uniqueName="4" name="position" queryTableFieldId="4"/>
    <tableColumn id="5" xr3:uid="{E780001C-4380-4247-B7B4-01AA97947734}" uniqueName="5" name="search" queryTableFieldId="5" dataDxfId="1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C5950-4984-4226-A235-525C480E685A}" name="sea_res_same" displayName="sea_res_same" ref="A1:F73" tableType="queryTable" totalsRowShown="0">
  <autoFilter ref="A1:F73" xr:uid="{CC5C5950-4984-4226-A235-525C480E685A}"/>
  <sortState xmlns:xlrd2="http://schemas.microsoft.com/office/spreadsheetml/2017/richdata2" ref="A2:F73">
    <sortCondition ref="B1:B73"/>
  </sortState>
  <tableColumns count="6">
    <tableColumn id="1" xr3:uid="{E05CF89D-F17A-40C0-9DFD-4AE6323D5534}" uniqueName="1" name="query" queryTableFieldId="1" dataDxfId="4"/>
    <tableColumn id="2" xr3:uid="{2F0D0416-607A-4AF3-81A7-543A320BE7C6}" uniqueName="2" name="find_id" queryTableFieldId="2"/>
    <tableColumn id="3" xr3:uid="{F21A051B-EBAE-4AE8-8C4C-67F6EBDCB76A}" uniqueName="3" name="session_id" queryTableFieldId="3" dataDxfId="3"/>
    <tableColumn id="4" xr3:uid="{874B2D4A-29BA-4948-B79C-7E0521A2A916}" uniqueName="4" name="position" queryTableFieldId="4"/>
    <tableColumn id="7" xr3:uid="{5976025E-7D55-46BA-B6F1-E9358110BC01}" uniqueName="7" name="search" queryTableFieldId="6" dataDxfId="0">
      <calculatedColumnFormula array="1">_xlfn.IFS(AND(2=E1,B2=B1),3,B2=B1,2,TRUE,1)</calculatedColumnFormula>
    </tableColumn>
    <tableColumn id="5" xr3:uid="{5F332F75-4288-4F5D-BDF1-712B7331A18C}" uniqueName="5" name="same_video" queryTableField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AFF-5BAF-4559-B7B9-EA010B43D010}">
  <dimension ref="A1:E94"/>
  <sheetViews>
    <sheetView topLeftCell="A66" workbookViewId="0">
      <selection activeCell="B81" sqref="B81:E94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s="1" t="s">
        <v>32</v>
      </c>
      <c r="B2">
        <v>264</v>
      </c>
      <c r="C2" s="1" t="s">
        <v>5</v>
      </c>
      <c r="D2">
        <v>35</v>
      </c>
      <c r="E2" cm="1">
        <f t="array" ref="E2">_xlfn.IFS(AND(2=E1,B2=B1),3,B2=B1,2,TRUE,1)</f>
        <v>1</v>
      </c>
    </row>
    <row r="3" spans="1:5" x14ac:dyDescent="0.3">
      <c r="A3" s="1" t="s">
        <v>77</v>
      </c>
      <c r="B3">
        <v>939</v>
      </c>
      <c r="C3" s="1" t="s">
        <v>66</v>
      </c>
      <c r="D3">
        <v>10</v>
      </c>
      <c r="E3" cm="1">
        <f t="array" ref="E3">_xlfn.IFS(AND(2=E2,B3=B2),3,B3=B2,2,TRUE,1)</f>
        <v>1</v>
      </c>
    </row>
    <row r="4" spans="1:5" x14ac:dyDescent="0.3">
      <c r="A4" s="1" t="s">
        <v>48</v>
      </c>
      <c r="B4">
        <v>1103</v>
      </c>
      <c r="C4" s="1" t="s">
        <v>37</v>
      </c>
      <c r="D4">
        <v>209</v>
      </c>
      <c r="E4" cm="1">
        <f t="array" ref="E4">_xlfn.IFS(AND(2=E3,B4=B3),3,B4=B3,2,TRUE,1)</f>
        <v>1</v>
      </c>
    </row>
    <row r="5" spans="1:5" hidden="1" x14ac:dyDescent="0.3">
      <c r="A5" s="1" t="s">
        <v>49</v>
      </c>
      <c r="B5">
        <v>1103</v>
      </c>
      <c r="C5" s="1" t="s">
        <v>37</v>
      </c>
      <c r="D5">
        <v>169</v>
      </c>
      <c r="E5" cm="1">
        <f t="array" ref="E5">_xlfn.IFS(AND(2=E4,B5=B4),3,B5=B4,2,TRUE,1)</f>
        <v>2</v>
      </c>
    </row>
    <row r="6" spans="1:5" hidden="1" x14ac:dyDescent="0.3">
      <c r="A6" s="1" t="s">
        <v>50</v>
      </c>
      <c r="B6">
        <v>1103</v>
      </c>
      <c r="C6" s="1" t="s">
        <v>37</v>
      </c>
      <c r="D6">
        <v>143</v>
      </c>
      <c r="E6" cm="1">
        <f t="array" ref="E6">_xlfn.IFS(AND(2=E5,B6=B5),3,B6=B5,2,TRUE,1)</f>
        <v>3</v>
      </c>
    </row>
    <row r="7" spans="1:5" x14ac:dyDescent="0.3">
      <c r="A7" s="1" t="s">
        <v>12</v>
      </c>
      <c r="B7">
        <v>1644</v>
      </c>
      <c r="C7" s="1" t="s">
        <v>5</v>
      </c>
      <c r="D7">
        <v>414</v>
      </c>
      <c r="E7" cm="1">
        <f t="array" ref="E7">_xlfn.IFS(AND(2=E6,B7=B6),3,B7=B6,2,TRUE,1)</f>
        <v>1</v>
      </c>
    </row>
    <row r="8" spans="1:5" hidden="1" x14ac:dyDescent="0.3">
      <c r="A8" s="1" t="s">
        <v>13</v>
      </c>
      <c r="B8">
        <v>1644</v>
      </c>
      <c r="C8" s="1" t="s">
        <v>5</v>
      </c>
      <c r="D8">
        <v>37</v>
      </c>
      <c r="E8" cm="1">
        <f t="array" ref="E8">_xlfn.IFS(AND(2=E7,B8=B7),3,B8=B7,2,TRUE,1)</f>
        <v>2</v>
      </c>
    </row>
    <row r="9" spans="1:5" x14ac:dyDescent="0.3">
      <c r="A9" s="1" t="s">
        <v>82</v>
      </c>
      <c r="B9">
        <v>2732</v>
      </c>
      <c r="C9" s="1" t="s">
        <v>66</v>
      </c>
      <c r="D9">
        <v>420</v>
      </c>
      <c r="E9" cm="1">
        <f t="array" ref="E9">_xlfn.IFS(AND(2=E8,B9=B8),3,B9=B8,2,TRUE,1)</f>
        <v>1</v>
      </c>
    </row>
    <row r="10" spans="1:5" hidden="1" x14ac:dyDescent="0.3">
      <c r="A10" s="1" t="s">
        <v>83</v>
      </c>
      <c r="B10">
        <v>2732</v>
      </c>
      <c r="C10" s="1" t="s">
        <v>66</v>
      </c>
      <c r="D10">
        <v>5</v>
      </c>
      <c r="E10" cm="1">
        <f t="array" ref="E10">_xlfn.IFS(AND(2=E9,B10=B9),3,B10=B9,2,TRUE,1)</f>
        <v>2</v>
      </c>
    </row>
    <row r="11" spans="1:5" x14ac:dyDescent="0.3">
      <c r="A11" s="1" t="s">
        <v>36</v>
      </c>
      <c r="B11">
        <v>3418</v>
      </c>
      <c r="C11" s="1" t="s">
        <v>37</v>
      </c>
      <c r="D11">
        <v>34</v>
      </c>
      <c r="E11" cm="1">
        <f t="array" ref="E11">_xlfn.IFS(AND(2=E10,B11=B10),3,B11=B10,2,TRUE,1)</f>
        <v>1</v>
      </c>
    </row>
    <row r="12" spans="1:5" x14ac:dyDescent="0.3">
      <c r="A12" s="1" t="s">
        <v>11</v>
      </c>
      <c r="B12">
        <v>3689</v>
      </c>
      <c r="C12" s="1" t="s">
        <v>5</v>
      </c>
      <c r="D12">
        <v>20</v>
      </c>
      <c r="E12" cm="1">
        <f t="array" ref="E12">_xlfn.IFS(AND(2=E11,B12=B11),3,B12=B11,2,TRUE,1)</f>
        <v>1</v>
      </c>
    </row>
    <row r="13" spans="1:5" x14ac:dyDescent="0.3">
      <c r="A13" s="1" t="s">
        <v>20</v>
      </c>
      <c r="B13">
        <v>3933</v>
      </c>
      <c r="C13" s="1" t="s">
        <v>5</v>
      </c>
      <c r="D13">
        <v>9079</v>
      </c>
      <c r="E13" cm="1">
        <f t="array" ref="E13">_xlfn.IFS(AND(2=E12,B13=B12),3,B13=B12,2,TRUE,1)</f>
        <v>1</v>
      </c>
    </row>
    <row r="14" spans="1:5" hidden="1" x14ac:dyDescent="0.3">
      <c r="A14" s="1" t="s">
        <v>21</v>
      </c>
      <c r="B14">
        <v>3933</v>
      </c>
      <c r="C14" s="1" t="s">
        <v>5</v>
      </c>
      <c r="D14">
        <v>7189</v>
      </c>
      <c r="E14" cm="1">
        <f t="array" ref="E14">_xlfn.IFS(AND(2=E13,B14=B13),3,B14=B13,2,TRUE,1)</f>
        <v>2</v>
      </c>
    </row>
    <row r="15" spans="1:5" hidden="1" x14ac:dyDescent="0.3">
      <c r="A15" s="1" t="s">
        <v>22</v>
      </c>
      <c r="B15">
        <v>3933</v>
      </c>
      <c r="C15" s="1" t="s">
        <v>5</v>
      </c>
      <c r="D15">
        <v>5961</v>
      </c>
      <c r="E15" cm="1">
        <f t="array" ref="E15">_xlfn.IFS(AND(2=E14,B15=B14),3,B15=B14,2,TRUE,1)</f>
        <v>3</v>
      </c>
    </row>
    <row r="16" spans="1:5" x14ac:dyDescent="0.3">
      <c r="A16" s="1" t="s">
        <v>62</v>
      </c>
      <c r="B16">
        <v>4514</v>
      </c>
      <c r="C16" s="1" t="s">
        <v>37</v>
      </c>
      <c r="D16">
        <v>294</v>
      </c>
      <c r="E16" cm="1">
        <f t="array" ref="E16">_xlfn.IFS(AND(2=E15,B16=B15),3,B16=B15,2,TRUE,1)</f>
        <v>1</v>
      </c>
    </row>
    <row r="17" spans="1:5" hidden="1" x14ac:dyDescent="0.3">
      <c r="A17" s="1" t="s">
        <v>63</v>
      </c>
      <c r="B17">
        <v>4514</v>
      </c>
      <c r="C17" s="1" t="s">
        <v>37</v>
      </c>
      <c r="D17">
        <v>147</v>
      </c>
      <c r="E17" cm="1">
        <f t="array" ref="E17">_xlfn.IFS(AND(2=E16,B17=B16),3,B17=B16,2,TRUE,1)</f>
        <v>2</v>
      </c>
    </row>
    <row r="18" spans="1:5" hidden="1" x14ac:dyDescent="0.3">
      <c r="A18" s="1" t="s">
        <v>64</v>
      </c>
      <c r="B18">
        <v>4514</v>
      </c>
      <c r="C18" s="1" t="s">
        <v>37</v>
      </c>
      <c r="D18">
        <v>151</v>
      </c>
      <c r="E18" cm="1">
        <f t="array" ref="E18">_xlfn.IFS(AND(2=E17,B18=B17),3,B18=B17,2,TRUE,1)</f>
        <v>3</v>
      </c>
    </row>
    <row r="19" spans="1:5" x14ac:dyDescent="0.3">
      <c r="A19" s="1" t="s">
        <v>38</v>
      </c>
      <c r="B19">
        <v>4646</v>
      </c>
      <c r="C19" s="1" t="s">
        <v>37</v>
      </c>
      <c r="D19">
        <v>1371</v>
      </c>
      <c r="E19" cm="1">
        <f t="array" ref="E19">_xlfn.IFS(AND(2=E18,B19=B18),3,B19=B18,2,TRUE,1)</f>
        <v>1</v>
      </c>
    </row>
    <row r="20" spans="1:5" hidden="1" x14ac:dyDescent="0.3">
      <c r="A20" s="1" t="s">
        <v>39</v>
      </c>
      <c r="B20">
        <v>4646</v>
      </c>
      <c r="C20" s="1" t="s">
        <v>37</v>
      </c>
      <c r="D20">
        <v>38</v>
      </c>
      <c r="E20" cm="1">
        <f t="array" ref="E20">_xlfn.IFS(AND(2=E19,B20=B19),3,B20=B19,2,TRUE,1)</f>
        <v>2</v>
      </c>
    </row>
    <row r="21" spans="1:5" x14ac:dyDescent="0.3">
      <c r="A21" s="1" t="s">
        <v>29</v>
      </c>
      <c r="B21">
        <v>4719</v>
      </c>
      <c r="C21" s="1" t="s">
        <v>5</v>
      </c>
      <c r="D21">
        <v>4384</v>
      </c>
      <c r="E21" cm="1">
        <f t="array" ref="E21">_xlfn.IFS(AND(2=E20,B21=B20),3,B21=B20,2,TRUE,1)</f>
        <v>1</v>
      </c>
    </row>
    <row r="22" spans="1:5" hidden="1" x14ac:dyDescent="0.3">
      <c r="A22" s="1" t="s">
        <v>30</v>
      </c>
      <c r="B22">
        <v>4719</v>
      </c>
      <c r="C22" s="1" t="s">
        <v>5</v>
      </c>
      <c r="D22">
        <v>2397</v>
      </c>
      <c r="E22" cm="1">
        <f t="array" ref="E22">_xlfn.IFS(AND(2=E21,B22=B21),3,B22=B21,2,TRUE,1)</f>
        <v>2</v>
      </c>
    </row>
    <row r="23" spans="1:5" hidden="1" x14ac:dyDescent="0.3">
      <c r="A23" s="1" t="s">
        <v>31</v>
      </c>
      <c r="B23">
        <v>4719</v>
      </c>
      <c r="C23" s="1" t="s">
        <v>5</v>
      </c>
      <c r="D23">
        <v>991</v>
      </c>
      <c r="E23" cm="1">
        <f t="array" ref="E23">_xlfn.IFS(AND(2=E22,B23=B22),3,B23=B22,2,TRUE,1)</f>
        <v>3</v>
      </c>
    </row>
    <row r="24" spans="1:5" x14ac:dyDescent="0.3">
      <c r="A24" s="1" t="s">
        <v>72</v>
      </c>
      <c r="B24">
        <v>5090</v>
      </c>
      <c r="C24" s="1" t="s">
        <v>66</v>
      </c>
      <c r="D24">
        <v>42</v>
      </c>
      <c r="E24" cm="1">
        <f t="array" ref="E24">_xlfn.IFS(AND(2=E23,B24=B23),3,B24=B23,2,TRUE,1)</f>
        <v>1</v>
      </c>
    </row>
    <row r="25" spans="1:5" x14ac:dyDescent="0.3">
      <c r="A25" s="1" t="s">
        <v>45</v>
      </c>
      <c r="B25">
        <v>5541</v>
      </c>
      <c r="C25" s="1" t="s">
        <v>37</v>
      </c>
      <c r="D25">
        <v>303</v>
      </c>
      <c r="E25" cm="1">
        <f t="array" ref="E25">_xlfn.IFS(AND(2=E24,B25=B24),3,B25=B24,2,TRUE,1)</f>
        <v>1</v>
      </c>
    </row>
    <row r="26" spans="1:5" hidden="1" x14ac:dyDescent="0.3">
      <c r="A26" s="1" t="s">
        <v>46</v>
      </c>
      <c r="B26">
        <v>5541</v>
      </c>
      <c r="C26" s="1" t="s">
        <v>37</v>
      </c>
      <c r="D26">
        <v>96</v>
      </c>
      <c r="E26" cm="1">
        <f t="array" ref="E26">_xlfn.IFS(AND(2=E25,B26=B25),3,B26=B25,2,TRUE,1)</f>
        <v>2</v>
      </c>
    </row>
    <row r="27" spans="1:5" hidden="1" x14ac:dyDescent="0.3">
      <c r="A27" s="1" t="s">
        <v>47</v>
      </c>
      <c r="B27">
        <v>5541</v>
      </c>
      <c r="C27" s="1" t="s">
        <v>37</v>
      </c>
      <c r="D27">
        <v>46</v>
      </c>
      <c r="E27" cm="1">
        <f t="array" ref="E27">_xlfn.IFS(AND(2=E26,B27=B26),3,B27=B26,2,TRUE,1)</f>
        <v>3</v>
      </c>
    </row>
    <row r="28" spans="1:5" x14ac:dyDescent="0.3">
      <c r="A28" s="1" t="s">
        <v>23</v>
      </c>
      <c r="B28">
        <v>5920</v>
      </c>
      <c r="C28" s="1" t="s">
        <v>5</v>
      </c>
      <c r="D28">
        <v>1426</v>
      </c>
      <c r="E28" cm="1">
        <f t="array" ref="E28">_xlfn.IFS(AND(2=E27,B28=B27),3,B28=B27,2,TRUE,1)</f>
        <v>1</v>
      </c>
    </row>
    <row r="29" spans="1:5" hidden="1" x14ac:dyDescent="0.3">
      <c r="A29" s="1" t="s">
        <v>24</v>
      </c>
      <c r="B29">
        <v>5920</v>
      </c>
      <c r="C29" s="1" t="s">
        <v>5</v>
      </c>
      <c r="D29">
        <v>1263</v>
      </c>
      <c r="E29" cm="1">
        <f t="array" ref="E29">_xlfn.IFS(AND(2=E28,B29=B28),3,B29=B28,2,TRUE,1)</f>
        <v>2</v>
      </c>
    </row>
    <row r="30" spans="1:5" hidden="1" x14ac:dyDescent="0.3">
      <c r="A30" s="1" t="s">
        <v>25</v>
      </c>
      <c r="B30">
        <v>5920</v>
      </c>
      <c r="C30" s="1" t="s">
        <v>5</v>
      </c>
      <c r="D30">
        <v>1214</v>
      </c>
      <c r="E30" cm="1">
        <f t="array" ref="E30">_xlfn.IFS(AND(2=E29,B30=B29),3,B30=B29,2,TRUE,1)</f>
        <v>3</v>
      </c>
    </row>
    <row r="31" spans="1:5" x14ac:dyDescent="0.3">
      <c r="A31" s="1" t="s">
        <v>17</v>
      </c>
      <c r="B31">
        <v>9100</v>
      </c>
      <c r="C31" s="1" t="s">
        <v>5</v>
      </c>
      <c r="D31">
        <v>14820</v>
      </c>
      <c r="E31" cm="1">
        <f t="array" ref="E31">_xlfn.IFS(AND(2=E30,B31=B30),3,B31=B30,2,TRUE,1)</f>
        <v>1</v>
      </c>
    </row>
    <row r="32" spans="1:5" hidden="1" x14ac:dyDescent="0.3">
      <c r="A32" s="1" t="s">
        <v>18</v>
      </c>
      <c r="B32">
        <v>9100</v>
      </c>
      <c r="C32" s="1" t="s">
        <v>5</v>
      </c>
      <c r="D32">
        <v>6892</v>
      </c>
      <c r="E32" cm="1">
        <f t="array" ref="E32">_xlfn.IFS(AND(2=E31,B32=B31),3,B32=B31,2,TRUE,1)</f>
        <v>2</v>
      </c>
    </row>
    <row r="33" spans="1:5" hidden="1" x14ac:dyDescent="0.3">
      <c r="A33" s="1" t="s">
        <v>19</v>
      </c>
      <c r="B33">
        <v>9100</v>
      </c>
      <c r="C33" s="1" t="s">
        <v>5</v>
      </c>
      <c r="D33">
        <v>5621</v>
      </c>
      <c r="E33" cm="1">
        <f t="array" ref="E33">_xlfn.IFS(AND(2=E32,B33=B32),3,B33=B32,2,TRUE,1)</f>
        <v>3</v>
      </c>
    </row>
    <row r="34" spans="1:5" x14ac:dyDescent="0.3">
      <c r="A34" s="1" t="s">
        <v>57</v>
      </c>
      <c r="B34">
        <v>10136</v>
      </c>
      <c r="C34" s="1" t="s">
        <v>37</v>
      </c>
      <c r="D34">
        <v>6</v>
      </c>
      <c r="E34" cm="1">
        <f t="array" ref="E34">_xlfn.IFS(AND(2=E33,B34=B33),3,B34=B33,2,TRUE,1)</f>
        <v>1</v>
      </c>
    </row>
    <row r="35" spans="1:5" x14ac:dyDescent="0.3">
      <c r="A35" s="1" t="s">
        <v>14</v>
      </c>
      <c r="B35">
        <v>10514</v>
      </c>
      <c r="C35" s="1" t="s">
        <v>5</v>
      </c>
      <c r="D35">
        <v>663</v>
      </c>
      <c r="E35" cm="1">
        <f t="array" ref="E35">_xlfn.IFS(AND(2=E34,B35=B34),3,B35=B34,2,TRUE,1)</f>
        <v>1</v>
      </c>
    </row>
    <row r="36" spans="1:5" hidden="1" x14ac:dyDescent="0.3">
      <c r="A36" s="1" t="s">
        <v>15</v>
      </c>
      <c r="B36">
        <v>10514</v>
      </c>
      <c r="C36" s="1" t="s">
        <v>5</v>
      </c>
      <c r="D36">
        <v>104</v>
      </c>
      <c r="E36" cm="1">
        <f t="array" ref="E36">_xlfn.IFS(AND(2=E35,B36=B35),3,B36=B35,2,TRUE,1)</f>
        <v>2</v>
      </c>
    </row>
    <row r="37" spans="1:5" hidden="1" x14ac:dyDescent="0.3">
      <c r="A37" s="1" t="s">
        <v>16</v>
      </c>
      <c r="B37">
        <v>10514</v>
      </c>
      <c r="C37" s="1" t="s">
        <v>5</v>
      </c>
      <c r="D37">
        <v>24</v>
      </c>
      <c r="E37" cm="1">
        <f t="array" ref="E37">_xlfn.IFS(AND(2=E36,B37=B36),3,B37=B36,2,TRUE,1)</f>
        <v>3</v>
      </c>
    </row>
    <row r="38" spans="1:5" x14ac:dyDescent="0.3">
      <c r="A38" s="1" t="s">
        <v>60</v>
      </c>
      <c r="B38">
        <v>10564</v>
      </c>
      <c r="C38" s="1" t="s">
        <v>37</v>
      </c>
      <c r="D38">
        <v>6</v>
      </c>
      <c r="E38" cm="1">
        <f t="array" ref="E38">_xlfn.IFS(AND(2=E37,B38=B37),3,B38=B37,2,TRUE,1)</f>
        <v>1</v>
      </c>
    </row>
    <row r="39" spans="1:5" x14ac:dyDescent="0.3">
      <c r="A39" s="1" t="s">
        <v>58</v>
      </c>
      <c r="B39">
        <v>11992</v>
      </c>
      <c r="C39" s="1" t="s">
        <v>37</v>
      </c>
      <c r="D39">
        <v>43</v>
      </c>
      <c r="E39" cm="1">
        <f t="array" ref="E39">_xlfn.IFS(AND(2=E38,B39=B38),3,B39=B38,2,TRUE,1)</f>
        <v>1</v>
      </c>
    </row>
    <row r="40" spans="1:5" x14ac:dyDescent="0.3">
      <c r="A40" s="1" t="s">
        <v>8</v>
      </c>
      <c r="B40">
        <v>13467</v>
      </c>
      <c r="C40" s="1" t="s">
        <v>5</v>
      </c>
      <c r="D40">
        <v>125</v>
      </c>
      <c r="E40" cm="1">
        <f t="array" ref="E40">_xlfn.IFS(AND(2=E39,B40=B39),3,B40=B39,2,TRUE,1)</f>
        <v>1</v>
      </c>
    </row>
    <row r="41" spans="1:5" hidden="1" x14ac:dyDescent="0.3">
      <c r="A41" s="1" t="s">
        <v>9</v>
      </c>
      <c r="B41">
        <v>13467</v>
      </c>
      <c r="C41" s="1" t="s">
        <v>5</v>
      </c>
      <c r="D41">
        <v>86</v>
      </c>
      <c r="E41" cm="1">
        <f t="array" ref="E41">_xlfn.IFS(AND(2=E40,B41=B40),3,B41=B40,2,TRUE,1)</f>
        <v>2</v>
      </c>
    </row>
    <row r="42" spans="1:5" hidden="1" x14ac:dyDescent="0.3">
      <c r="A42" s="1" t="s">
        <v>10</v>
      </c>
      <c r="B42">
        <v>13467</v>
      </c>
      <c r="C42" s="1" t="s">
        <v>5</v>
      </c>
      <c r="D42">
        <v>83</v>
      </c>
      <c r="E42" cm="1">
        <f t="array" ref="E42">_xlfn.IFS(AND(2=E41,B42=B41),3,B42=B41,2,TRUE,1)</f>
        <v>3</v>
      </c>
    </row>
    <row r="43" spans="1:5" x14ac:dyDescent="0.3">
      <c r="A43" s="1" t="s">
        <v>26</v>
      </c>
      <c r="B43">
        <v>13687</v>
      </c>
      <c r="C43" s="1" t="s">
        <v>5</v>
      </c>
      <c r="D43">
        <v>664</v>
      </c>
      <c r="E43" cm="1">
        <f t="array" ref="E43">_xlfn.IFS(AND(2=E42,B43=B42),3,B43=B42,2,TRUE,1)</f>
        <v>1</v>
      </c>
    </row>
    <row r="44" spans="1:5" hidden="1" x14ac:dyDescent="0.3">
      <c r="A44" s="1" t="s">
        <v>27</v>
      </c>
      <c r="B44">
        <v>13687</v>
      </c>
      <c r="C44" s="1" t="s">
        <v>5</v>
      </c>
      <c r="D44">
        <v>631</v>
      </c>
      <c r="E44" cm="1">
        <f t="array" ref="E44">_xlfn.IFS(AND(2=E43,B44=B43),3,B44=B43,2,TRUE,1)</f>
        <v>2</v>
      </c>
    </row>
    <row r="45" spans="1:5" hidden="1" x14ac:dyDescent="0.3">
      <c r="A45" s="1" t="s">
        <v>28</v>
      </c>
      <c r="B45">
        <v>13687</v>
      </c>
      <c r="C45" s="1" t="s">
        <v>5</v>
      </c>
      <c r="D45">
        <v>579</v>
      </c>
      <c r="E45" cm="1">
        <f t="array" ref="E45">_xlfn.IFS(AND(2=E44,B45=B44),3,B45=B44,2,TRUE,1)</f>
        <v>3</v>
      </c>
    </row>
    <row r="46" spans="1:5" x14ac:dyDescent="0.3">
      <c r="A46" s="1" t="s">
        <v>51</v>
      </c>
      <c r="B46">
        <v>14198</v>
      </c>
      <c r="C46" s="1" t="s">
        <v>37</v>
      </c>
      <c r="D46">
        <v>6689</v>
      </c>
      <c r="E46" cm="1">
        <f t="array" ref="E46">_xlfn.IFS(AND(2=E45,B46=B45),3,B46=B45,2,TRUE,1)</f>
        <v>1</v>
      </c>
    </row>
    <row r="47" spans="1:5" hidden="1" x14ac:dyDescent="0.3">
      <c r="A47" s="1" t="s">
        <v>52</v>
      </c>
      <c r="B47">
        <v>14198</v>
      </c>
      <c r="C47" s="1" t="s">
        <v>37</v>
      </c>
      <c r="D47">
        <v>541</v>
      </c>
      <c r="E47" cm="1">
        <f t="array" ref="E47">_xlfn.IFS(AND(2=E46,B47=B46),3,B47=B46,2,TRUE,1)</f>
        <v>2</v>
      </c>
    </row>
    <row r="48" spans="1:5" hidden="1" x14ac:dyDescent="0.3">
      <c r="A48" s="1" t="s">
        <v>53</v>
      </c>
      <c r="B48">
        <v>14198</v>
      </c>
      <c r="C48" s="1" t="s">
        <v>37</v>
      </c>
      <c r="D48">
        <v>95</v>
      </c>
      <c r="E48" cm="1">
        <f t="array" ref="E48">_xlfn.IFS(AND(2=E47,B48=B47),3,B48=B47,2,TRUE,1)</f>
        <v>3</v>
      </c>
    </row>
    <row r="49" spans="1:5" x14ac:dyDescent="0.3">
      <c r="A49" s="1" t="s">
        <v>33</v>
      </c>
      <c r="B49">
        <v>14393</v>
      </c>
      <c r="C49" s="1" t="s">
        <v>5</v>
      </c>
      <c r="D49">
        <v>286</v>
      </c>
      <c r="E49" cm="1">
        <f t="array" ref="E49">_xlfn.IFS(AND(2=E48,B49=B48),3,B49=B48,2,TRUE,1)</f>
        <v>1</v>
      </c>
    </row>
    <row r="50" spans="1:5" hidden="1" x14ac:dyDescent="0.3">
      <c r="A50" s="1" t="s">
        <v>34</v>
      </c>
      <c r="B50">
        <v>14393</v>
      </c>
      <c r="C50" s="1" t="s">
        <v>5</v>
      </c>
      <c r="D50">
        <v>221</v>
      </c>
      <c r="E50" cm="1">
        <f t="array" ref="E50">_xlfn.IFS(AND(2=E49,B50=B49),3,B50=B49,2,TRUE,1)</f>
        <v>2</v>
      </c>
    </row>
    <row r="51" spans="1:5" hidden="1" x14ac:dyDescent="0.3">
      <c r="A51" s="1" t="s">
        <v>35</v>
      </c>
      <c r="B51">
        <v>14393</v>
      </c>
      <c r="C51" s="1" t="s">
        <v>5</v>
      </c>
      <c r="D51">
        <v>77</v>
      </c>
      <c r="E51" cm="1">
        <f t="array" ref="E51">_xlfn.IFS(AND(2=E50,B51=B50),3,B51=B50,2,TRUE,1)</f>
        <v>3</v>
      </c>
    </row>
    <row r="52" spans="1:5" x14ac:dyDescent="0.3">
      <c r="A52" s="1" t="s">
        <v>43</v>
      </c>
      <c r="B52">
        <v>14885</v>
      </c>
      <c r="C52" s="1" t="s">
        <v>37</v>
      </c>
      <c r="D52">
        <v>110</v>
      </c>
      <c r="E52" cm="1">
        <f t="array" ref="E52">_xlfn.IFS(AND(2=E51,B52=B51),3,B52=B51,2,TRUE,1)</f>
        <v>1</v>
      </c>
    </row>
    <row r="53" spans="1:5" hidden="1" x14ac:dyDescent="0.3">
      <c r="A53" s="1" t="s">
        <v>43</v>
      </c>
      <c r="B53">
        <v>14885</v>
      </c>
      <c r="C53" s="1" t="s">
        <v>37</v>
      </c>
      <c r="D53">
        <v>102</v>
      </c>
      <c r="E53" cm="1">
        <f t="array" ref="E53">_xlfn.IFS(AND(2=E52,B53=B52),3,B53=B52,2,TRUE,1)</f>
        <v>2</v>
      </c>
    </row>
    <row r="54" spans="1:5" hidden="1" x14ac:dyDescent="0.3">
      <c r="A54" s="1" t="s">
        <v>44</v>
      </c>
      <c r="B54">
        <v>14885</v>
      </c>
      <c r="C54" s="1" t="s">
        <v>37</v>
      </c>
      <c r="D54">
        <v>110</v>
      </c>
      <c r="E54" cm="1">
        <f t="array" ref="E54">_xlfn.IFS(AND(2=E53,B54=B53),3,B54=B53,2,TRUE,1)</f>
        <v>3</v>
      </c>
    </row>
    <row r="55" spans="1:5" x14ac:dyDescent="0.3">
      <c r="A55" s="1" t="s">
        <v>73</v>
      </c>
      <c r="B55">
        <v>15280</v>
      </c>
      <c r="C55" s="1" t="s">
        <v>66</v>
      </c>
      <c r="D55">
        <v>4486</v>
      </c>
      <c r="E55" cm="1">
        <f t="array" ref="E55">_xlfn.IFS(AND(2=E54,B55=B54),3,B55=B54,2,TRUE,1)</f>
        <v>1</v>
      </c>
    </row>
    <row r="56" spans="1:5" hidden="1" x14ac:dyDescent="0.3">
      <c r="A56" s="1" t="s">
        <v>74</v>
      </c>
      <c r="B56">
        <v>15280</v>
      </c>
      <c r="C56" s="1" t="s">
        <v>66</v>
      </c>
      <c r="D56">
        <v>4008</v>
      </c>
      <c r="E56" cm="1">
        <f t="array" ref="E56">_xlfn.IFS(AND(2=E55,B56=B55),3,B56=B55,2,TRUE,1)</f>
        <v>2</v>
      </c>
    </row>
    <row r="57" spans="1:5" hidden="1" x14ac:dyDescent="0.3">
      <c r="A57" s="1" t="s">
        <v>75</v>
      </c>
      <c r="B57">
        <v>15280</v>
      </c>
      <c r="C57" s="1" t="s">
        <v>66</v>
      </c>
      <c r="D57">
        <v>2662</v>
      </c>
      <c r="E57" cm="1">
        <f t="array" ref="E57">_xlfn.IFS(AND(2=E56,B57=B56),3,B57=B56,2,TRUE,1)</f>
        <v>3</v>
      </c>
    </row>
    <row r="58" spans="1:5" x14ac:dyDescent="0.3">
      <c r="A58" s="1" t="s">
        <v>59</v>
      </c>
      <c r="B58">
        <v>15467</v>
      </c>
      <c r="C58" s="1" t="s">
        <v>37</v>
      </c>
      <c r="D58">
        <v>55</v>
      </c>
      <c r="E58" cm="1">
        <f t="array" ref="E58">_xlfn.IFS(AND(2=E57,B58=B57),3,B58=B57,2,TRUE,1)</f>
        <v>1</v>
      </c>
    </row>
    <row r="59" spans="1:5" x14ac:dyDescent="0.3">
      <c r="A59" s="1" t="s">
        <v>79</v>
      </c>
      <c r="B59">
        <v>16545</v>
      </c>
      <c r="C59" s="1" t="s">
        <v>66</v>
      </c>
      <c r="D59">
        <v>593</v>
      </c>
      <c r="E59" cm="1">
        <f t="array" ref="E59">_xlfn.IFS(AND(2=E58,B59=B58),3,B59=B58,2,TRUE,1)</f>
        <v>1</v>
      </c>
    </row>
    <row r="60" spans="1:5" hidden="1" x14ac:dyDescent="0.3">
      <c r="A60" s="1" t="s">
        <v>80</v>
      </c>
      <c r="B60">
        <v>16545</v>
      </c>
      <c r="C60" s="1" t="s">
        <v>66</v>
      </c>
      <c r="D60">
        <v>130</v>
      </c>
      <c r="E60" cm="1">
        <f t="array" ref="E60">_xlfn.IFS(AND(2=E59,B60=B59),3,B60=B59,2,TRUE,1)</f>
        <v>2</v>
      </c>
    </row>
    <row r="61" spans="1:5" hidden="1" x14ac:dyDescent="0.3">
      <c r="A61" s="1" t="s">
        <v>81</v>
      </c>
      <c r="B61">
        <v>16545</v>
      </c>
      <c r="C61" s="1" t="s">
        <v>66</v>
      </c>
      <c r="D61">
        <v>52</v>
      </c>
      <c r="E61" cm="1">
        <f t="array" ref="E61">_xlfn.IFS(AND(2=E60,B61=B60),3,B61=B60,2,TRUE,1)</f>
        <v>3</v>
      </c>
    </row>
    <row r="62" spans="1:5" x14ac:dyDescent="0.3">
      <c r="A62" s="1" t="s">
        <v>78</v>
      </c>
      <c r="B62">
        <v>17847</v>
      </c>
      <c r="C62" s="1" t="s">
        <v>66</v>
      </c>
      <c r="D62">
        <v>16</v>
      </c>
      <c r="E62" cm="1">
        <f t="array" ref="E62">_xlfn.IFS(AND(2=E61,B62=B61),3,B62=B61,2,TRUE,1)</f>
        <v>1</v>
      </c>
    </row>
    <row r="63" spans="1:5" x14ac:dyDescent="0.3">
      <c r="A63" s="1" t="s">
        <v>69</v>
      </c>
      <c r="B63">
        <v>17862</v>
      </c>
      <c r="C63" s="1" t="s">
        <v>66</v>
      </c>
      <c r="D63">
        <v>323</v>
      </c>
      <c r="E63" cm="1">
        <f t="array" ref="E63">_xlfn.IFS(AND(2=E62,B63=B62),3,B63=B62,2,TRUE,1)</f>
        <v>1</v>
      </c>
    </row>
    <row r="64" spans="1:5" hidden="1" x14ac:dyDescent="0.3">
      <c r="A64" s="1" t="s">
        <v>70</v>
      </c>
      <c r="B64">
        <v>17862</v>
      </c>
      <c r="C64" s="1" t="s">
        <v>66</v>
      </c>
      <c r="D64">
        <v>130</v>
      </c>
      <c r="E64" cm="1">
        <f t="array" ref="E64">_xlfn.IFS(AND(2=E63,B64=B63),3,B64=B63,2,TRUE,1)</f>
        <v>2</v>
      </c>
    </row>
    <row r="65" spans="1:5" hidden="1" x14ac:dyDescent="0.3">
      <c r="A65" s="1" t="s">
        <v>71</v>
      </c>
      <c r="B65">
        <v>17862</v>
      </c>
      <c r="C65" s="1" t="s">
        <v>66</v>
      </c>
      <c r="D65">
        <v>57</v>
      </c>
      <c r="E65" cm="1">
        <f t="array" ref="E65">_xlfn.IFS(AND(2=E64,B65=B64),3,B65=B64,2,TRUE,1)</f>
        <v>3</v>
      </c>
    </row>
    <row r="66" spans="1:5" x14ac:dyDescent="0.3">
      <c r="A66" s="1" t="s">
        <v>76</v>
      </c>
      <c r="B66">
        <v>18406</v>
      </c>
      <c r="C66" s="1" t="s">
        <v>66</v>
      </c>
      <c r="D66">
        <v>48</v>
      </c>
      <c r="E66" cm="1">
        <f t="array" ref="E66">_xlfn.IFS(AND(2=E65,B66=B65),3,B66=B65,2,TRUE,1)</f>
        <v>1</v>
      </c>
    </row>
    <row r="67" spans="1:5" x14ac:dyDescent="0.3">
      <c r="A67" s="1" t="s">
        <v>54</v>
      </c>
      <c r="B67">
        <v>18684</v>
      </c>
      <c r="C67" s="1" t="s">
        <v>37</v>
      </c>
      <c r="D67">
        <v>360</v>
      </c>
      <c r="E67" cm="1">
        <f t="array" ref="E67">_xlfn.IFS(AND(2=E66,B67=B66),3,B67=B66,2,TRUE,1)</f>
        <v>1</v>
      </c>
    </row>
    <row r="68" spans="1:5" hidden="1" x14ac:dyDescent="0.3">
      <c r="A68" s="1" t="s">
        <v>55</v>
      </c>
      <c r="B68">
        <v>18684</v>
      </c>
      <c r="C68" s="1" t="s">
        <v>37</v>
      </c>
      <c r="D68">
        <v>135</v>
      </c>
      <c r="E68" cm="1">
        <f t="array" ref="E68">_xlfn.IFS(AND(2=E67,B68=B67),3,B68=B67,2,TRUE,1)</f>
        <v>2</v>
      </c>
    </row>
    <row r="69" spans="1:5" hidden="1" x14ac:dyDescent="0.3">
      <c r="A69" s="1" t="s">
        <v>56</v>
      </c>
      <c r="B69">
        <v>18684</v>
      </c>
      <c r="C69" s="1" t="s">
        <v>37</v>
      </c>
      <c r="D69">
        <v>55</v>
      </c>
      <c r="E69" cm="1">
        <f t="array" ref="E69">_xlfn.IFS(AND(2=E68,B69=B68),3,B69=B68,2,TRUE,1)</f>
        <v>3</v>
      </c>
    </row>
    <row r="70" spans="1:5" x14ac:dyDescent="0.3">
      <c r="A70" s="1" t="s">
        <v>65</v>
      </c>
      <c r="B70">
        <v>19016</v>
      </c>
      <c r="C70" s="1" t="s">
        <v>66</v>
      </c>
      <c r="D70">
        <v>3177</v>
      </c>
      <c r="E70" cm="1">
        <f t="array" ref="E70">_xlfn.IFS(AND(2=E69,B70=B69),3,B70=B69,2,TRUE,1)</f>
        <v>1</v>
      </c>
    </row>
    <row r="71" spans="1:5" hidden="1" x14ac:dyDescent="0.3">
      <c r="A71" s="1" t="s">
        <v>67</v>
      </c>
      <c r="B71">
        <v>19016</v>
      </c>
      <c r="C71" s="1" t="s">
        <v>66</v>
      </c>
      <c r="D71">
        <v>1713</v>
      </c>
      <c r="E71" cm="1">
        <f t="array" ref="E71">_xlfn.IFS(AND(2=E70,B71=B70),3,B71=B70,2,TRUE,1)</f>
        <v>2</v>
      </c>
    </row>
    <row r="72" spans="1:5" hidden="1" x14ac:dyDescent="0.3">
      <c r="A72" s="1" t="s">
        <v>68</v>
      </c>
      <c r="B72">
        <v>19016</v>
      </c>
      <c r="C72" s="1" t="s">
        <v>66</v>
      </c>
      <c r="D72">
        <v>1528</v>
      </c>
      <c r="E72" cm="1">
        <f t="array" ref="E72">_xlfn.IFS(AND(2=E71,B72=B71),3,B72=B71,2,TRUE,1)</f>
        <v>3</v>
      </c>
    </row>
    <row r="73" spans="1:5" x14ac:dyDescent="0.3">
      <c r="A73" s="1" t="s">
        <v>61</v>
      </c>
      <c r="B73">
        <v>19825</v>
      </c>
      <c r="C73" s="1" t="s">
        <v>37</v>
      </c>
      <c r="D73">
        <v>6</v>
      </c>
      <c r="E73" cm="1">
        <f t="array" ref="E73">_xlfn.IFS(AND(2=E72,B73=B72),3,B73=B72,2,TRUE,1)</f>
        <v>1</v>
      </c>
    </row>
    <row r="74" spans="1:5" x14ac:dyDescent="0.3">
      <c r="A74" s="1" t="s">
        <v>40</v>
      </c>
      <c r="B74">
        <v>19929</v>
      </c>
      <c r="C74" s="1" t="s">
        <v>37</v>
      </c>
      <c r="D74">
        <v>10774</v>
      </c>
      <c r="E74" cm="1">
        <f t="array" ref="E74">_xlfn.IFS(AND(2=E73,B74=B73),3,B74=B73,2,TRUE,1)</f>
        <v>1</v>
      </c>
    </row>
    <row r="75" spans="1:5" hidden="1" x14ac:dyDescent="0.3">
      <c r="A75" s="1" t="s">
        <v>41</v>
      </c>
      <c r="B75">
        <v>19929</v>
      </c>
      <c r="C75" s="1" t="s">
        <v>37</v>
      </c>
      <c r="D75">
        <v>87</v>
      </c>
      <c r="E75" cm="1">
        <f t="array" ref="E75">_xlfn.IFS(AND(2=E74,B75=B74),3,B75=B74,2,TRUE,1)</f>
        <v>2</v>
      </c>
    </row>
    <row r="76" spans="1:5" hidden="1" x14ac:dyDescent="0.3">
      <c r="A76" s="1" t="s">
        <v>42</v>
      </c>
      <c r="B76">
        <v>19929</v>
      </c>
      <c r="C76" s="1" t="s">
        <v>37</v>
      </c>
      <c r="D76">
        <v>3</v>
      </c>
      <c r="E76" cm="1">
        <f t="array" ref="E76">_xlfn.IFS(AND(2=E75,B76=B75),3,B76=B75,2,TRUE,1)</f>
        <v>3</v>
      </c>
    </row>
    <row r="77" spans="1:5" x14ac:dyDescent="0.3">
      <c r="A77" s="1" t="s">
        <v>4</v>
      </c>
      <c r="B77">
        <v>21914</v>
      </c>
      <c r="C77" s="1" t="s">
        <v>5</v>
      </c>
      <c r="D77">
        <v>843</v>
      </c>
      <c r="E77" cm="1">
        <f t="array" ref="E77">_xlfn.IFS(AND(2=E76,B77=B76),3,B77=B76,2,TRUE,1)</f>
        <v>1</v>
      </c>
    </row>
    <row r="78" spans="1:5" hidden="1" x14ac:dyDescent="0.3">
      <c r="A78" s="1" t="s">
        <v>6</v>
      </c>
      <c r="B78">
        <v>21914</v>
      </c>
      <c r="C78" s="1" t="s">
        <v>5</v>
      </c>
      <c r="D78">
        <v>144</v>
      </c>
      <c r="E78" cm="1">
        <f t="array" ref="E78">_xlfn.IFS(AND(2=E77,B78=B77),3,B78=B77,2,TRUE,1)</f>
        <v>2</v>
      </c>
    </row>
    <row r="79" spans="1:5" hidden="1" x14ac:dyDescent="0.3">
      <c r="A79" s="1" t="s">
        <v>7</v>
      </c>
      <c r="B79">
        <v>21914</v>
      </c>
      <c r="C79" s="1" t="s">
        <v>5</v>
      </c>
      <c r="D79">
        <v>1051</v>
      </c>
      <c r="E79" cm="1">
        <f t="array" ref="E79">_xlfn.IFS(AND(2=E78,B79=B78),3,B79=B78,2,TRUE,1)</f>
        <v>3</v>
      </c>
    </row>
    <row r="81" spans="2:5" x14ac:dyDescent="0.3">
      <c r="C81">
        <v>1</v>
      </c>
      <c r="D81">
        <v>2</v>
      </c>
      <c r="E81">
        <v>3</v>
      </c>
    </row>
    <row r="82" spans="2:5" x14ac:dyDescent="0.3">
      <c r="B82">
        <v>1000</v>
      </c>
      <c r="C82">
        <f>COUNTIFS(sea_res_combine_two[position],"&lt;="&amp;B82,sea_res_combine_two[search],"=1")</f>
        <v>26</v>
      </c>
      <c r="D82">
        <f>COUNTIFS(sea_res_combine_two[position],"&lt;="&amp;B82,sea_res_combine_two[search],"=2")</f>
        <v>17</v>
      </c>
      <c r="E82">
        <f>COUNTIFS(sea_res_combine_two[position],"&lt;="&amp;B82,sea_res_combine_two[search],"=3")</f>
        <v>14</v>
      </c>
    </row>
    <row r="83" spans="2:5" x14ac:dyDescent="0.3">
      <c r="B83">
        <v>3000</v>
      </c>
      <c r="C83">
        <f>COUNTIFS(sea_res_combine_two[position],"&lt;="&amp;B83,E2:E79,"=1")-C82</f>
        <v>2</v>
      </c>
      <c r="D83">
        <f>COUNTIFS(sea_res_combine_two[position],"&lt;="&amp;B83,sea_res_combine_two[search],"=2")-D82</f>
        <v>3</v>
      </c>
      <c r="E83">
        <f>COUNTIFS(sea_res_combine_two[position],"&lt;="&amp;B83,sea_res_combine_two[search],"=3")-E82</f>
        <v>4</v>
      </c>
    </row>
    <row r="84" spans="2:5" x14ac:dyDescent="0.3">
      <c r="B84">
        <v>5000</v>
      </c>
      <c r="C84">
        <f>COUNTIFS(sea_res_combine_two[position],"&lt;="&amp;B84,E2:E79,"=1")-SUM(C82:C83)</f>
        <v>3</v>
      </c>
      <c r="D84">
        <f>COUNTIFS(sea_res_combine_two[position],"&lt;="&amp;B84,sea_res_combine_two[search],"=2")-SUM(D82:D83)</f>
        <v>1</v>
      </c>
      <c r="E84">
        <f>COUNTIFS(sea_res_combine_two[position],"&lt;="&amp;B84,sea_res_combine_two[search],"=3")-SUM(E82:E83)</f>
        <v>0</v>
      </c>
    </row>
    <row r="85" spans="2:5" x14ac:dyDescent="0.3">
      <c r="B85">
        <v>7000</v>
      </c>
      <c r="C85">
        <f>COUNTIFS(sea_res_combine_two[position],"&lt;="&amp;B85,E2:E79,"=1")-SUM(C82:C84)</f>
        <v>1</v>
      </c>
      <c r="D85">
        <f>COUNTIFS(sea_res_combine_two[position],"&lt;="&amp;B85,sea_res_combine_two[search],"=2")-SUM(D82:D84)</f>
        <v>1</v>
      </c>
      <c r="E85">
        <f>COUNTIFS(sea_res_combine_two[position],"&lt;="&amp;B85,sea_res_combine_two[search],"=3")-SUM(E82:E84)</f>
        <v>2</v>
      </c>
    </row>
    <row r="86" spans="2:5" x14ac:dyDescent="0.3">
      <c r="B86">
        <v>9000</v>
      </c>
      <c r="C86">
        <f>COUNTIFS(sea_res_combine_two[position],"&lt;="&amp;B86,E2:E79,"=1")-SUM(C82:C85)</f>
        <v>0</v>
      </c>
      <c r="D86">
        <f>COUNTIFS(sea_res_combine_two[position],"&lt;="&amp;B86,sea_res_combine_two[search],"=2")-SUM(D82:D85)</f>
        <v>1</v>
      </c>
      <c r="E86">
        <f>COUNTIFS(sea_res_combine_two[position],"&lt;="&amp;B86,sea_res_combine_two[search],"=3")-SUM(E82:E85)</f>
        <v>0</v>
      </c>
    </row>
    <row r="87" spans="2:5" x14ac:dyDescent="0.3">
      <c r="B87">
        <v>11000</v>
      </c>
      <c r="C87">
        <f>COUNTIFS(sea_res_combine_two[position],"&lt;="&amp;B87,E2:E79,"=1")-SUM(C82:C86)</f>
        <v>2</v>
      </c>
      <c r="D87">
        <f>COUNTIFS(sea_res_combine_two[position],"&lt;="&amp;B87,sea_res_combine_two[search],"=2")-SUM(D82:D86)</f>
        <v>0</v>
      </c>
      <c r="E87">
        <f>COUNTIFS(sea_res_combine_two[position],"&lt;="&amp;B87,sea_res_combine_two[search],"=3")-SUM(E82:E86)</f>
        <v>0</v>
      </c>
    </row>
    <row r="88" spans="2:5" x14ac:dyDescent="0.3">
      <c r="B88">
        <v>13000</v>
      </c>
      <c r="C88">
        <f>COUNTIFS(sea_res_combine_two[position],"&lt;="&amp;B88,E2:E79,"=1")-SUM(C82:C87)</f>
        <v>0</v>
      </c>
      <c r="D88">
        <f>COUNTIFS(sea_res_combine_two[position],"&lt;="&amp;B88,sea_res_combine_two[search],"=2")-SUM(D82:D87)</f>
        <v>0</v>
      </c>
      <c r="E88">
        <f>COUNTIFS(sea_res_combine_two[position],"&lt;="&amp;B88,sea_res_combine_two[search],"=3")-SUM(E82:E87)</f>
        <v>0</v>
      </c>
    </row>
    <row r="89" spans="2:5" x14ac:dyDescent="0.3">
      <c r="B89">
        <v>15000</v>
      </c>
      <c r="C89">
        <f>COUNTIFS(sea_res_combine_two[position],"&lt;="&amp;B89,E2:E79,"=1")-SUM(C82:C88)</f>
        <v>1</v>
      </c>
      <c r="D89">
        <f>COUNTIFS(sea_res_combine_two[position],"&lt;="&amp;B89,sea_res_combine_two[search],"=2")-SUM(D82:D88)</f>
        <v>0</v>
      </c>
      <c r="E89">
        <f>COUNTIFS(sea_res_combine_two[position],"&lt;="&amp;B89,sea_res_combine_two[search],"=3")-SUM(E82:E88)</f>
        <v>0</v>
      </c>
    </row>
    <row r="90" spans="2:5" x14ac:dyDescent="0.3">
      <c r="B90">
        <v>17000</v>
      </c>
      <c r="C90">
        <f>COUNTIFS(sea_res_combine_two[position],"&lt;="&amp;B90,E2:E79,"=1")-SUM(C82:C89)</f>
        <v>0</v>
      </c>
      <c r="D90">
        <f>COUNTIFS(sea_res_combine_two[position],"&lt;="&amp;B90,sea_res_combine_two[search],"=2")-SUM(D82:D89)</f>
        <v>0</v>
      </c>
      <c r="E90">
        <f>COUNTIFS(sea_res_combine_two[position],"&lt;="&amp;B90,sea_res_combine_two[search],"=3")-SUM(E82:E89)</f>
        <v>0</v>
      </c>
    </row>
    <row r="91" spans="2:5" x14ac:dyDescent="0.3">
      <c r="B91">
        <v>19000</v>
      </c>
      <c r="C91">
        <f>COUNTIFS(sea_res_combine_two[position],"&lt;="&amp;B91,E2:E79,"=1")-SUM(C82:C90)</f>
        <v>0</v>
      </c>
      <c r="D91">
        <f>COUNTIFS(sea_res_combine_two[position],"&lt;="&amp;B91,sea_res_combine_two[search],"=2")-SUM(D82:D90)</f>
        <v>0</v>
      </c>
      <c r="E91">
        <f>COUNTIFS(sea_res_combine_two[position],"&lt;="&amp;B91,sea_res_combine_two[search],"=3")-SUM(E82:E90)</f>
        <v>0</v>
      </c>
    </row>
    <row r="92" spans="2:5" x14ac:dyDescent="0.3">
      <c r="B92">
        <v>21000</v>
      </c>
      <c r="C92">
        <f>COUNTIFS(sea_res_combine_two[position],"&lt;="&amp;B92,E2:E79,"=1")-SUM(C82:C91)</f>
        <v>0</v>
      </c>
      <c r="D92">
        <f>COUNTIFS(sea_res_combine_two[position],"&lt;="&amp;B92,sea_res_combine_two[search],"=2")-SUM(D82:D91)</f>
        <v>0</v>
      </c>
      <c r="E92">
        <f>COUNTIFS(sea_res_combine_two[position],"&lt;="&amp;B92,sea_res_combine_two[search],"=3")-SUM(E82:E91)</f>
        <v>0</v>
      </c>
    </row>
    <row r="93" spans="2:5" x14ac:dyDescent="0.3">
      <c r="B93">
        <v>23000</v>
      </c>
      <c r="C93">
        <f>COUNTIFS(sea_res_combine_two[position],"&lt;="&amp;B93,E2:E79,"=1")-SUM(C82:C92)</f>
        <v>0</v>
      </c>
      <c r="D93">
        <f>COUNTIFS(sea_res_combine_two[position],"&lt;="&amp;B93,sea_res_combine_two[search],"=2")-SUM(D82:D92)</f>
        <v>0</v>
      </c>
      <c r="E93">
        <f>COUNTIFS(sea_res_combine_two[position],"&lt;="&amp;B93,sea_res_combine_two[search],"=3")-SUM(E82:E92)</f>
        <v>0</v>
      </c>
    </row>
    <row r="94" spans="2:5" x14ac:dyDescent="0.3">
      <c r="B94">
        <v>25000</v>
      </c>
      <c r="C94">
        <f>COUNTIFS(sea_res_combine_two[position],"&lt;="&amp;B94,E2:E79,"=1")-SUM(C82:C93)</f>
        <v>0</v>
      </c>
      <c r="D94">
        <f>COUNTIFS(sea_res_combine_two[position],"&lt;="&amp;B94,sea_res_combine_two[search],"=2")-SUM(D82:D93)</f>
        <v>0</v>
      </c>
      <c r="E94">
        <f>COUNTIFS(sea_res_combine_two[position],"&lt;="&amp;B94,sea_res_combine_two[search],"=3")-SUM(E82:E93)</f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40C2-4D2A-4C25-B13E-3B518EF1F92E}">
  <dimension ref="A1:K104"/>
  <sheetViews>
    <sheetView tabSelected="1" topLeftCell="A97" workbookViewId="0">
      <selection activeCell="R119" sqref="R119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s="1" t="s">
        <v>99</v>
      </c>
      <c r="B2">
        <v>549</v>
      </c>
      <c r="C2" s="1" t="s">
        <v>92</v>
      </c>
      <c r="D2">
        <v>8571</v>
      </c>
      <c r="E2" cm="1">
        <f t="array" ref="E2">_xlfn.IFS(AND(2=E1,B2=B1),3,B2=B1,2,TRUE,1)</f>
        <v>1</v>
      </c>
    </row>
    <row r="3" spans="1:5" x14ac:dyDescent="0.3">
      <c r="A3" s="1" t="s">
        <v>100</v>
      </c>
      <c r="B3">
        <v>549</v>
      </c>
      <c r="C3" s="1" t="s">
        <v>92</v>
      </c>
      <c r="D3">
        <v>1173</v>
      </c>
      <c r="E3" cm="1">
        <f t="array" ref="E3">_xlfn.IFS(AND(2=E2,B3=B2),3,B3=B2,2,TRUE,1)</f>
        <v>2</v>
      </c>
    </row>
    <row r="4" spans="1:5" x14ac:dyDescent="0.3">
      <c r="A4" s="1" t="s">
        <v>101</v>
      </c>
      <c r="B4">
        <v>549</v>
      </c>
      <c r="C4" s="1" t="s">
        <v>92</v>
      </c>
      <c r="D4">
        <v>280</v>
      </c>
      <c r="E4" cm="1">
        <f t="array" ref="E4">_xlfn.IFS(AND(2=E3,B4=B3),3,B4=B3,2,TRUE,1)</f>
        <v>3</v>
      </c>
    </row>
    <row r="5" spans="1:5" x14ac:dyDescent="0.3">
      <c r="A5" s="1" t="s">
        <v>124</v>
      </c>
      <c r="B5">
        <v>2032</v>
      </c>
      <c r="C5" s="1" t="s">
        <v>92</v>
      </c>
      <c r="D5">
        <v>284</v>
      </c>
      <c r="E5" cm="1">
        <f t="array" ref="E5">_xlfn.IFS(AND(2=E4,B5=B4),3,B5=B4,2,TRUE,1)</f>
        <v>1</v>
      </c>
    </row>
    <row r="6" spans="1:5" x14ac:dyDescent="0.3">
      <c r="A6" s="1" t="s">
        <v>125</v>
      </c>
      <c r="B6">
        <v>2032</v>
      </c>
      <c r="C6" s="1" t="s">
        <v>92</v>
      </c>
      <c r="D6">
        <v>123</v>
      </c>
      <c r="E6" cm="1">
        <f t="array" ref="E6">_xlfn.IFS(AND(2=E5,B6=B5),3,B6=B5,2,TRUE,1)</f>
        <v>2</v>
      </c>
    </row>
    <row r="7" spans="1:5" x14ac:dyDescent="0.3">
      <c r="A7" s="1" t="s">
        <v>126</v>
      </c>
      <c r="B7">
        <v>2032</v>
      </c>
      <c r="C7" s="1" t="s">
        <v>92</v>
      </c>
      <c r="D7">
        <v>90</v>
      </c>
      <c r="E7" cm="1">
        <f t="array" ref="E7">_xlfn.IFS(AND(2=E6,B7=B6),3,B7=B6,2,TRUE,1)</f>
        <v>3</v>
      </c>
    </row>
    <row r="8" spans="1:5" x14ac:dyDescent="0.3">
      <c r="A8" s="1" t="s">
        <v>154</v>
      </c>
      <c r="B8">
        <v>2479</v>
      </c>
      <c r="C8" s="1" t="s">
        <v>92</v>
      </c>
      <c r="D8">
        <v>676</v>
      </c>
      <c r="E8" cm="1">
        <f t="array" ref="E8">_xlfn.IFS(AND(2=E7,B8=B7),3,B8=B7,2,TRUE,1)</f>
        <v>1</v>
      </c>
    </row>
    <row r="9" spans="1:5" x14ac:dyDescent="0.3">
      <c r="A9" s="1" t="s">
        <v>155</v>
      </c>
      <c r="B9">
        <v>2479</v>
      </c>
      <c r="C9" s="1" t="s">
        <v>92</v>
      </c>
      <c r="D9">
        <v>352</v>
      </c>
      <c r="E9" cm="1">
        <f t="array" ref="E9">_xlfn.IFS(AND(2=E8,B9=B8),3,B9=B8,2,TRUE,1)</f>
        <v>2</v>
      </c>
    </row>
    <row r="10" spans="1:5" x14ac:dyDescent="0.3">
      <c r="A10" s="1" t="s">
        <v>156</v>
      </c>
      <c r="B10">
        <v>2479</v>
      </c>
      <c r="C10" s="1" t="s">
        <v>92</v>
      </c>
      <c r="D10">
        <v>1208</v>
      </c>
      <c r="E10" cm="1">
        <f t="array" ref="E10">_xlfn.IFS(AND(2=E9,B10=B9),3,B10=B9,2,TRUE,1)</f>
        <v>3</v>
      </c>
    </row>
    <row r="11" spans="1:5" x14ac:dyDescent="0.3">
      <c r="A11" s="1" t="s">
        <v>151</v>
      </c>
      <c r="B11">
        <v>2580</v>
      </c>
      <c r="C11" s="1" t="s">
        <v>92</v>
      </c>
      <c r="D11">
        <v>1415</v>
      </c>
      <c r="E11" cm="1">
        <f t="array" ref="E11">_xlfn.IFS(AND(2=E10,B11=B10),3,B11=B10,2,TRUE,1)</f>
        <v>1</v>
      </c>
    </row>
    <row r="12" spans="1:5" x14ac:dyDescent="0.3">
      <c r="A12" s="1" t="s">
        <v>152</v>
      </c>
      <c r="B12">
        <v>2580</v>
      </c>
      <c r="C12" s="1" t="s">
        <v>92</v>
      </c>
      <c r="D12">
        <v>682</v>
      </c>
      <c r="E12" cm="1">
        <f t="array" ref="E12">_xlfn.IFS(AND(2=E11,B12=B11),3,B12=B11,2,TRUE,1)</f>
        <v>2</v>
      </c>
    </row>
    <row r="13" spans="1:5" x14ac:dyDescent="0.3">
      <c r="A13" s="1" t="s">
        <v>153</v>
      </c>
      <c r="B13">
        <v>2580</v>
      </c>
      <c r="C13" s="1" t="s">
        <v>92</v>
      </c>
      <c r="D13">
        <v>1023</v>
      </c>
      <c r="E13" cm="1">
        <f t="array" ref="E13">_xlfn.IFS(AND(2=E12,B13=B12),3,B13=B12,2,TRUE,1)</f>
        <v>3</v>
      </c>
    </row>
    <row r="14" spans="1:5" x14ac:dyDescent="0.3">
      <c r="A14" s="1" t="s">
        <v>127</v>
      </c>
      <c r="B14">
        <v>2685</v>
      </c>
      <c r="C14" s="1" t="s">
        <v>92</v>
      </c>
      <c r="D14">
        <v>930</v>
      </c>
      <c r="E14" cm="1">
        <f t="array" ref="E14">_xlfn.IFS(AND(2=E13,B14=B13),3,B14=B13,2,TRUE,1)</f>
        <v>1</v>
      </c>
    </row>
    <row r="15" spans="1:5" x14ac:dyDescent="0.3">
      <c r="A15" s="1" t="s">
        <v>128</v>
      </c>
      <c r="B15">
        <v>2685</v>
      </c>
      <c r="C15" s="1" t="s">
        <v>92</v>
      </c>
      <c r="D15">
        <v>166</v>
      </c>
      <c r="E15" cm="1">
        <f t="array" ref="E15">_xlfn.IFS(AND(2=E14,B15=B14),3,B15=B14,2,TRUE,1)</f>
        <v>2</v>
      </c>
    </row>
    <row r="16" spans="1:5" x14ac:dyDescent="0.3">
      <c r="A16" s="1" t="s">
        <v>129</v>
      </c>
      <c r="B16">
        <v>2685</v>
      </c>
      <c r="C16" s="1" t="s">
        <v>92</v>
      </c>
      <c r="D16">
        <v>181</v>
      </c>
      <c r="E16" cm="1">
        <f t="array" ref="E16">_xlfn.IFS(AND(2=E15,B16=B15),3,B16=B15,2,TRUE,1)</f>
        <v>3</v>
      </c>
    </row>
    <row r="17" spans="1:5" x14ac:dyDescent="0.3">
      <c r="A17" s="1" t="s">
        <v>93</v>
      </c>
      <c r="B17">
        <v>3006</v>
      </c>
      <c r="C17" s="1" t="s">
        <v>92</v>
      </c>
      <c r="D17">
        <v>2948</v>
      </c>
      <c r="E17" cm="1">
        <f t="array" ref="E17">_xlfn.IFS(AND(2=E16,B17=B16),3,B17=B16,2,TRUE,1)</f>
        <v>1</v>
      </c>
    </row>
    <row r="18" spans="1:5" x14ac:dyDescent="0.3">
      <c r="A18" s="1" t="s">
        <v>94</v>
      </c>
      <c r="B18">
        <v>3006</v>
      </c>
      <c r="C18" s="1" t="s">
        <v>92</v>
      </c>
      <c r="D18">
        <v>545</v>
      </c>
      <c r="E18" cm="1">
        <f t="array" ref="E18">_xlfn.IFS(AND(2=E17,B18=B17),3,B18=B17,2,TRUE,1)</f>
        <v>2</v>
      </c>
    </row>
    <row r="19" spans="1:5" x14ac:dyDescent="0.3">
      <c r="A19" s="1" t="s">
        <v>95</v>
      </c>
      <c r="B19">
        <v>3006</v>
      </c>
      <c r="C19" s="1" t="s">
        <v>92</v>
      </c>
      <c r="D19">
        <v>123</v>
      </c>
      <c r="E19" cm="1">
        <f t="array" ref="E19">_xlfn.IFS(AND(2=E18,B19=B18),3,B19=B18,2,TRUE,1)</f>
        <v>3</v>
      </c>
    </row>
    <row r="20" spans="1:5" x14ac:dyDescent="0.3">
      <c r="A20" s="1" t="s">
        <v>133</v>
      </c>
      <c r="B20">
        <v>3698</v>
      </c>
      <c r="C20" s="1" t="s">
        <v>92</v>
      </c>
      <c r="D20">
        <v>11928</v>
      </c>
      <c r="E20" cm="1">
        <f t="array" ref="E20">_xlfn.IFS(AND(2=E19,B20=B19),3,B20=B19,2,TRUE,1)</f>
        <v>1</v>
      </c>
    </row>
    <row r="21" spans="1:5" x14ac:dyDescent="0.3">
      <c r="A21" s="1" t="s">
        <v>134</v>
      </c>
      <c r="B21">
        <v>3698</v>
      </c>
      <c r="C21" s="1" t="s">
        <v>92</v>
      </c>
      <c r="D21">
        <v>9161</v>
      </c>
      <c r="E21" cm="1">
        <f t="array" ref="E21">_xlfn.IFS(AND(2=E20,B21=B20),3,B21=B20,2,TRUE,1)</f>
        <v>2</v>
      </c>
    </row>
    <row r="22" spans="1:5" x14ac:dyDescent="0.3">
      <c r="A22" s="1" t="s">
        <v>135</v>
      </c>
      <c r="B22">
        <v>3698</v>
      </c>
      <c r="C22" s="1" t="s">
        <v>92</v>
      </c>
      <c r="D22">
        <v>11548</v>
      </c>
      <c r="E22" cm="1">
        <f t="array" ref="E22">_xlfn.IFS(AND(2=E21,B22=B21),3,B22=B21,2,TRUE,1)</f>
        <v>3</v>
      </c>
    </row>
    <row r="23" spans="1:5" x14ac:dyDescent="0.3">
      <c r="A23" s="1" t="s">
        <v>118</v>
      </c>
      <c r="B23">
        <v>3905</v>
      </c>
      <c r="C23" s="1" t="s">
        <v>92</v>
      </c>
      <c r="D23">
        <v>3322</v>
      </c>
      <c r="E23" cm="1">
        <f t="array" ref="E23">_xlfn.IFS(AND(2=E22,B23=B22),3,B23=B22,2,TRUE,1)</f>
        <v>1</v>
      </c>
    </row>
    <row r="24" spans="1:5" x14ac:dyDescent="0.3">
      <c r="A24" s="1" t="s">
        <v>119</v>
      </c>
      <c r="B24">
        <v>3905</v>
      </c>
      <c r="C24" s="1" t="s">
        <v>92</v>
      </c>
      <c r="D24">
        <v>2952</v>
      </c>
      <c r="E24" cm="1">
        <f t="array" ref="E24">_xlfn.IFS(AND(2=E23,B24=B23),3,B24=B23,2,TRUE,1)</f>
        <v>2</v>
      </c>
    </row>
    <row r="25" spans="1:5" x14ac:dyDescent="0.3">
      <c r="A25" s="1" t="s">
        <v>120</v>
      </c>
      <c r="B25">
        <v>3905</v>
      </c>
      <c r="C25" s="1" t="s">
        <v>92</v>
      </c>
      <c r="D25">
        <v>4682</v>
      </c>
      <c r="E25" cm="1">
        <f t="array" ref="E25">_xlfn.IFS(AND(2=E24,B25=B24),3,B25=B24,2,TRUE,1)</f>
        <v>3</v>
      </c>
    </row>
    <row r="26" spans="1:5" x14ac:dyDescent="0.3">
      <c r="A26" s="1" t="s">
        <v>112</v>
      </c>
      <c r="B26">
        <v>4837</v>
      </c>
      <c r="C26" s="1" t="s">
        <v>92</v>
      </c>
      <c r="D26">
        <v>4957</v>
      </c>
      <c r="E26" cm="1">
        <f t="array" ref="E26">_xlfn.IFS(AND(2=E25,B26=B25),3,B26=B25,2,TRUE,1)</f>
        <v>1</v>
      </c>
    </row>
    <row r="27" spans="1:5" x14ac:dyDescent="0.3">
      <c r="A27" s="1" t="s">
        <v>113</v>
      </c>
      <c r="B27">
        <v>4837</v>
      </c>
      <c r="C27" s="1" t="s">
        <v>92</v>
      </c>
      <c r="D27">
        <v>2683</v>
      </c>
      <c r="E27" cm="1">
        <f t="array" ref="E27">_xlfn.IFS(AND(2=E26,B27=B26),3,B27=B26,2,TRUE,1)</f>
        <v>2</v>
      </c>
    </row>
    <row r="28" spans="1:5" x14ac:dyDescent="0.3">
      <c r="A28" s="1" t="s">
        <v>114</v>
      </c>
      <c r="B28">
        <v>4837</v>
      </c>
      <c r="C28" s="1" t="s">
        <v>92</v>
      </c>
      <c r="D28">
        <v>3243</v>
      </c>
      <c r="E28" cm="1">
        <f t="array" ref="E28">_xlfn.IFS(AND(2=E27,B28=B27),3,B28=B27,2,TRUE,1)</f>
        <v>3</v>
      </c>
    </row>
    <row r="29" spans="1:5" x14ac:dyDescent="0.3">
      <c r="A29" s="1" t="s">
        <v>148</v>
      </c>
      <c r="B29">
        <v>5599</v>
      </c>
      <c r="C29" s="1" t="s">
        <v>92</v>
      </c>
      <c r="D29">
        <v>7985</v>
      </c>
      <c r="E29" cm="1">
        <f t="array" ref="E29">_xlfn.IFS(AND(2=E28,B29=B28),3,B29=B28,2,TRUE,1)</f>
        <v>1</v>
      </c>
    </row>
    <row r="30" spans="1:5" x14ac:dyDescent="0.3">
      <c r="A30" s="1" t="s">
        <v>149</v>
      </c>
      <c r="B30">
        <v>5599</v>
      </c>
      <c r="C30" s="1" t="s">
        <v>92</v>
      </c>
      <c r="D30">
        <v>185</v>
      </c>
      <c r="E30" cm="1">
        <f t="array" ref="E30">_xlfn.IFS(AND(2=E29,B30=B29),3,B30=B29,2,TRUE,1)</f>
        <v>2</v>
      </c>
    </row>
    <row r="31" spans="1:5" x14ac:dyDescent="0.3">
      <c r="A31" s="1" t="s">
        <v>150</v>
      </c>
      <c r="B31">
        <v>5599</v>
      </c>
      <c r="C31" s="1" t="s">
        <v>92</v>
      </c>
      <c r="D31">
        <v>53</v>
      </c>
      <c r="E31" cm="1">
        <f t="array" ref="E31">_xlfn.IFS(AND(2=E30,B31=B30),3,B31=B30,2,TRUE,1)</f>
        <v>3</v>
      </c>
    </row>
    <row r="32" spans="1:5" x14ac:dyDescent="0.3">
      <c r="A32" s="1" t="s">
        <v>91</v>
      </c>
      <c r="B32">
        <v>6574</v>
      </c>
      <c r="C32" s="1" t="s">
        <v>92</v>
      </c>
      <c r="D32">
        <v>38</v>
      </c>
      <c r="E32" cm="1">
        <f t="array" ref="E32">_xlfn.IFS(AND(2=E31,B32=B31),3,B32=B31,2,TRUE,1)</f>
        <v>1</v>
      </c>
    </row>
    <row r="33" spans="1:5" x14ac:dyDescent="0.3">
      <c r="A33" s="1" t="s">
        <v>105</v>
      </c>
      <c r="B33">
        <v>8533</v>
      </c>
      <c r="C33" s="1" t="s">
        <v>92</v>
      </c>
      <c r="D33">
        <v>4</v>
      </c>
      <c r="E33" cm="1">
        <f t="array" ref="E33">_xlfn.IFS(AND(2=E32,B33=B32),3,B33=B32,2,TRUE,1)</f>
        <v>1</v>
      </c>
    </row>
    <row r="34" spans="1:5" x14ac:dyDescent="0.3">
      <c r="A34" s="1" t="s">
        <v>172</v>
      </c>
      <c r="B34">
        <v>8931</v>
      </c>
      <c r="C34" s="1" t="s">
        <v>164</v>
      </c>
      <c r="D34">
        <v>526</v>
      </c>
      <c r="E34" cm="1">
        <f t="array" ref="E34">_xlfn.IFS(AND(2=E33,B34=B33),3,B34=B33,2,TRUE,1)</f>
        <v>1</v>
      </c>
    </row>
    <row r="35" spans="1:5" x14ac:dyDescent="0.3">
      <c r="A35" s="1" t="s">
        <v>173</v>
      </c>
      <c r="B35">
        <v>8931</v>
      </c>
      <c r="C35" s="1" t="s">
        <v>164</v>
      </c>
      <c r="D35">
        <v>39</v>
      </c>
      <c r="E35" cm="1">
        <f t="array" ref="E35">_xlfn.IFS(AND(2=E34,B35=B34),3,B35=B34,2,TRUE,1)</f>
        <v>2</v>
      </c>
    </row>
    <row r="36" spans="1:5" x14ac:dyDescent="0.3">
      <c r="A36" s="1" t="s">
        <v>88</v>
      </c>
      <c r="B36">
        <v>8952</v>
      </c>
      <c r="C36" s="1" t="s">
        <v>85</v>
      </c>
      <c r="D36">
        <v>897</v>
      </c>
      <c r="E36" cm="1">
        <f t="array" ref="E36">_xlfn.IFS(AND(2=E35,B36=B35),3,B36=B35,2,TRUE,1)</f>
        <v>1</v>
      </c>
    </row>
    <row r="37" spans="1:5" x14ac:dyDescent="0.3">
      <c r="A37" s="1" t="s">
        <v>89</v>
      </c>
      <c r="B37">
        <v>8952</v>
      </c>
      <c r="C37" s="1" t="s">
        <v>85</v>
      </c>
      <c r="D37">
        <v>203</v>
      </c>
      <c r="E37" cm="1">
        <f t="array" ref="E37">_xlfn.IFS(AND(2=E36,B37=B36),3,B37=B36,2,TRUE,1)</f>
        <v>2</v>
      </c>
    </row>
    <row r="38" spans="1:5" x14ac:dyDescent="0.3">
      <c r="A38" s="1" t="s">
        <v>90</v>
      </c>
      <c r="B38">
        <v>8952</v>
      </c>
      <c r="C38" s="1" t="s">
        <v>85</v>
      </c>
      <c r="D38">
        <v>371</v>
      </c>
      <c r="E38" cm="1">
        <f t="array" ref="E38">_xlfn.IFS(AND(2=E37,B38=B37),3,B38=B37,2,TRUE,1)</f>
        <v>3</v>
      </c>
    </row>
    <row r="39" spans="1:5" x14ac:dyDescent="0.3">
      <c r="A39" s="1" t="s">
        <v>163</v>
      </c>
      <c r="B39">
        <v>9828</v>
      </c>
      <c r="C39" s="1" t="s">
        <v>164</v>
      </c>
      <c r="D39">
        <v>5132</v>
      </c>
      <c r="E39" cm="1">
        <f t="array" ref="E39">_xlfn.IFS(AND(2=E38,B39=B38),3,B39=B38,2,TRUE,1)</f>
        <v>1</v>
      </c>
    </row>
    <row r="40" spans="1:5" x14ac:dyDescent="0.3">
      <c r="A40" s="1" t="s">
        <v>165</v>
      </c>
      <c r="B40">
        <v>9828</v>
      </c>
      <c r="C40" s="1" t="s">
        <v>164</v>
      </c>
      <c r="D40">
        <v>2877</v>
      </c>
      <c r="E40" cm="1">
        <f t="array" ref="E40">_xlfn.IFS(AND(2=E39,B40=B39),3,B40=B39,2,TRUE,1)</f>
        <v>2</v>
      </c>
    </row>
    <row r="41" spans="1:5" x14ac:dyDescent="0.3">
      <c r="A41" s="1" t="s">
        <v>166</v>
      </c>
      <c r="B41">
        <v>9828</v>
      </c>
      <c r="C41" s="1" t="s">
        <v>164</v>
      </c>
      <c r="D41">
        <v>2614</v>
      </c>
      <c r="E41" cm="1">
        <f t="array" ref="E41">_xlfn.IFS(AND(2=E40,B41=B40),3,B41=B40,2,TRUE,1)</f>
        <v>3</v>
      </c>
    </row>
    <row r="42" spans="1:5" x14ac:dyDescent="0.3">
      <c r="A42" s="1" t="s">
        <v>157</v>
      </c>
      <c r="B42">
        <v>10364</v>
      </c>
      <c r="C42" s="1" t="s">
        <v>92</v>
      </c>
      <c r="D42">
        <v>6710</v>
      </c>
      <c r="E42" cm="1">
        <f t="array" ref="E42">_xlfn.IFS(AND(2=E41,B42=B41),3,B42=B41,2,TRUE,1)</f>
        <v>1</v>
      </c>
    </row>
    <row r="43" spans="1:5" x14ac:dyDescent="0.3">
      <c r="A43" s="1" t="s">
        <v>158</v>
      </c>
      <c r="B43">
        <v>10364</v>
      </c>
      <c r="C43" s="1" t="s">
        <v>92</v>
      </c>
      <c r="D43">
        <v>3767</v>
      </c>
      <c r="E43" cm="1">
        <f t="array" ref="E43">_xlfn.IFS(AND(2=E42,B43=B42),3,B43=B42,2,TRUE,1)</f>
        <v>2</v>
      </c>
    </row>
    <row r="44" spans="1:5" x14ac:dyDescent="0.3">
      <c r="A44" s="1" t="s">
        <v>159</v>
      </c>
      <c r="B44">
        <v>10364</v>
      </c>
      <c r="C44" s="1" t="s">
        <v>92</v>
      </c>
      <c r="D44">
        <v>3773</v>
      </c>
      <c r="E44" cm="1">
        <f t="array" ref="E44">_xlfn.IFS(AND(2=E43,B44=B43),3,B44=B43,2,TRUE,1)</f>
        <v>3</v>
      </c>
    </row>
    <row r="45" spans="1:5" x14ac:dyDescent="0.3">
      <c r="A45" s="1" t="s">
        <v>146</v>
      </c>
      <c r="B45">
        <v>10615</v>
      </c>
      <c r="C45" s="1" t="s">
        <v>92</v>
      </c>
      <c r="D45">
        <v>55</v>
      </c>
      <c r="E45" cm="1">
        <f t="array" ref="E45">_xlfn.IFS(AND(2=E44,B45=B44),3,B45=B44,2,TRUE,1)</f>
        <v>1</v>
      </c>
    </row>
    <row r="46" spans="1:5" x14ac:dyDescent="0.3">
      <c r="A46" s="1" t="s">
        <v>170</v>
      </c>
      <c r="B46">
        <v>10759</v>
      </c>
      <c r="C46" s="1" t="s">
        <v>164</v>
      </c>
      <c r="D46">
        <v>294</v>
      </c>
      <c r="E46" cm="1">
        <f t="array" ref="E46">_xlfn.IFS(AND(2=E45,B46=B45),3,B46=B45,2,TRUE,1)</f>
        <v>1</v>
      </c>
    </row>
    <row r="47" spans="1:5" x14ac:dyDescent="0.3">
      <c r="A47" s="1" t="s">
        <v>171</v>
      </c>
      <c r="B47">
        <v>10759</v>
      </c>
      <c r="C47" s="1" t="s">
        <v>164</v>
      </c>
      <c r="D47">
        <v>10</v>
      </c>
      <c r="E47" cm="1">
        <f t="array" ref="E47">_xlfn.IFS(AND(2=E46,B47=B46),3,B47=B46,2,TRUE,1)</f>
        <v>2</v>
      </c>
    </row>
    <row r="48" spans="1:5" x14ac:dyDescent="0.3">
      <c r="A48" s="1" t="s">
        <v>109</v>
      </c>
      <c r="B48">
        <v>11498</v>
      </c>
      <c r="C48" s="1" t="s">
        <v>92</v>
      </c>
      <c r="D48">
        <v>18339</v>
      </c>
      <c r="E48" cm="1">
        <f t="array" ref="E48">_xlfn.IFS(AND(2=E47,B48=B47),3,B48=B47,2,TRUE,1)</f>
        <v>1</v>
      </c>
    </row>
    <row r="49" spans="1:5" x14ac:dyDescent="0.3">
      <c r="A49" s="1" t="s">
        <v>110</v>
      </c>
      <c r="B49">
        <v>11498</v>
      </c>
      <c r="C49" s="1" t="s">
        <v>92</v>
      </c>
      <c r="D49">
        <v>15672</v>
      </c>
      <c r="E49" cm="1">
        <f t="array" ref="E49">_xlfn.IFS(AND(2=E48,B49=B48),3,B49=B48,2,TRUE,1)</f>
        <v>2</v>
      </c>
    </row>
    <row r="50" spans="1:5" x14ac:dyDescent="0.3">
      <c r="A50" s="1" t="s">
        <v>111</v>
      </c>
      <c r="B50">
        <v>11498</v>
      </c>
      <c r="C50" s="1" t="s">
        <v>92</v>
      </c>
      <c r="D50">
        <v>14677</v>
      </c>
      <c r="E50" cm="1">
        <f t="array" ref="E50">_xlfn.IFS(AND(2=E49,B50=B49),3,B50=B49,2,TRUE,1)</f>
        <v>3</v>
      </c>
    </row>
    <row r="51" spans="1:5" x14ac:dyDescent="0.3">
      <c r="A51" s="1" t="s">
        <v>121</v>
      </c>
      <c r="B51">
        <v>11666</v>
      </c>
      <c r="C51" s="1" t="s">
        <v>92</v>
      </c>
      <c r="D51">
        <v>1326</v>
      </c>
      <c r="E51" cm="1">
        <f t="array" ref="E51">_xlfn.IFS(AND(2=E50,B51=B50),3,B51=B50,2,TRUE,1)</f>
        <v>1</v>
      </c>
    </row>
    <row r="52" spans="1:5" x14ac:dyDescent="0.3">
      <c r="A52" s="1" t="s">
        <v>122</v>
      </c>
      <c r="B52">
        <v>11666</v>
      </c>
      <c r="C52" s="1" t="s">
        <v>92</v>
      </c>
      <c r="D52">
        <v>334</v>
      </c>
      <c r="E52" cm="1">
        <f t="array" ref="E52">_xlfn.IFS(AND(2=E51,B52=B51),3,B52=B51,2,TRUE,1)</f>
        <v>2</v>
      </c>
    </row>
    <row r="53" spans="1:5" x14ac:dyDescent="0.3">
      <c r="A53" s="1" t="s">
        <v>123</v>
      </c>
      <c r="B53">
        <v>11666</v>
      </c>
      <c r="C53" s="1" t="s">
        <v>92</v>
      </c>
      <c r="D53">
        <v>165</v>
      </c>
      <c r="E53" cm="1">
        <f t="array" ref="E53">_xlfn.IFS(AND(2=E52,B53=B52),3,B53=B52,2,TRUE,1)</f>
        <v>3</v>
      </c>
    </row>
    <row r="54" spans="1:5" x14ac:dyDescent="0.3">
      <c r="A54" s="1" t="s">
        <v>140</v>
      </c>
      <c r="B54">
        <v>13094</v>
      </c>
      <c r="C54" s="1" t="s">
        <v>92</v>
      </c>
      <c r="D54">
        <v>8168</v>
      </c>
      <c r="E54" cm="1">
        <f t="array" ref="E54">_xlfn.IFS(AND(2=E53,B54=B53),3,B54=B53,2,TRUE,1)</f>
        <v>1</v>
      </c>
    </row>
    <row r="55" spans="1:5" x14ac:dyDescent="0.3">
      <c r="A55" s="1" t="s">
        <v>141</v>
      </c>
      <c r="B55">
        <v>13094</v>
      </c>
      <c r="C55" s="1" t="s">
        <v>92</v>
      </c>
      <c r="D55">
        <v>5779</v>
      </c>
      <c r="E55" cm="1">
        <f t="array" ref="E55">_xlfn.IFS(AND(2=E54,B55=B54),3,B55=B54,2,TRUE,1)</f>
        <v>2</v>
      </c>
    </row>
    <row r="56" spans="1:5" x14ac:dyDescent="0.3">
      <c r="A56" s="1" t="s">
        <v>142</v>
      </c>
      <c r="B56">
        <v>13094</v>
      </c>
      <c r="C56" s="1" t="s">
        <v>92</v>
      </c>
      <c r="D56">
        <v>5100</v>
      </c>
      <c r="E56" cm="1">
        <f t="array" ref="E56">_xlfn.IFS(AND(2=E55,B56=B55),3,B56=B55,2,TRUE,1)</f>
        <v>3</v>
      </c>
    </row>
    <row r="57" spans="1:5" x14ac:dyDescent="0.3">
      <c r="A57" s="1" t="s">
        <v>130</v>
      </c>
      <c r="B57">
        <v>13521</v>
      </c>
      <c r="C57" s="1" t="s">
        <v>92</v>
      </c>
      <c r="D57">
        <v>9484</v>
      </c>
      <c r="E57" cm="1">
        <f t="array" ref="E57">_xlfn.IFS(AND(2=E56,B57=B56),3,B57=B56,2,TRUE,1)</f>
        <v>1</v>
      </c>
    </row>
    <row r="58" spans="1:5" x14ac:dyDescent="0.3">
      <c r="A58" s="1" t="s">
        <v>131</v>
      </c>
      <c r="B58">
        <v>13521</v>
      </c>
      <c r="C58" s="1" t="s">
        <v>92</v>
      </c>
      <c r="D58">
        <v>5004</v>
      </c>
      <c r="E58" cm="1">
        <f t="array" ref="E58">_xlfn.IFS(AND(2=E57,B58=B57),3,B58=B57,2,TRUE,1)</f>
        <v>2</v>
      </c>
    </row>
    <row r="59" spans="1:5" x14ac:dyDescent="0.3">
      <c r="A59" s="1" t="s">
        <v>132</v>
      </c>
      <c r="B59">
        <v>13521</v>
      </c>
      <c r="C59" s="1" t="s">
        <v>92</v>
      </c>
      <c r="D59">
        <v>3591</v>
      </c>
      <c r="E59" cm="1">
        <f t="array" ref="E59">_xlfn.IFS(AND(2=E58,B59=B58),3,B59=B58,2,TRUE,1)</f>
        <v>3</v>
      </c>
    </row>
    <row r="60" spans="1:5" x14ac:dyDescent="0.3">
      <c r="A60" s="1" t="s">
        <v>102</v>
      </c>
      <c r="B60">
        <v>13571</v>
      </c>
      <c r="C60" s="1" t="s">
        <v>92</v>
      </c>
      <c r="D60">
        <v>6546</v>
      </c>
      <c r="E60" cm="1">
        <f t="array" ref="E60">_xlfn.IFS(AND(2=E59,B60=B59),3,B60=B59,2,TRUE,1)</f>
        <v>1</v>
      </c>
    </row>
    <row r="61" spans="1:5" x14ac:dyDescent="0.3">
      <c r="A61" s="1" t="s">
        <v>103</v>
      </c>
      <c r="B61">
        <v>13571</v>
      </c>
      <c r="C61" s="1" t="s">
        <v>92</v>
      </c>
      <c r="D61">
        <v>5246</v>
      </c>
      <c r="E61" cm="1">
        <f t="array" ref="E61">_xlfn.IFS(AND(2=E60,B61=B60),3,B61=B60,2,TRUE,1)</f>
        <v>2</v>
      </c>
    </row>
    <row r="62" spans="1:5" x14ac:dyDescent="0.3">
      <c r="A62" s="1" t="s">
        <v>104</v>
      </c>
      <c r="B62">
        <v>13571</v>
      </c>
      <c r="C62" s="1" t="s">
        <v>92</v>
      </c>
      <c r="D62">
        <v>9174</v>
      </c>
      <c r="E62" cm="1">
        <f t="array" ref="E62">_xlfn.IFS(AND(2=E61,B62=B61),3,B62=B61,2,TRUE,1)</f>
        <v>3</v>
      </c>
    </row>
    <row r="63" spans="1:5" x14ac:dyDescent="0.3">
      <c r="A63" s="1" t="s">
        <v>160</v>
      </c>
      <c r="B63">
        <v>13953</v>
      </c>
      <c r="C63" s="1" t="s">
        <v>92</v>
      </c>
      <c r="D63">
        <v>3574</v>
      </c>
      <c r="E63" cm="1">
        <f t="array" ref="E63">_xlfn.IFS(AND(2=E62,B63=B62),3,B63=B62,2,TRUE,1)</f>
        <v>1</v>
      </c>
    </row>
    <row r="64" spans="1:5" x14ac:dyDescent="0.3">
      <c r="A64" s="1" t="s">
        <v>161</v>
      </c>
      <c r="B64">
        <v>13953</v>
      </c>
      <c r="C64" s="1" t="s">
        <v>92</v>
      </c>
      <c r="D64">
        <v>1603</v>
      </c>
      <c r="E64" cm="1">
        <f t="array" ref="E64">_xlfn.IFS(AND(2=E63,B64=B63),3,B64=B63,2,TRUE,1)</f>
        <v>2</v>
      </c>
    </row>
    <row r="65" spans="1:5" x14ac:dyDescent="0.3">
      <c r="A65" s="1" t="s">
        <v>162</v>
      </c>
      <c r="B65">
        <v>13953</v>
      </c>
      <c r="C65" s="1" t="s">
        <v>92</v>
      </c>
      <c r="D65">
        <v>2516</v>
      </c>
      <c r="E65" cm="1">
        <f t="array" ref="E65">_xlfn.IFS(AND(2=E64,B65=B64),3,B65=B64,2,TRUE,1)</f>
        <v>3</v>
      </c>
    </row>
    <row r="66" spans="1:5" x14ac:dyDescent="0.3">
      <c r="A66" s="1" t="s">
        <v>143</v>
      </c>
      <c r="B66">
        <v>14761</v>
      </c>
      <c r="C66" s="1" t="s">
        <v>92</v>
      </c>
      <c r="D66">
        <v>12795</v>
      </c>
      <c r="E66" cm="1">
        <f t="array" ref="E66">_xlfn.IFS(AND(2=E65,B66=B65),3,B66=B65,2,TRUE,1)</f>
        <v>1</v>
      </c>
    </row>
    <row r="67" spans="1:5" x14ac:dyDescent="0.3">
      <c r="A67" s="1" t="s">
        <v>144</v>
      </c>
      <c r="B67">
        <v>14761</v>
      </c>
      <c r="C67" s="1" t="s">
        <v>92</v>
      </c>
      <c r="D67">
        <v>2316</v>
      </c>
      <c r="E67" cm="1">
        <f t="array" ref="E67">_xlfn.IFS(AND(2=E66,B67=B66),3,B67=B66,2,TRUE,1)</f>
        <v>2</v>
      </c>
    </row>
    <row r="68" spans="1:5" x14ac:dyDescent="0.3">
      <c r="A68" s="1" t="s">
        <v>145</v>
      </c>
      <c r="B68">
        <v>14761</v>
      </c>
      <c r="C68" s="1" t="s">
        <v>92</v>
      </c>
      <c r="D68">
        <v>619</v>
      </c>
      <c r="E68" cm="1">
        <f t="array" ref="E68">_xlfn.IFS(AND(2=E67,B68=B67),3,B68=B67,2,TRUE,1)</f>
        <v>3</v>
      </c>
    </row>
    <row r="69" spans="1:5" x14ac:dyDescent="0.3">
      <c r="A69" s="1" t="s">
        <v>137</v>
      </c>
      <c r="B69">
        <v>16836</v>
      </c>
      <c r="C69" s="1" t="s">
        <v>92</v>
      </c>
      <c r="D69">
        <v>9638</v>
      </c>
      <c r="E69" cm="1">
        <f t="array" ref="E69">_xlfn.IFS(AND(2=E68,B69=B68),3,B69=B68,2,TRUE,1)</f>
        <v>1</v>
      </c>
    </row>
    <row r="70" spans="1:5" x14ac:dyDescent="0.3">
      <c r="A70" s="1" t="s">
        <v>138</v>
      </c>
      <c r="B70">
        <v>16836</v>
      </c>
      <c r="C70" s="1" t="s">
        <v>92</v>
      </c>
      <c r="D70">
        <v>1640</v>
      </c>
      <c r="E70" cm="1">
        <f t="array" ref="E70">_xlfn.IFS(AND(2=E69,B70=B69),3,B70=B69,2,TRUE,1)</f>
        <v>2</v>
      </c>
    </row>
    <row r="71" spans="1:5" x14ac:dyDescent="0.3">
      <c r="A71" s="1" t="s">
        <v>139</v>
      </c>
      <c r="B71">
        <v>16836</v>
      </c>
      <c r="C71" s="1" t="s">
        <v>92</v>
      </c>
      <c r="D71">
        <v>843</v>
      </c>
      <c r="E71" cm="1">
        <f t="array" ref="E71">_xlfn.IFS(AND(2=E70,B71=B70),3,B71=B70,2,TRUE,1)</f>
        <v>3</v>
      </c>
    </row>
    <row r="72" spans="1:5" x14ac:dyDescent="0.3">
      <c r="A72" s="1" t="s">
        <v>106</v>
      </c>
      <c r="B72">
        <v>16997</v>
      </c>
      <c r="C72" s="1" t="s">
        <v>92</v>
      </c>
      <c r="D72">
        <v>672</v>
      </c>
      <c r="E72" cm="1">
        <f t="array" ref="E72">_xlfn.IFS(AND(2=E71,B72=B71),3,B72=B71,2,TRUE,1)</f>
        <v>1</v>
      </c>
    </row>
    <row r="73" spans="1:5" x14ac:dyDescent="0.3">
      <c r="A73" s="1" t="s">
        <v>107</v>
      </c>
      <c r="B73">
        <v>16997</v>
      </c>
      <c r="C73" s="1" t="s">
        <v>92</v>
      </c>
      <c r="D73">
        <v>141</v>
      </c>
      <c r="E73" cm="1">
        <f t="array" ref="E73">_xlfn.IFS(AND(2=E72,B73=B72),3,B73=B72,2,TRUE,1)</f>
        <v>2</v>
      </c>
    </row>
    <row r="74" spans="1:5" x14ac:dyDescent="0.3">
      <c r="A74" s="1" t="s">
        <v>108</v>
      </c>
      <c r="B74">
        <v>16997</v>
      </c>
      <c r="C74" s="1" t="s">
        <v>92</v>
      </c>
      <c r="D74">
        <v>5805</v>
      </c>
      <c r="E74" cm="1">
        <f t="array" ref="E74">_xlfn.IFS(AND(2=E73,B74=B73),3,B74=B73,2,TRUE,1)</f>
        <v>3</v>
      </c>
    </row>
    <row r="75" spans="1:5" x14ac:dyDescent="0.3">
      <c r="A75" s="1" t="s">
        <v>115</v>
      </c>
      <c r="B75">
        <v>17855</v>
      </c>
      <c r="C75" s="1" t="s">
        <v>92</v>
      </c>
      <c r="D75">
        <v>7250</v>
      </c>
      <c r="E75" cm="1">
        <f t="array" ref="E75">_xlfn.IFS(AND(2=E74,B75=B74),3,B75=B74,2,TRUE,1)</f>
        <v>1</v>
      </c>
    </row>
    <row r="76" spans="1:5" x14ac:dyDescent="0.3">
      <c r="A76" s="1" t="s">
        <v>116</v>
      </c>
      <c r="B76">
        <v>17855</v>
      </c>
      <c r="C76" s="1" t="s">
        <v>92</v>
      </c>
      <c r="D76">
        <v>6835</v>
      </c>
      <c r="E76" cm="1">
        <f t="array" ref="E76">_xlfn.IFS(AND(2=E75,B76=B75),3,B76=B75,2,TRUE,1)</f>
        <v>2</v>
      </c>
    </row>
    <row r="77" spans="1:5" x14ac:dyDescent="0.3">
      <c r="A77" s="1" t="s">
        <v>117</v>
      </c>
      <c r="B77">
        <v>17855</v>
      </c>
      <c r="C77" s="1" t="s">
        <v>92</v>
      </c>
      <c r="D77">
        <v>7133</v>
      </c>
      <c r="E77" cm="1">
        <f t="array" ref="E77">_xlfn.IFS(AND(2=E76,B77=B76),3,B77=B76,2,TRUE,1)</f>
        <v>3</v>
      </c>
    </row>
    <row r="78" spans="1:5" x14ac:dyDescent="0.3">
      <c r="A78" s="1" t="s">
        <v>84</v>
      </c>
      <c r="B78">
        <v>18152</v>
      </c>
      <c r="C78" s="1" t="s">
        <v>85</v>
      </c>
      <c r="D78">
        <v>1960</v>
      </c>
      <c r="E78" cm="1">
        <f t="array" ref="E78">_xlfn.IFS(AND(2=E77,B78=B77),3,B78=B77,2,TRUE,1)</f>
        <v>1</v>
      </c>
    </row>
    <row r="79" spans="1:5" x14ac:dyDescent="0.3">
      <c r="A79" s="1" t="s">
        <v>86</v>
      </c>
      <c r="B79">
        <v>18152</v>
      </c>
      <c r="C79" s="1" t="s">
        <v>85</v>
      </c>
      <c r="D79">
        <v>1120</v>
      </c>
      <c r="E79" cm="1">
        <f t="array" ref="E79">_xlfn.IFS(AND(2=E78,B79=B78),3,B79=B78,2,TRUE,1)</f>
        <v>2</v>
      </c>
    </row>
    <row r="80" spans="1:5" x14ac:dyDescent="0.3">
      <c r="A80" s="1" t="s">
        <v>87</v>
      </c>
      <c r="B80">
        <v>18152</v>
      </c>
      <c r="C80" s="1" t="s">
        <v>85</v>
      </c>
      <c r="D80">
        <v>10954</v>
      </c>
      <c r="E80" cm="1">
        <f t="array" ref="E80">_xlfn.IFS(AND(2=E79,B80=B79),3,B80=B79,2,TRUE,1)</f>
        <v>3</v>
      </c>
    </row>
    <row r="81" spans="1:11" x14ac:dyDescent="0.3">
      <c r="A81" s="1" t="s">
        <v>167</v>
      </c>
      <c r="B81">
        <v>18806</v>
      </c>
      <c r="C81" s="1" t="s">
        <v>164</v>
      </c>
      <c r="D81">
        <v>752</v>
      </c>
      <c r="E81" cm="1">
        <f t="array" ref="E81">_xlfn.IFS(AND(2=E80,B81=B80),3,B81=B80,2,TRUE,1)</f>
        <v>1</v>
      </c>
    </row>
    <row r="82" spans="1:11" x14ac:dyDescent="0.3">
      <c r="A82" s="1" t="s">
        <v>168</v>
      </c>
      <c r="B82">
        <v>18806</v>
      </c>
      <c r="C82" s="1" t="s">
        <v>164</v>
      </c>
      <c r="D82">
        <v>278</v>
      </c>
      <c r="E82" cm="1">
        <f t="array" ref="E82">_xlfn.IFS(AND(2=E81,B82=B81),3,B82=B81,2,TRUE,1)</f>
        <v>2</v>
      </c>
    </row>
    <row r="83" spans="1:11" x14ac:dyDescent="0.3">
      <c r="A83" s="1" t="s">
        <v>169</v>
      </c>
      <c r="B83">
        <v>18806</v>
      </c>
      <c r="C83" s="1" t="s">
        <v>164</v>
      </c>
      <c r="D83">
        <v>68</v>
      </c>
      <c r="E83" cm="1">
        <f t="array" ref="E83">_xlfn.IFS(AND(2=E82,B83=B82),3,B83=B82,2,TRUE,1)</f>
        <v>3</v>
      </c>
    </row>
    <row r="84" spans="1:11" x14ac:dyDescent="0.3">
      <c r="A84" s="1" t="s">
        <v>96</v>
      </c>
      <c r="B84">
        <v>18952</v>
      </c>
      <c r="C84" s="1" t="s">
        <v>92</v>
      </c>
      <c r="D84">
        <v>2161</v>
      </c>
      <c r="E84" cm="1">
        <f t="array" ref="E84">_xlfn.IFS(AND(2=E83,B84=B83),3,B84=B83,2,TRUE,1)</f>
        <v>1</v>
      </c>
    </row>
    <row r="85" spans="1:11" x14ac:dyDescent="0.3">
      <c r="A85" s="1" t="s">
        <v>97</v>
      </c>
      <c r="B85">
        <v>18952</v>
      </c>
      <c r="C85" s="1" t="s">
        <v>92</v>
      </c>
      <c r="D85">
        <v>1166</v>
      </c>
      <c r="E85" cm="1">
        <f t="array" ref="E85">_xlfn.IFS(AND(2=E84,B85=B84),3,B85=B84,2,TRUE,1)</f>
        <v>2</v>
      </c>
    </row>
    <row r="86" spans="1:11" x14ac:dyDescent="0.3">
      <c r="A86" s="1" t="s">
        <v>98</v>
      </c>
      <c r="B86">
        <v>18952</v>
      </c>
      <c r="C86" s="1" t="s">
        <v>92</v>
      </c>
      <c r="D86">
        <v>85</v>
      </c>
      <c r="E86" cm="1">
        <f t="array" ref="E86">_xlfn.IFS(AND(2=E85,B86=B85),3,B86=B85,2,TRUE,1)</f>
        <v>3</v>
      </c>
    </row>
    <row r="87" spans="1:11" x14ac:dyDescent="0.3">
      <c r="A87" s="1" t="s">
        <v>147</v>
      </c>
      <c r="B87">
        <v>19200</v>
      </c>
      <c r="C87" s="1" t="s">
        <v>92</v>
      </c>
      <c r="D87">
        <v>6</v>
      </c>
      <c r="E87" cm="1">
        <f t="array" ref="E87">_xlfn.IFS(AND(2=E86,B87=B86),3,B87=B86,2,TRUE,1)</f>
        <v>1</v>
      </c>
    </row>
    <row r="88" spans="1:11" x14ac:dyDescent="0.3">
      <c r="A88" s="1" t="s">
        <v>136</v>
      </c>
      <c r="B88">
        <v>21179</v>
      </c>
      <c r="C88" s="1" t="s">
        <v>92</v>
      </c>
      <c r="D88">
        <v>56</v>
      </c>
      <c r="E88" cm="1">
        <f t="array" ref="E88">_xlfn.IFS(AND(2=E87,B88=B87),3,B88=B87,2,TRUE,1)</f>
        <v>1</v>
      </c>
    </row>
    <row r="91" spans="1:11" x14ac:dyDescent="0.3">
      <c r="C91">
        <v>1</v>
      </c>
      <c r="D91">
        <v>2</v>
      </c>
      <c r="E91">
        <v>3</v>
      </c>
      <c r="I91">
        <v>1</v>
      </c>
      <c r="J91">
        <v>2</v>
      </c>
      <c r="K91">
        <v>3</v>
      </c>
    </row>
    <row r="92" spans="1:11" x14ac:dyDescent="0.3">
      <c r="B92">
        <v>1000</v>
      </c>
      <c r="C92">
        <f>COUNTIFS(sea_res_normal[position],"&lt;="&amp;B92,sea_res_normal[search],"=1")</f>
        <v>13</v>
      </c>
      <c r="D92">
        <f>COUNTIFS(sea_res_normal[position],"&lt;="&amp;B92,sea_res_normal[search],"=2")</f>
        <v>12</v>
      </c>
      <c r="E92">
        <f>COUNTIFS(sea_res_normal[position],"&lt;="&amp;B92,sea_res_normal[search],"=3")</f>
        <v>11</v>
      </c>
      <c r="H92">
        <v>100</v>
      </c>
      <c r="I92">
        <f>COUNTIFS(sea_res_normal[position],"&lt;="&amp;H92,sea_res_normal[search],"=1")</f>
        <v>5</v>
      </c>
      <c r="J92">
        <f>COUNTIFS(sea_res_normal[position],"&lt;="&amp;H92,sea_res_normal[search],"=2")</f>
        <v>2</v>
      </c>
      <c r="K92">
        <f>COUNTIFS(sea_res_normal[position],"&lt;="&amp;H92,sea_res_normal[search],"=3")</f>
        <v>4</v>
      </c>
    </row>
    <row r="93" spans="1:11" x14ac:dyDescent="0.3">
      <c r="B93">
        <v>3000</v>
      </c>
      <c r="C93">
        <f>COUNTIFS(sea_res_normal[position],"&lt;="&amp;B93,sea_res_normal[search],"=1")-C92</f>
        <v>5</v>
      </c>
      <c r="D93">
        <f>COUNTIFS(sea_res_normal[position],"&lt;="&amp;B93,sea_res_normal[search],"=2")-D92</f>
        <v>9</v>
      </c>
      <c r="E93">
        <f>COUNTIFS(sea_res_normal[position],"&lt;="&amp;B93,sea_res_normal[search],"=3")-E92</f>
        <v>4</v>
      </c>
      <c r="H93">
        <v>200</v>
      </c>
      <c r="I93">
        <f>COUNTIFS(sea_res_normal[position],"&lt;="&amp;H93,sea_res_normal[search],"=1")-I92</f>
        <v>0</v>
      </c>
      <c r="J93">
        <f>COUNTIFS(sea_res_normal[position],"&lt;="&amp;H93,sea_res_normal[search],"=2")-J92</f>
        <v>4</v>
      </c>
      <c r="K93">
        <f>COUNTIFS(sea_res_normal[position],"&lt;="&amp;H93,sea_res_normal[search],"=3")-K92</f>
        <v>3</v>
      </c>
    </row>
    <row r="94" spans="1:11" x14ac:dyDescent="0.3">
      <c r="B94">
        <v>5000</v>
      </c>
      <c r="C94">
        <f>COUNTIFS(sea_res_normal[position],"&lt;="&amp;B94,sea_res_normal[search],"=1")-SUM(C92:C93)</f>
        <v>3</v>
      </c>
      <c r="D94">
        <f>COUNTIFS(sea_res_normal[position],"&lt;="&amp;B94,sea_res_normal[search],"=2")-SUM(D92:D93)</f>
        <v>1</v>
      </c>
      <c r="E94">
        <f>COUNTIFS(sea_res_normal[position],"&lt;="&amp;B94,sea_res_normal[search],"=3")-SUM(E92:E93)</f>
        <v>4</v>
      </c>
      <c r="H94">
        <v>300</v>
      </c>
      <c r="I94">
        <f>COUNTIFS(sea_res_normal[position],"&lt;="&amp;H94,sea_res_normal[search],"=1")-SUM(I92:I93)</f>
        <v>2</v>
      </c>
      <c r="J94">
        <f>COUNTIFS(sea_res_normal[position],"&lt;="&amp;H94,sea_res_normal[search],"=2")-SUM(J92:J93)</f>
        <v>2</v>
      </c>
      <c r="K94">
        <f>COUNTIFS(sea_res_normal[position],"&lt;="&amp;H94,sea_res_normal[search],"=3")-SUM(K92:K93)</f>
        <v>1</v>
      </c>
    </row>
    <row r="95" spans="1:11" x14ac:dyDescent="0.3">
      <c r="B95">
        <v>7000</v>
      </c>
      <c r="C95">
        <f>COUNTIFS(sea_res_normal[position],"&lt;="&amp;B95,sea_res_normal[search],"=1")-SUM(C92:C94)</f>
        <v>3</v>
      </c>
      <c r="D95">
        <f>COUNTIFS(sea_res_normal[position],"&lt;="&amp;B95,sea_res_normal[search],"=2")-SUM(D92:D94)</f>
        <v>4</v>
      </c>
      <c r="E95">
        <f>COUNTIFS(sea_res_normal[position],"&lt;="&amp;B95,sea_res_normal[search],"=3")-SUM(E92:E94)</f>
        <v>2</v>
      </c>
      <c r="H95">
        <v>400</v>
      </c>
      <c r="I95">
        <f>COUNTIFS(sea_res_normal[position],"&lt;="&amp;H95,sea_res_normal[search],"=1")-SUM(I92:I94)</f>
        <v>0</v>
      </c>
      <c r="J95">
        <f>COUNTIFS(sea_res_normal[position],"&lt;="&amp;H95,sea_res_normal[search],"=2")-SUM(J92:J94)</f>
        <v>2</v>
      </c>
      <c r="K95">
        <f>COUNTIFS(sea_res_normal[position],"&lt;="&amp;H95,sea_res_normal[search],"=3")-SUM(K92:K94)</f>
        <v>1</v>
      </c>
    </row>
    <row r="96" spans="1:11" x14ac:dyDescent="0.3">
      <c r="B96">
        <v>9000</v>
      </c>
      <c r="C96">
        <f>COUNTIFS(sea_res_normal[position],"&lt;="&amp;B96,sea_res_normal[search],"=1")-SUM(C92:C95)</f>
        <v>4</v>
      </c>
      <c r="D96">
        <f>COUNTIFS(sea_res_normal[position],"&lt;="&amp;B96,sea_res_normal[search],"=2")-SUM(D92:D95)</f>
        <v>0</v>
      </c>
      <c r="E96">
        <f>COUNTIFS(sea_res_normal[position],"&lt;="&amp;B96,sea_res_normal[search],"=3")-SUM(E92:E95)</f>
        <v>1</v>
      </c>
      <c r="H96">
        <v>500</v>
      </c>
      <c r="I96">
        <f>COUNTIFS(sea_res_normal[position],"&lt;="&amp;H96,sea_res_normal[search],"=1")-SUM(I92:I95)</f>
        <v>0</v>
      </c>
      <c r="J96">
        <f>COUNTIFS(sea_res_normal[position],"&lt;="&amp;H96,sea_res_normal[search],"=2")-SUM(J92:J95)</f>
        <v>0</v>
      </c>
      <c r="K96">
        <f>COUNTIFS(sea_res_normal[position],"&lt;="&amp;H96,sea_res_normal[search],"=3")-SUM(K92:K95)</f>
        <v>0</v>
      </c>
    </row>
    <row r="97" spans="2:11" x14ac:dyDescent="0.3">
      <c r="B97">
        <v>11000</v>
      </c>
      <c r="C97">
        <f>COUNTIFS(sea_res_normal[position],"&lt;="&amp;B97,sea_res_normal[search],"=1")-SUM(C92:C96)</f>
        <v>2</v>
      </c>
      <c r="D97">
        <f>COUNTIFS(sea_res_normal[position],"&lt;="&amp;B97,sea_res_normal[search],"=2")-SUM(D92:D96)</f>
        <v>1</v>
      </c>
      <c r="E97">
        <f>COUNTIFS(sea_res_normal[position],"&lt;="&amp;B97,sea_res_normal[search],"=3")-SUM(E92:E96)</f>
        <v>2</v>
      </c>
      <c r="H97">
        <v>600</v>
      </c>
      <c r="I97">
        <f>COUNTIFS(sea_res_normal[position],"&lt;="&amp;H97,sea_res_normal[search],"=1")-SUM(I92:I96)</f>
        <v>1</v>
      </c>
      <c r="J97">
        <f>COUNTIFS(sea_res_normal[position],"&lt;="&amp;H97,sea_res_normal[search],"=2")-SUM(J92:J96)</f>
        <v>1</v>
      </c>
      <c r="K97">
        <f>COUNTIFS(sea_res_normal[position],"&lt;="&amp;H97,sea_res_normal[search],"=3")-SUM(K92:K96)</f>
        <v>0</v>
      </c>
    </row>
    <row r="98" spans="2:11" x14ac:dyDescent="0.3">
      <c r="B98">
        <v>13000</v>
      </c>
      <c r="C98">
        <f>COUNTIFS(sea_res_normal[position],"&lt;="&amp;B98,sea_res_normal[search],"=1")-SUM(C92:C97)</f>
        <v>2</v>
      </c>
      <c r="D98">
        <f>COUNTIFS(sea_res_normal[position],"&lt;="&amp;B98,sea_res_normal[search],"=2")-SUM(D92:D97)</f>
        <v>0</v>
      </c>
      <c r="E98">
        <f>COUNTIFS(sea_res_normal[position],"&lt;="&amp;B98,sea_res_normal[search],"=3")-SUM(E92:E97)</f>
        <v>1</v>
      </c>
      <c r="H98">
        <v>700</v>
      </c>
      <c r="I98">
        <f>COUNTIFS(sea_res_normal[position],"&lt;="&amp;H98,sea_res_normal[search],"=1")-SUM(I92:I97)</f>
        <v>2</v>
      </c>
      <c r="J98">
        <f>COUNTIFS(sea_res_normal[position],"&lt;="&amp;H98,sea_res_normal[search],"=2")-SUM(J92:J97)</f>
        <v>1</v>
      </c>
      <c r="K98">
        <f>COUNTIFS(sea_res_normal[position],"&lt;="&amp;H98,sea_res_normal[search],"=3")-SUM(K92:K97)</f>
        <v>1</v>
      </c>
    </row>
    <row r="99" spans="2:11" x14ac:dyDescent="0.3">
      <c r="B99">
        <v>15000</v>
      </c>
      <c r="C99">
        <f>COUNTIFS(sea_res_normal[position],"&lt;="&amp;B99,sea_res_normal[search],"=1")-SUM(C92:C98)</f>
        <v>0</v>
      </c>
      <c r="D99">
        <f>COUNTIFS(sea_res_normal[position],"&lt;="&amp;B99,sea_res_normal[search],"=2")-SUM(D92:D98)</f>
        <v>0</v>
      </c>
      <c r="E99">
        <f>COUNTIFS(sea_res_normal[position],"&lt;="&amp;B99,sea_res_normal[search],"=3")-SUM(E92:E98)</f>
        <v>1</v>
      </c>
      <c r="H99">
        <v>800</v>
      </c>
      <c r="I99">
        <f>COUNTIFS(sea_res_normal[position],"&lt;="&amp;H99,sea_res_normal[search],"=1")-SUM(I92:I98)</f>
        <v>1</v>
      </c>
      <c r="J99">
        <f>COUNTIFS(sea_res_normal[position],"&lt;="&amp;H99,sea_res_normal[search],"=2")-SUM(J92:J98)</f>
        <v>0</v>
      </c>
      <c r="K99">
        <f>COUNTIFS(sea_res_normal[position],"&lt;="&amp;H99,sea_res_normal[search],"=3")-SUM(K92:K98)</f>
        <v>0</v>
      </c>
    </row>
    <row r="100" spans="2:11" x14ac:dyDescent="0.3">
      <c r="B100">
        <v>17000</v>
      </c>
      <c r="C100">
        <f>COUNTIFS(sea_res_normal[position],"&lt;="&amp;B100,sea_res_normal[search],"=1")-SUM(C92:C99)</f>
        <v>0</v>
      </c>
      <c r="D100">
        <f>COUNTIFS(sea_res_normal[position],"&lt;="&amp;B101,sea_res_normal[search],"=2")-SUM(D92:D99)</f>
        <v>1</v>
      </c>
      <c r="E100">
        <f>COUNTIFS(sea_res_normal[position],"&lt;="&amp;B100,sea_res_normal[search],"=3")-SUM(E92:E99)</f>
        <v>0</v>
      </c>
      <c r="H100">
        <v>900</v>
      </c>
      <c r="I100">
        <f>COUNTIFS(sea_res_normal[position],"&lt;="&amp;H100,sea_res_normal[search],"=1")-SUM(I92:I99)</f>
        <v>1</v>
      </c>
      <c r="J100">
        <f>COUNTIFS(sea_res_normal[position],"&lt;="&amp;H101,sea_res_normal[search],"=2")-SUM(J92:J99)</f>
        <v>0</v>
      </c>
      <c r="K100">
        <f>COUNTIFS(sea_res_normal[position],"&lt;="&amp;H100,sea_res_normal[search],"=3")-SUM(K92:K99)</f>
        <v>1</v>
      </c>
    </row>
    <row r="101" spans="2:11" x14ac:dyDescent="0.3">
      <c r="B101">
        <v>19000</v>
      </c>
      <c r="C101">
        <f>COUNTIFS(sea_res_normal[position],"&lt;="&amp;B101,sea_res_normal[search],"=1")-SUM(C92:C100)</f>
        <v>1</v>
      </c>
      <c r="D101">
        <f>COUNTIFS(sea_res_normal[position],"&lt;="&amp;B101,sea_res_normal[search],"=2")-SUM(D92:D100)</f>
        <v>0</v>
      </c>
      <c r="E101">
        <f>COUNTIFS(sea_res_normal[position],"&lt;="&amp;B101,sea_res_normal[search],"=3")-SUM(E92:E100)</f>
        <v>0</v>
      </c>
      <c r="H101">
        <v>1000</v>
      </c>
      <c r="I101">
        <f>COUNTIFS(sea_res_normal[position],"&lt;="&amp;H101,sea_res_normal[search],"=1")-SUM(I92:I100)</f>
        <v>1</v>
      </c>
      <c r="J101">
        <f>COUNTIFS(sea_res_normal[position],"&lt;="&amp;H101,sea_res_normal[search],"=2")-SUM(J92:J100)</f>
        <v>0</v>
      </c>
      <c r="K101">
        <f>COUNTIFS(sea_res_normal[position],"&lt;="&amp;H101,sea_res_normal[search],"=3")-SUM(K92:K100)</f>
        <v>0</v>
      </c>
    </row>
    <row r="102" spans="2:11" x14ac:dyDescent="0.3">
      <c r="B102">
        <v>21000</v>
      </c>
      <c r="C102">
        <f>COUNTIFS(sea_res_normal[position],"&lt;="&amp;B102,sea_res_normal[search],"=1")-SUM(C92:C101)</f>
        <v>0</v>
      </c>
      <c r="D102">
        <f>COUNTIFS(sea_res_normal[position],"&lt;="&amp;B102,sea_res_normal[search],"=2")-SUM(D92:D101)</f>
        <v>0</v>
      </c>
      <c r="E102">
        <f>COUNTIFS(sea_res_normal[position],"&lt;="&amp;B102,sea_res_normal[search],"=3")-SUM(E92:E101)</f>
        <v>0</v>
      </c>
    </row>
    <row r="103" spans="2:11" x14ac:dyDescent="0.3">
      <c r="B103">
        <v>23000</v>
      </c>
      <c r="C103">
        <f>COUNTIFS(sea_res_normal[position],"&lt;="&amp;B103,sea_res_normal[search],"=1")-SUM(C92:C102)</f>
        <v>0</v>
      </c>
      <c r="D103">
        <f>COUNTIFS(sea_res_normal[position],"&lt;="&amp;B103,sea_res_normal[search],"=2")-SUM(D92:D102)</f>
        <v>0</v>
      </c>
      <c r="E103">
        <f>COUNTIFS(sea_res_normal[position],"&lt;="&amp;B103,sea_res_normal[search],"=3")-SUM(E92:E102)</f>
        <v>0</v>
      </c>
    </row>
    <row r="104" spans="2:11" x14ac:dyDescent="0.3">
      <c r="B104">
        <v>25000</v>
      </c>
      <c r="C104">
        <f>COUNTIFS(sea_res_normal[position],"&lt;="&amp;B104,sea_res_normal[search],"=1")-SUM(C92:C103)</f>
        <v>0</v>
      </c>
      <c r="D104">
        <f>COUNTIFS(sea_res_normal[position],"&lt;="&amp;B104,sea_res_normal[search],"=2")-SUM(D92:D103)</f>
        <v>0</v>
      </c>
      <c r="E104">
        <f>COUNTIFS(sea_res_normal[position],"&lt;="&amp;B104,sea_res_normal[search],"=3")-SUM(E92:E103)</f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B238-2E08-427C-A0F7-16AC5E48A7B2}">
  <dimension ref="A1:F73"/>
  <sheetViews>
    <sheetView workbookViewId="0">
      <selection activeCell="H18" sqref="H18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10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  <c r="F1" t="s">
        <v>174</v>
      </c>
    </row>
    <row r="2" spans="1:6" x14ac:dyDescent="0.3">
      <c r="A2" s="1" t="s">
        <v>199</v>
      </c>
      <c r="B2">
        <v>267</v>
      </c>
      <c r="C2" s="1" t="s">
        <v>187</v>
      </c>
      <c r="D2">
        <v>10</v>
      </c>
      <c r="E2" cm="1">
        <f t="array" ref="E2">_xlfn.IFS(AND(2=E1,B2=B1),3,B2=B1,2,TRUE,1)</f>
        <v>1</v>
      </c>
      <c r="F2">
        <v>1</v>
      </c>
    </row>
    <row r="3" spans="1:6" x14ac:dyDescent="0.3">
      <c r="A3" s="1" t="s">
        <v>205</v>
      </c>
      <c r="B3">
        <v>529</v>
      </c>
      <c r="C3" s="1" t="s">
        <v>187</v>
      </c>
      <c r="D3">
        <v>542</v>
      </c>
      <c r="E3" cm="1">
        <f t="array" ref="E3">_xlfn.IFS(AND(2=E2,B3=B2),3,B3=B2,2,TRUE,1)</f>
        <v>1</v>
      </c>
      <c r="F3">
        <v>1</v>
      </c>
    </row>
    <row r="4" spans="1:6" x14ac:dyDescent="0.3">
      <c r="A4" s="1" t="s">
        <v>206</v>
      </c>
      <c r="B4">
        <v>529</v>
      </c>
      <c r="C4" s="1" t="s">
        <v>187</v>
      </c>
      <c r="D4">
        <v>56</v>
      </c>
      <c r="E4" cm="1">
        <f t="array" ref="E4">_xlfn.IFS(AND(2=E3,B4=B3),3,B4=B3,2,TRUE,1)</f>
        <v>2</v>
      </c>
      <c r="F4">
        <v>1</v>
      </c>
    </row>
    <row r="5" spans="1:6" x14ac:dyDescent="0.3">
      <c r="A5" s="1" t="s">
        <v>246</v>
      </c>
      <c r="B5">
        <v>1013</v>
      </c>
      <c r="C5" s="1" t="s">
        <v>187</v>
      </c>
      <c r="D5">
        <v>946</v>
      </c>
      <c r="E5" cm="1">
        <f t="array" ref="E5">_xlfn.IFS(AND(2=E4,B5=B4),3,B5=B4,2,TRUE,1)</f>
        <v>1</v>
      </c>
      <c r="F5">
        <v>0</v>
      </c>
    </row>
    <row r="6" spans="1:6" x14ac:dyDescent="0.3">
      <c r="A6" s="1" t="s">
        <v>247</v>
      </c>
      <c r="B6">
        <v>1013</v>
      </c>
      <c r="C6" s="1" t="s">
        <v>187</v>
      </c>
      <c r="D6">
        <v>181</v>
      </c>
      <c r="E6" cm="1">
        <f t="array" ref="E6">_xlfn.IFS(AND(2=E5,B6=B5),3,B6=B5,2,TRUE,1)</f>
        <v>2</v>
      </c>
      <c r="F6">
        <v>1</v>
      </c>
    </row>
    <row r="7" spans="1:6" x14ac:dyDescent="0.3">
      <c r="A7" s="1" t="s">
        <v>248</v>
      </c>
      <c r="B7">
        <v>1013</v>
      </c>
      <c r="C7" s="1" t="s">
        <v>187</v>
      </c>
      <c r="D7">
        <v>14</v>
      </c>
      <c r="E7" cm="1">
        <f t="array" ref="E7">_xlfn.IFS(AND(2=E6,B7=B6),3,B7=B6,2,TRUE,1)</f>
        <v>3</v>
      </c>
      <c r="F7">
        <v>1</v>
      </c>
    </row>
    <row r="8" spans="1:6" x14ac:dyDescent="0.3">
      <c r="A8" s="1" t="s">
        <v>214</v>
      </c>
      <c r="B8">
        <v>1915</v>
      </c>
      <c r="C8" s="1" t="s">
        <v>187</v>
      </c>
      <c r="D8">
        <v>736</v>
      </c>
      <c r="E8" cm="1">
        <f t="array" ref="E8">_xlfn.IFS(AND(2=E7,B8=B7),3,B8=B7,2,TRUE,1)</f>
        <v>1</v>
      </c>
      <c r="F8">
        <v>0</v>
      </c>
    </row>
    <row r="9" spans="1:6" x14ac:dyDescent="0.3">
      <c r="A9" s="1" t="s">
        <v>215</v>
      </c>
      <c r="B9">
        <v>1915</v>
      </c>
      <c r="C9" s="1" t="s">
        <v>187</v>
      </c>
      <c r="D9">
        <v>648</v>
      </c>
      <c r="E9" cm="1">
        <f t="array" ref="E9">_xlfn.IFS(AND(2=E8,B9=B8),3,B9=B8,2,TRUE,1)</f>
        <v>2</v>
      </c>
      <c r="F9">
        <v>0</v>
      </c>
    </row>
    <row r="10" spans="1:6" x14ac:dyDescent="0.3">
      <c r="A10" s="1" t="s">
        <v>216</v>
      </c>
      <c r="B10">
        <v>1915</v>
      </c>
      <c r="C10" s="1" t="s">
        <v>187</v>
      </c>
      <c r="D10">
        <v>483</v>
      </c>
      <c r="E10" cm="1">
        <f t="array" ref="E10">_xlfn.IFS(AND(2=E9,B10=B9),3,B10=B9,2,TRUE,1)</f>
        <v>3</v>
      </c>
      <c r="F10">
        <v>0</v>
      </c>
    </row>
    <row r="11" spans="1:6" x14ac:dyDescent="0.3">
      <c r="A11" s="1" t="s">
        <v>193</v>
      </c>
      <c r="B11">
        <v>2846</v>
      </c>
      <c r="C11" s="1" t="s">
        <v>187</v>
      </c>
      <c r="D11">
        <v>884</v>
      </c>
      <c r="E11" cm="1">
        <f t="array" ref="E11">_xlfn.IFS(AND(2=E10,B11=B10),3,B11=B10,2,TRUE,1)</f>
        <v>1</v>
      </c>
      <c r="F11">
        <v>0</v>
      </c>
    </row>
    <row r="12" spans="1:6" x14ac:dyDescent="0.3">
      <c r="A12" s="1" t="s">
        <v>194</v>
      </c>
      <c r="B12">
        <v>2846</v>
      </c>
      <c r="C12" s="1" t="s">
        <v>187</v>
      </c>
      <c r="D12">
        <v>791</v>
      </c>
      <c r="E12" cm="1">
        <f t="array" ref="E12">_xlfn.IFS(AND(2=E11,B12=B11),3,B12=B11,2,TRUE,1)</f>
        <v>2</v>
      </c>
      <c r="F12">
        <v>1</v>
      </c>
    </row>
    <row r="13" spans="1:6" x14ac:dyDescent="0.3">
      <c r="A13" s="1" t="s">
        <v>195</v>
      </c>
      <c r="B13">
        <v>2846</v>
      </c>
      <c r="C13" s="1" t="s">
        <v>187</v>
      </c>
      <c r="D13">
        <v>979</v>
      </c>
      <c r="E13" cm="1">
        <f t="array" ref="E13">_xlfn.IFS(AND(2=E12,B13=B12),3,B13=B12,2,TRUE,1)</f>
        <v>3</v>
      </c>
      <c r="F13">
        <v>1</v>
      </c>
    </row>
    <row r="14" spans="1:6" x14ac:dyDescent="0.3">
      <c r="A14" s="1" t="s">
        <v>240</v>
      </c>
      <c r="B14">
        <v>3478</v>
      </c>
      <c r="C14" s="1" t="s">
        <v>187</v>
      </c>
      <c r="D14">
        <v>816</v>
      </c>
      <c r="E14" cm="1">
        <f t="array" ref="E14">_xlfn.IFS(AND(2=E13,B14=B13),3,B14=B13,2,TRUE,1)</f>
        <v>1</v>
      </c>
      <c r="F14">
        <v>0</v>
      </c>
    </row>
    <row r="15" spans="1:6" x14ac:dyDescent="0.3">
      <c r="A15" s="1" t="s">
        <v>241</v>
      </c>
      <c r="B15">
        <v>3478</v>
      </c>
      <c r="C15" s="1" t="s">
        <v>187</v>
      </c>
      <c r="D15">
        <v>455</v>
      </c>
      <c r="E15" cm="1">
        <f t="array" ref="E15">_xlfn.IFS(AND(2=E14,B15=B14),3,B15=B14,2,TRUE,1)</f>
        <v>2</v>
      </c>
      <c r="F15">
        <v>0</v>
      </c>
    </row>
    <row r="16" spans="1:6" x14ac:dyDescent="0.3">
      <c r="A16" s="1" t="s">
        <v>242</v>
      </c>
      <c r="B16">
        <v>3478</v>
      </c>
      <c r="C16" s="1" t="s">
        <v>187</v>
      </c>
      <c r="D16">
        <v>345</v>
      </c>
      <c r="E16" cm="1">
        <f t="array" ref="E16">_xlfn.IFS(AND(2=E15,B16=B15),3,B16=B15,2,TRUE,1)</f>
        <v>3</v>
      </c>
      <c r="F16">
        <v>0</v>
      </c>
    </row>
    <row r="17" spans="1:6" x14ac:dyDescent="0.3">
      <c r="A17" s="1" t="s">
        <v>179</v>
      </c>
      <c r="B17">
        <v>4023</v>
      </c>
      <c r="C17" s="1" t="s">
        <v>176</v>
      </c>
      <c r="D17">
        <v>44</v>
      </c>
      <c r="E17" cm="1">
        <f t="array" ref="E17">_xlfn.IFS(AND(2=E16,B17=B16),3,B17=B16,2,TRUE,1)</f>
        <v>1</v>
      </c>
      <c r="F17">
        <v>1</v>
      </c>
    </row>
    <row r="18" spans="1:6" x14ac:dyDescent="0.3">
      <c r="A18" s="1" t="s">
        <v>175</v>
      </c>
      <c r="B18">
        <v>5501</v>
      </c>
      <c r="C18" s="1" t="s">
        <v>176</v>
      </c>
      <c r="D18">
        <v>2</v>
      </c>
      <c r="E18" cm="1">
        <f t="array" ref="E18">_xlfn.IFS(AND(2=E17,B18=B17),3,B18=B17,2,TRUE,1)</f>
        <v>1</v>
      </c>
      <c r="F18">
        <v>1</v>
      </c>
    </row>
    <row r="19" spans="1:6" x14ac:dyDescent="0.3">
      <c r="A19" s="1" t="s">
        <v>228</v>
      </c>
      <c r="B19">
        <v>5552</v>
      </c>
      <c r="C19" s="1" t="s">
        <v>187</v>
      </c>
      <c r="D19">
        <v>1376</v>
      </c>
      <c r="E19" cm="1">
        <f t="array" ref="E19">_xlfn.IFS(AND(2=E18,B19=B18),3,B19=B18,2,TRUE,1)</f>
        <v>1</v>
      </c>
      <c r="F19">
        <v>0</v>
      </c>
    </row>
    <row r="20" spans="1:6" x14ac:dyDescent="0.3">
      <c r="A20" s="1" t="s">
        <v>229</v>
      </c>
      <c r="B20">
        <v>5552</v>
      </c>
      <c r="C20" s="1" t="s">
        <v>187</v>
      </c>
      <c r="D20">
        <v>658</v>
      </c>
      <c r="E20" cm="1">
        <f t="array" ref="E20">_xlfn.IFS(AND(2=E19,B20=B19),3,B20=B19,2,TRUE,1)</f>
        <v>2</v>
      </c>
      <c r="F20">
        <v>0</v>
      </c>
    </row>
    <row r="21" spans="1:6" x14ac:dyDescent="0.3">
      <c r="A21" s="1" t="s">
        <v>230</v>
      </c>
      <c r="B21">
        <v>5552</v>
      </c>
      <c r="C21" s="1" t="s">
        <v>187</v>
      </c>
      <c r="D21">
        <v>426</v>
      </c>
      <c r="E21" cm="1">
        <f t="array" ref="E21">_xlfn.IFS(AND(2=E20,B21=B20),3,B21=B20,2,TRUE,1)</f>
        <v>3</v>
      </c>
      <c r="F21">
        <v>0</v>
      </c>
    </row>
    <row r="22" spans="1:6" x14ac:dyDescent="0.3">
      <c r="A22" s="1" t="s">
        <v>210</v>
      </c>
      <c r="B22">
        <v>6677</v>
      </c>
      <c r="C22" s="1" t="s">
        <v>187</v>
      </c>
      <c r="D22">
        <v>254</v>
      </c>
      <c r="E22" cm="1">
        <f t="array" ref="E22">_xlfn.IFS(AND(2=E21,B22=B21),3,B22=B21,2,TRUE,1)</f>
        <v>1</v>
      </c>
      <c r="F22">
        <v>1</v>
      </c>
    </row>
    <row r="23" spans="1:6" x14ac:dyDescent="0.3">
      <c r="A23" s="1" t="s">
        <v>211</v>
      </c>
      <c r="B23">
        <v>6677</v>
      </c>
      <c r="C23" s="1" t="s">
        <v>187</v>
      </c>
      <c r="D23">
        <v>61</v>
      </c>
      <c r="E23" cm="1">
        <f t="array" ref="E23">_xlfn.IFS(AND(2=E22,B23=B22),3,B23=B22,2,TRUE,1)</f>
        <v>2</v>
      </c>
      <c r="F23">
        <v>1</v>
      </c>
    </row>
    <row r="24" spans="1:6" x14ac:dyDescent="0.3">
      <c r="A24" s="1" t="s">
        <v>212</v>
      </c>
      <c r="B24">
        <v>6677</v>
      </c>
      <c r="C24" s="1" t="s">
        <v>187</v>
      </c>
      <c r="D24">
        <v>212</v>
      </c>
      <c r="E24" cm="1">
        <f t="array" ref="E24">_xlfn.IFS(AND(2=E23,B24=B23),3,B24=B23,2,TRUE,1)</f>
        <v>3</v>
      </c>
      <c r="F24">
        <v>1</v>
      </c>
    </row>
    <row r="25" spans="1:6" x14ac:dyDescent="0.3">
      <c r="A25" s="1" t="s">
        <v>223</v>
      </c>
      <c r="B25">
        <v>7507</v>
      </c>
      <c r="C25" s="1" t="s">
        <v>187</v>
      </c>
      <c r="D25">
        <v>243</v>
      </c>
      <c r="E25" cm="1">
        <f t="array" ref="E25">_xlfn.IFS(AND(2=E24,B25=B24),3,B25=B24,2,TRUE,1)</f>
        <v>1</v>
      </c>
      <c r="F25">
        <v>0</v>
      </c>
    </row>
    <row r="26" spans="1:6" x14ac:dyDescent="0.3">
      <c r="A26" s="1" t="s">
        <v>224</v>
      </c>
      <c r="B26">
        <v>7507</v>
      </c>
      <c r="C26" s="1" t="s">
        <v>187</v>
      </c>
      <c r="D26">
        <v>13</v>
      </c>
      <c r="E26" cm="1">
        <f t="array" ref="E26">_xlfn.IFS(AND(2=E25,B26=B25),3,B26=B25,2,TRUE,1)</f>
        <v>2</v>
      </c>
      <c r="F26">
        <v>1</v>
      </c>
    </row>
    <row r="27" spans="1:6" x14ac:dyDescent="0.3">
      <c r="A27" s="1" t="s">
        <v>188</v>
      </c>
      <c r="B27">
        <v>8743</v>
      </c>
      <c r="C27" s="1" t="s">
        <v>187</v>
      </c>
      <c r="D27">
        <v>9548</v>
      </c>
      <c r="E27" cm="1">
        <f t="array" ref="E27">_xlfn.IFS(AND(2=E26,B27=B26),3,B27=B26,2,TRUE,1)</f>
        <v>1</v>
      </c>
      <c r="F27">
        <v>1</v>
      </c>
    </row>
    <row r="28" spans="1:6" x14ac:dyDescent="0.3">
      <c r="A28" s="1" t="s">
        <v>189</v>
      </c>
      <c r="B28">
        <v>8743</v>
      </c>
      <c r="C28" s="1" t="s">
        <v>187</v>
      </c>
      <c r="D28">
        <v>2036</v>
      </c>
      <c r="E28" cm="1">
        <f t="array" ref="E28">_xlfn.IFS(AND(2=E27,B28=B27),3,B28=B27,2,TRUE,1)</f>
        <v>2</v>
      </c>
      <c r="F28">
        <v>1</v>
      </c>
    </row>
    <row r="29" spans="1:6" x14ac:dyDescent="0.3">
      <c r="A29" s="1" t="s">
        <v>190</v>
      </c>
      <c r="B29">
        <v>8743</v>
      </c>
      <c r="C29" s="1" t="s">
        <v>187</v>
      </c>
      <c r="D29">
        <v>1683</v>
      </c>
      <c r="E29" cm="1">
        <f t="array" ref="E29">_xlfn.IFS(AND(2=E28,B29=B28),3,B29=B28,2,TRUE,1)</f>
        <v>3</v>
      </c>
      <c r="F29">
        <v>1</v>
      </c>
    </row>
    <row r="30" spans="1:6" x14ac:dyDescent="0.3">
      <c r="A30" s="1" t="s">
        <v>225</v>
      </c>
      <c r="B30">
        <v>8957</v>
      </c>
      <c r="C30" s="1" t="s">
        <v>187</v>
      </c>
      <c r="D30">
        <v>3810</v>
      </c>
      <c r="E30" cm="1">
        <f t="array" ref="E30">_xlfn.IFS(AND(2=E29,B30=B29),3,B30=B29,2,TRUE,1)</f>
        <v>1</v>
      </c>
      <c r="F30">
        <v>0</v>
      </c>
    </row>
    <row r="31" spans="1:6" x14ac:dyDescent="0.3">
      <c r="A31" s="1" t="s">
        <v>226</v>
      </c>
      <c r="B31">
        <v>8957</v>
      </c>
      <c r="C31" s="1" t="s">
        <v>187</v>
      </c>
      <c r="D31">
        <v>554</v>
      </c>
      <c r="E31" cm="1">
        <f t="array" ref="E31">_xlfn.IFS(AND(2=E30,B31=B30),3,B31=B30,2,TRUE,1)</f>
        <v>2</v>
      </c>
      <c r="F31">
        <v>1</v>
      </c>
    </row>
    <row r="32" spans="1:6" x14ac:dyDescent="0.3">
      <c r="A32" s="1" t="s">
        <v>227</v>
      </c>
      <c r="B32">
        <v>8957</v>
      </c>
      <c r="C32" s="1" t="s">
        <v>187</v>
      </c>
      <c r="D32">
        <v>81</v>
      </c>
      <c r="E32" cm="1">
        <f t="array" ref="E32">_xlfn.IFS(AND(2=E31,B32=B31),3,B32=B31,2,TRUE,1)</f>
        <v>3</v>
      </c>
      <c r="F32">
        <v>1</v>
      </c>
    </row>
    <row r="33" spans="1:6" x14ac:dyDescent="0.3">
      <c r="A33" s="1" t="s">
        <v>217</v>
      </c>
      <c r="B33">
        <v>9986</v>
      </c>
      <c r="C33" s="1" t="s">
        <v>187</v>
      </c>
      <c r="D33">
        <v>362</v>
      </c>
      <c r="E33" cm="1">
        <f t="array" ref="E33">_xlfn.IFS(AND(2=E32,B33=B32),3,B33=B32,2,TRUE,1)</f>
        <v>1</v>
      </c>
      <c r="F33">
        <v>1</v>
      </c>
    </row>
    <row r="34" spans="1:6" x14ac:dyDescent="0.3">
      <c r="A34" s="1" t="s">
        <v>218</v>
      </c>
      <c r="B34">
        <v>9986</v>
      </c>
      <c r="C34" s="1" t="s">
        <v>187</v>
      </c>
      <c r="D34">
        <v>191</v>
      </c>
      <c r="E34" cm="1">
        <f t="array" ref="E34">_xlfn.IFS(AND(2=E33,B34=B33),3,B34=B33,2,TRUE,1)</f>
        <v>2</v>
      </c>
      <c r="F34">
        <v>1</v>
      </c>
    </row>
    <row r="35" spans="1:6" x14ac:dyDescent="0.3">
      <c r="A35" s="1" t="s">
        <v>219</v>
      </c>
      <c r="B35">
        <v>9986</v>
      </c>
      <c r="C35" s="1" t="s">
        <v>187</v>
      </c>
      <c r="D35">
        <v>181</v>
      </c>
      <c r="E35" cm="1">
        <f t="array" ref="E35">_xlfn.IFS(AND(2=E34,B35=B34),3,B35=B34,2,TRUE,1)</f>
        <v>3</v>
      </c>
      <c r="F35">
        <v>1</v>
      </c>
    </row>
    <row r="36" spans="1:6" x14ac:dyDescent="0.3">
      <c r="A36" s="1" t="s">
        <v>237</v>
      </c>
      <c r="B36">
        <v>10206</v>
      </c>
      <c r="C36" s="1" t="s">
        <v>187</v>
      </c>
      <c r="D36">
        <v>1304</v>
      </c>
      <c r="E36" cm="1">
        <f t="array" ref="E36">_xlfn.IFS(AND(2=E35,B36=B35),3,B36=B35,2,TRUE,1)</f>
        <v>1</v>
      </c>
      <c r="F36">
        <v>1</v>
      </c>
    </row>
    <row r="37" spans="1:6" x14ac:dyDescent="0.3">
      <c r="A37" s="1" t="s">
        <v>238</v>
      </c>
      <c r="B37">
        <v>10206</v>
      </c>
      <c r="C37" s="1" t="s">
        <v>187</v>
      </c>
      <c r="D37">
        <v>427</v>
      </c>
      <c r="E37" cm="1">
        <f t="array" ref="E37">_xlfn.IFS(AND(2=E36,B37=B36),3,B37=B36,2,TRUE,1)</f>
        <v>2</v>
      </c>
      <c r="F37">
        <v>1</v>
      </c>
    </row>
    <row r="38" spans="1:6" x14ac:dyDescent="0.3">
      <c r="A38" s="1" t="s">
        <v>239</v>
      </c>
      <c r="B38">
        <v>10206</v>
      </c>
      <c r="C38" s="1" t="s">
        <v>187</v>
      </c>
      <c r="D38">
        <v>325</v>
      </c>
      <c r="E38" cm="1">
        <f t="array" ref="E38">_xlfn.IFS(AND(2=E37,B38=B37),3,B38=B37,2,TRUE,1)</f>
        <v>3</v>
      </c>
      <c r="F38">
        <v>1</v>
      </c>
    </row>
    <row r="39" spans="1:6" x14ac:dyDescent="0.3">
      <c r="A39" s="1" t="s">
        <v>220</v>
      </c>
      <c r="B39">
        <v>10778</v>
      </c>
      <c r="C39" s="1" t="s">
        <v>187</v>
      </c>
      <c r="D39">
        <v>301</v>
      </c>
      <c r="E39" cm="1">
        <f t="array" ref="E39">_xlfn.IFS(AND(2=E38,B39=B38),3,B39=B38,2,TRUE,1)</f>
        <v>1</v>
      </c>
      <c r="F39">
        <v>1</v>
      </c>
    </row>
    <row r="40" spans="1:6" x14ac:dyDescent="0.3">
      <c r="A40" s="1" t="s">
        <v>221</v>
      </c>
      <c r="B40">
        <v>10778</v>
      </c>
      <c r="C40" s="1" t="s">
        <v>187</v>
      </c>
      <c r="D40">
        <v>124</v>
      </c>
      <c r="E40" cm="1">
        <f t="array" ref="E40">_xlfn.IFS(AND(2=E39,B40=B39),3,B40=B39,2,TRUE,1)</f>
        <v>2</v>
      </c>
      <c r="F40">
        <v>1</v>
      </c>
    </row>
    <row r="41" spans="1:6" x14ac:dyDescent="0.3">
      <c r="A41" s="1" t="s">
        <v>222</v>
      </c>
      <c r="B41">
        <v>10778</v>
      </c>
      <c r="C41" s="1" t="s">
        <v>187</v>
      </c>
      <c r="D41">
        <v>170</v>
      </c>
      <c r="E41" cm="1">
        <f t="array" ref="E41">_xlfn.IFS(AND(2=E40,B41=B40),3,B41=B40,2,TRUE,1)</f>
        <v>3</v>
      </c>
      <c r="F41">
        <v>1</v>
      </c>
    </row>
    <row r="42" spans="1:6" x14ac:dyDescent="0.3">
      <c r="A42" s="1" t="s">
        <v>183</v>
      </c>
      <c r="B42">
        <v>11463</v>
      </c>
      <c r="C42" s="1" t="s">
        <v>176</v>
      </c>
      <c r="D42">
        <v>1203</v>
      </c>
      <c r="E42" cm="1">
        <f t="array" ref="E42">_xlfn.IFS(AND(2=E41,B42=B41),3,B42=B41,2,TRUE,1)</f>
        <v>1</v>
      </c>
      <c r="F42">
        <v>0</v>
      </c>
    </row>
    <row r="43" spans="1:6" x14ac:dyDescent="0.3">
      <c r="A43" s="1" t="s">
        <v>184</v>
      </c>
      <c r="B43">
        <v>11463</v>
      </c>
      <c r="C43" s="1" t="s">
        <v>176</v>
      </c>
      <c r="D43">
        <v>841</v>
      </c>
      <c r="E43" cm="1">
        <f t="array" ref="E43">_xlfn.IFS(AND(2=E42,B43=B42),3,B43=B42,2,TRUE,1)</f>
        <v>2</v>
      </c>
      <c r="F43">
        <v>1</v>
      </c>
    </row>
    <row r="44" spans="1:6" x14ac:dyDescent="0.3">
      <c r="A44" s="1" t="s">
        <v>185</v>
      </c>
      <c r="B44">
        <v>11463</v>
      </c>
      <c r="C44" s="1" t="s">
        <v>176</v>
      </c>
      <c r="D44">
        <v>169</v>
      </c>
      <c r="E44" cm="1">
        <f t="array" ref="E44">_xlfn.IFS(AND(2=E43,B44=B43),3,B44=B43,2,TRUE,1)</f>
        <v>3</v>
      </c>
      <c r="F44">
        <v>1</v>
      </c>
    </row>
    <row r="45" spans="1:6" x14ac:dyDescent="0.3">
      <c r="A45" s="1" t="s">
        <v>202</v>
      </c>
      <c r="B45">
        <v>13052</v>
      </c>
      <c r="C45" s="1" t="s">
        <v>187</v>
      </c>
      <c r="D45">
        <v>2247</v>
      </c>
      <c r="E45" cm="1">
        <f t="array" ref="E45">_xlfn.IFS(AND(2=E44,B45=B44),3,B45=B44,2,TRUE,1)</f>
        <v>1</v>
      </c>
      <c r="F45">
        <v>0</v>
      </c>
    </row>
    <row r="46" spans="1:6" x14ac:dyDescent="0.3">
      <c r="A46" s="1" t="s">
        <v>203</v>
      </c>
      <c r="B46">
        <v>13052</v>
      </c>
      <c r="C46" s="1" t="s">
        <v>187</v>
      </c>
      <c r="D46">
        <v>262</v>
      </c>
      <c r="E46" cm="1">
        <f t="array" ref="E46">_xlfn.IFS(AND(2=E45,B46=B45),3,B46=B45,2,TRUE,1)</f>
        <v>2</v>
      </c>
      <c r="F46">
        <v>0</v>
      </c>
    </row>
    <row r="47" spans="1:6" x14ac:dyDescent="0.3">
      <c r="A47" s="1" t="s">
        <v>204</v>
      </c>
      <c r="B47">
        <v>13052</v>
      </c>
      <c r="C47" s="1" t="s">
        <v>187</v>
      </c>
      <c r="D47">
        <v>268</v>
      </c>
      <c r="E47" cm="1">
        <f t="array" ref="E47">_xlfn.IFS(AND(2=E46,B47=B46),3,B47=B46,2,TRUE,1)</f>
        <v>3</v>
      </c>
      <c r="F47">
        <v>1</v>
      </c>
    </row>
    <row r="48" spans="1:6" x14ac:dyDescent="0.3">
      <c r="A48" s="1" t="s">
        <v>177</v>
      </c>
      <c r="B48">
        <v>13326</v>
      </c>
      <c r="C48" s="1" t="s">
        <v>176</v>
      </c>
      <c r="D48">
        <v>274</v>
      </c>
      <c r="E48" cm="1">
        <f t="array" ref="E48">_xlfn.IFS(AND(2=E47,B48=B47),3,B48=B47,2,TRUE,1)</f>
        <v>1</v>
      </c>
      <c r="F48">
        <v>1</v>
      </c>
    </row>
    <row r="49" spans="1:6" x14ac:dyDescent="0.3">
      <c r="A49" s="1" t="s">
        <v>178</v>
      </c>
      <c r="B49">
        <v>13326</v>
      </c>
      <c r="C49" s="1" t="s">
        <v>176</v>
      </c>
      <c r="D49">
        <v>47</v>
      </c>
      <c r="E49" cm="1">
        <f t="array" ref="E49">_xlfn.IFS(AND(2=E48,B49=B48),3,B49=B48,2,TRUE,1)</f>
        <v>2</v>
      </c>
      <c r="F49">
        <v>1</v>
      </c>
    </row>
    <row r="50" spans="1:6" x14ac:dyDescent="0.3">
      <c r="A50" s="1" t="s">
        <v>231</v>
      </c>
      <c r="B50">
        <v>13402</v>
      </c>
      <c r="C50" s="1" t="s">
        <v>187</v>
      </c>
      <c r="D50">
        <v>3575</v>
      </c>
      <c r="E50" cm="1">
        <f t="array" ref="E50">_xlfn.IFS(AND(2=E49,B50=B49),3,B50=B49,2,TRUE,1)</f>
        <v>1</v>
      </c>
      <c r="F50">
        <v>0</v>
      </c>
    </row>
    <row r="51" spans="1:6" x14ac:dyDescent="0.3">
      <c r="A51" s="1" t="s">
        <v>232</v>
      </c>
      <c r="B51">
        <v>13402</v>
      </c>
      <c r="C51" s="1" t="s">
        <v>187</v>
      </c>
      <c r="D51">
        <v>3251</v>
      </c>
      <c r="E51" cm="1">
        <f t="array" ref="E51">_xlfn.IFS(AND(2=E50,B51=B50),3,B51=B50,2,TRUE,1)</f>
        <v>2</v>
      </c>
      <c r="F51">
        <v>0</v>
      </c>
    </row>
    <row r="52" spans="1:6" x14ac:dyDescent="0.3">
      <c r="A52" s="1" t="s">
        <v>233</v>
      </c>
      <c r="B52">
        <v>13402</v>
      </c>
      <c r="C52" s="1" t="s">
        <v>187</v>
      </c>
      <c r="D52">
        <v>2202</v>
      </c>
      <c r="E52" cm="1">
        <f t="array" ref="E52">_xlfn.IFS(AND(2=E51,B52=B51),3,B52=B51,2,TRUE,1)</f>
        <v>3</v>
      </c>
      <c r="F52">
        <v>0</v>
      </c>
    </row>
    <row r="53" spans="1:6" x14ac:dyDescent="0.3">
      <c r="A53" s="1" t="s">
        <v>200</v>
      </c>
      <c r="B53">
        <v>15421</v>
      </c>
      <c r="C53" s="1" t="s">
        <v>187</v>
      </c>
      <c r="D53">
        <v>84</v>
      </c>
      <c r="E53" cm="1">
        <f t="array" ref="E53">_xlfn.IFS(AND(2=E52,B53=B52),3,B53=B52,2,TRUE,1)</f>
        <v>1</v>
      </c>
      <c r="F53">
        <v>1</v>
      </c>
    </row>
    <row r="54" spans="1:6" x14ac:dyDescent="0.3">
      <c r="A54" s="1" t="s">
        <v>201</v>
      </c>
      <c r="B54">
        <v>15421</v>
      </c>
      <c r="C54" s="1" t="s">
        <v>187</v>
      </c>
      <c r="D54">
        <v>27</v>
      </c>
      <c r="E54" cm="1">
        <f t="array" ref="E54">_xlfn.IFS(AND(2=E53,B54=B53),3,B54=B53,2,TRUE,1)</f>
        <v>2</v>
      </c>
      <c r="F54">
        <v>1</v>
      </c>
    </row>
    <row r="55" spans="1:6" x14ac:dyDescent="0.3">
      <c r="A55" s="1" t="s">
        <v>191</v>
      </c>
      <c r="B55">
        <v>15771</v>
      </c>
      <c r="C55" s="1" t="s">
        <v>187</v>
      </c>
      <c r="D55">
        <v>212</v>
      </c>
      <c r="E55" cm="1">
        <f t="array" ref="E55">_xlfn.IFS(AND(2=E54,B55=B54),3,B55=B54,2,TRUE,1)</f>
        <v>1</v>
      </c>
      <c r="F55">
        <v>0</v>
      </c>
    </row>
    <row r="56" spans="1:6" x14ac:dyDescent="0.3">
      <c r="A56" s="1" t="s">
        <v>192</v>
      </c>
      <c r="B56">
        <v>15771</v>
      </c>
      <c r="C56" s="1" t="s">
        <v>187</v>
      </c>
      <c r="D56">
        <v>23</v>
      </c>
      <c r="E56" cm="1">
        <f t="array" ref="E56">_xlfn.IFS(AND(2=E55,B56=B55),3,B56=B55,2,TRUE,1)</f>
        <v>2</v>
      </c>
      <c r="F56">
        <v>1</v>
      </c>
    </row>
    <row r="57" spans="1:6" x14ac:dyDescent="0.3">
      <c r="A57" s="1" t="s">
        <v>243</v>
      </c>
      <c r="B57">
        <v>16007</v>
      </c>
      <c r="C57" s="1" t="s">
        <v>187</v>
      </c>
      <c r="D57">
        <v>1927</v>
      </c>
      <c r="E57" cm="1">
        <f t="array" ref="E57">_xlfn.IFS(AND(2=E56,B57=B56),3,B57=B56,2,TRUE,1)</f>
        <v>1</v>
      </c>
      <c r="F57">
        <v>0</v>
      </c>
    </row>
    <row r="58" spans="1:6" x14ac:dyDescent="0.3">
      <c r="A58" s="1" t="s">
        <v>244</v>
      </c>
      <c r="B58">
        <v>16007</v>
      </c>
      <c r="C58" s="1" t="s">
        <v>187</v>
      </c>
      <c r="D58">
        <v>799</v>
      </c>
      <c r="E58" cm="1">
        <f t="array" ref="E58">_xlfn.IFS(AND(2=E57,B58=B57),3,B58=B57,2,TRUE,1)</f>
        <v>2</v>
      </c>
      <c r="F58">
        <v>1</v>
      </c>
    </row>
    <row r="59" spans="1:6" x14ac:dyDescent="0.3">
      <c r="A59" s="1" t="s">
        <v>245</v>
      </c>
      <c r="B59">
        <v>16007</v>
      </c>
      <c r="C59" s="1" t="s">
        <v>187</v>
      </c>
      <c r="D59">
        <v>592</v>
      </c>
      <c r="E59" cm="1">
        <f t="array" ref="E59">_xlfn.IFS(AND(2=E58,B59=B58),3,B59=B58,2,TRUE,1)</f>
        <v>3</v>
      </c>
      <c r="F59">
        <v>1</v>
      </c>
    </row>
    <row r="60" spans="1:6" x14ac:dyDescent="0.3">
      <c r="A60" s="1" t="s">
        <v>207</v>
      </c>
      <c r="B60">
        <v>17027</v>
      </c>
      <c r="C60" s="1" t="s">
        <v>187</v>
      </c>
      <c r="D60">
        <v>1676</v>
      </c>
      <c r="E60" cm="1">
        <f t="array" ref="E60">_xlfn.IFS(AND(2=E59,B60=B59),3,B60=B59,2,TRUE,1)</f>
        <v>1</v>
      </c>
      <c r="F60">
        <v>0</v>
      </c>
    </row>
    <row r="61" spans="1:6" x14ac:dyDescent="0.3">
      <c r="A61" s="1" t="s">
        <v>208</v>
      </c>
      <c r="B61">
        <v>17027</v>
      </c>
      <c r="C61" s="1" t="s">
        <v>187</v>
      </c>
      <c r="D61">
        <v>3267</v>
      </c>
      <c r="E61" cm="1">
        <f t="array" ref="E61">_xlfn.IFS(AND(2=E60,B61=B60),3,B61=B60,2,TRUE,1)</f>
        <v>2</v>
      </c>
      <c r="F61">
        <v>0</v>
      </c>
    </row>
    <row r="62" spans="1:6" x14ac:dyDescent="0.3">
      <c r="A62" s="1" t="s">
        <v>209</v>
      </c>
      <c r="B62">
        <v>17027</v>
      </c>
      <c r="C62" s="1" t="s">
        <v>187</v>
      </c>
      <c r="D62">
        <v>383</v>
      </c>
      <c r="E62" cm="1">
        <f t="array" ref="E62">_xlfn.IFS(AND(2=E61,B62=B61),3,B62=B61,2,TRUE,1)</f>
        <v>3</v>
      </c>
      <c r="F62">
        <v>0</v>
      </c>
    </row>
    <row r="63" spans="1:6" x14ac:dyDescent="0.3">
      <c r="A63" s="1" t="s">
        <v>180</v>
      </c>
      <c r="B63">
        <v>17142</v>
      </c>
      <c r="C63" s="1" t="s">
        <v>176</v>
      </c>
      <c r="D63">
        <v>4401</v>
      </c>
      <c r="E63" cm="1">
        <f t="array" ref="E63">_xlfn.IFS(AND(2=E62,B63=B62),3,B63=B62,2,TRUE,1)</f>
        <v>1</v>
      </c>
      <c r="F63">
        <v>0</v>
      </c>
    </row>
    <row r="64" spans="1:6" x14ac:dyDescent="0.3">
      <c r="A64" s="1" t="s">
        <v>181</v>
      </c>
      <c r="B64">
        <v>17142</v>
      </c>
      <c r="C64" s="1" t="s">
        <v>176</v>
      </c>
      <c r="D64">
        <v>2301</v>
      </c>
      <c r="E64" cm="1">
        <f t="array" ref="E64">_xlfn.IFS(AND(2=E63,B64=B63),3,B64=B63,2,TRUE,1)</f>
        <v>2</v>
      </c>
      <c r="F64">
        <v>0</v>
      </c>
    </row>
    <row r="65" spans="1:6" x14ac:dyDescent="0.3">
      <c r="A65" s="1" t="s">
        <v>182</v>
      </c>
      <c r="B65">
        <v>17142</v>
      </c>
      <c r="C65" s="1" t="s">
        <v>176</v>
      </c>
      <c r="D65">
        <v>2438</v>
      </c>
      <c r="E65" cm="1">
        <f t="array" ref="E65">_xlfn.IFS(AND(2=E64,B65=B64),3,B65=B64,2,TRUE,1)</f>
        <v>3</v>
      </c>
      <c r="F65">
        <v>1</v>
      </c>
    </row>
    <row r="66" spans="1:6" x14ac:dyDescent="0.3">
      <c r="A66" s="1" t="s">
        <v>196</v>
      </c>
      <c r="B66">
        <v>18537</v>
      </c>
      <c r="C66" s="1" t="s">
        <v>187</v>
      </c>
      <c r="D66">
        <v>1153</v>
      </c>
      <c r="E66" cm="1">
        <f t="array" ref="E66">_xlfn.IFS(AND(2=E65,B66=B65),3,B66=B65,2,TRUE,1)</f>
        <v>1</v>
      </c>
      <c r="F66">
        <v>1</v>
      </c>
    </row>
    <row r="67" spans="1:6" x14ac:dyDescent="0.3">
      <c r="A67" s="1" t="s">
        <v>197</v>
      </c>
      <c r="B67">
        <v>18537</v>
      </c>
      <c r="C67" s="1" t="s">
        <v>187</v>
      </c>
      <c r="D67">
        <v>424</v>
      </c>
      <c r="E67" cm="1">
        <f t="array" ref="E67">_xlfn.IFS(AND(2=E66,B67=B66),3,B67=B66,2,TRUE,1)</f>
        <v>2</v>
      </c>
      <c r="F67">
        <v>1</v>
      </c>
    </row>
    <row r="68" spans="1:6" x14ac:dyDescent="0.3">
      <c r="A68" s="1" t="s">
        <v>198</v>
      </c>
      <c r="B68">
        <v>18537</v>
      </c>
      <c r="C68" s="1" t="s">
        <v>187</v>
      </c>
      <c r="D68">
        <v>1028</v>
      </c>
      <c r="E68" cm="1">
        <f t="array" ref="E68">_xlfn.IFS(AND(2=E67,B68=B67),3,B68=B67,2,TRUE,1)</f>
        <v>3</v>
      </c>
      <c r="F68">
        <v>1</v>
      </c>
    </row>
    <row r="69" spans="1:6" x14ac:dyDescent="0.3">
      <c r="A69" s="1" t="s">
        <v>213</v>
      </c>
      <c r="B69">
        <v>18740</v>
      </c>
      <c r="C69" s="1" t="s">
        <v>187</v>
      </c>
      <c r="D69">
        <v>56</v>
      </c>
      <c r="E69" cm="1">
        <f t="array" ref="E69">_xlfn.IFS(AND(2=E68,B69=B68),3,B69=B68,2,TRUE,1)</f>
        <v>1</v>
      </c>
      <c r="F69">
        <v>1</v>
      </c>
    </row>
    <row r="70" spans="1:6" x14ac:dyDescent="0.3">
      <c r="A70" s="1" t="s">
        <v>234</v>
      </c>
      <c r="B70">
        <v>18781</v>
      </c>
      <c r="C70" s="1" t="s">
        <v>187</v>
      </c>
      <c r="D70">
        <v>3198</v>
      </c>
      <c r="E70" cm="1">
        <f t="array" ref="E70">_xlfn.IFS(AND(2=E69,B70=B69),3,B70=B69,2,TRUE,1)</f>
        <v>1</v>
      </c>
      <c r="F70">
        <v>0</v>
      </c>
    </row>
    <row r="71" spans="1:6" x14ac:dyDescent="0.3">
      <c r="A71" s="1" t="s">
        <v>235</v>
      </c>
      <c r="B71">
        <v>18781</v>
      </c>
      <c r="C71" s="1" t="s">
        <v>187</v>
      </c>
      <c r="D71">
        <v>2008</v>
      </c>
      <c r="E71" cm="1">
        <f t="array" ref="E71">_xlfn.IFS(AND(2=E70,B71=B70),3,B71=B70,2,TRUE,1)</f>
        <v>2</v>
      </c>
      <c r="F71">
        <v>0</v>
      </c>
    </row>
    <row r="72" spans="1:6" x14ac:dyDescent="0.3">
      <c r="A72" s="1" t="s">
        <v>236</v>
      </c>
      <c r="B72">
        <v>18781</v>
      </c>
      <c r="C72" s="1" t="s">
        <v>187</v>
      </c>
      <c r="D72">
        <v>810</v>
      </c>
      <c r="E72" cm="1">
        <f t="array" ref="E72">_xlfn.IFS(AND(2=E71,B72=B71),3,B72=B71,2,TRUE,1)</f>
        <v>3</v>
      </c>
      <c r="F72">
        <v>0</v>
      </c>
    </row>
    <row r="73" spans="1:6" x14ac:dyDescent="0.3">
      <c r="A73" s="1" t="s">
        <v>186</v>
      </c>
      <c r="B73">
        <v>21179</v>
      </c>
      <c r="C73" s="1" t="s">
        <v>187</v>
      </c>
      <c r="D73">
        <v>12</v>
      </c>
      <c r="E73" cm="1">
        <f t="array" ref="E73">_xlfn.IFS(AND(2=E72,B73=B72),3,B73=B72,2,TRUE,1)</f>
        <v>1</v>
      </c>
      <c r="F73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2FD56-0670-448E-A065-C90CA5C87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sea_res_combine_two</vt:lpstr>
      <vt:lpstr>sea_res_normal</vt:lpstr>
      <vt:lpstr>sea_res_same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Vopálková</dc:creator>
  <cp:lastModifiedBy>Zuzana Vopálková</cp:lastModifiedBy>
  <dcterms:created xsi:type="dcterms:W3CDTF">2015-06-05T18:19:34Z</dcterms:created>
  <dcterms:modified xsi:type="dcterms:W3CDTF">2022-09-25T11:44:57Z</dcterms:modified>
</cp:coreProperties>
</file>