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et-students\courses\CPET-563\groups\newFolder\Project Management\Logging\"/>
    </mc:Choice>
  </mc:AlternateContent>
  <bookViews>
    <workbookView xWindow="0" yWindow="0" windowWidth="16380" windowHeight="8190" tabRatio="500"/>
  </bookViews>
  <sheets>
    <sheet name="Burn Report" sheetId="1" r:id="rId1"/>
  </sheets>
  <calcPr calcId="162913" calcMode="manual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3" i="1" l="1"/>
  <c r="Z82" i="1"/>
  <c r="Y82" i="1"/>
  <c r="X82" i="1"/>
  <c r="W82" i="1"/>
  <c r="V82" i="1"/>
  <c r="U82" i="1"/>
  <c r="R82" i="1"/>
  <c r="Q82" i="1"/>
  <c r="P82" i="1"/>
  <c r="O82" i="1"/>
  <c r="N82" i="1"/>
  <c r="M82" i="1"/>
  <c r="J82" i="1"/>
  <c r="Z81" i="1"/>
  <c r="Y81" i="1"/>
  <c r="X81" i="1"/>
  <c r="W81" i="1"/>
  <c r="V81" i="1"/>
  <c r="U81" i="1"/>
  <c r="R81" i="1"/>
  <c r="Q81" i="1"/>
  <c r="P81" i="1"/>
  <c r="O81" i="1"/>
  <c r="N81" i="1"/>
  <c r="M81" i="1"/>
  <c r="J81" i="1"/>
  <c r="Z80" i="1"/>
  <c r="Y80" i="1"/>
  <c r="X80" i="1"/>
  <c r="W80" i="1"/>
  <c r="V80" i="1"/>
  <c r="U80" i="1"/>
  <c r="R80" i="1"/>
  <c r="Q80" i="1"/>
  <c r="P80" i="1"/>
  <c r="O80" i="1"/>
  <c r="N80" i="1"/>
  <c r="M80" i="1"/>
  <c r="J80" i="1"/>
  <c r="Z79" i="1"/>
  <c r="Y79" i="1"/>
  <c r="X79" i="1"/>
  <c r="W79" i="1"/>
  <c r="V79" i="1"/>
  <c r="U79" i="1"/>
  <c r="R79" i="1"/>
  <c r="Q79" i="1"/>
  <c r="P79" i="1"/>
  <c r="O79" i="1"/>
  <c r="N79" i="1"/>
  <c r="M79" i="1"/>
  <c r="J79" i="1"/>
  <c r="Z78" i="1"/>
  <c r="Y78" i="1"/>
  <c r="X78" i="1"/>
  <c r="W78" i="1"/>
  <c r="V78" i="1"/>
  <c r="U78" i="1"/>
  <c r="R78" i="1"/>
  <c r="Q78" i="1"/>
  <c r="P78" i="1"/>
  <c r="O78" i="1"/>
  <c r="N78" i="1"/>
  <c r="M78" i="1"/>
  <c r="J78" i="1"/>
  <c r="Z77" i="1"/>
  <c r="Y77" i="1"/>
  <c r="X77" i="1"/>
  <c r="W77" i="1"/>
  <c r="V77" i="1"/>
  <c r="U77" i="1"/>
  <c r="R77" i="1"/>
  <c r="Q77" i="1"/>
  <c r="P77" i="1"/>
  <c r="O77" i="1"/>
  <c r="N77" i="1"/>
  <c r="M77" i="1"/>
  <c r="J77" i="1"/>
  <c r="Z76" i="1"/>
  <c r="Y76" i="1"/>
  <c r="X76" i="1"/>
  <c r="W76" i="1"/>
  <c r="V76" i="1"/>
  <c r="U76" i="1"/>
  <c r="R76" i="1"/>
  <c r="Q76" i="1"/>
  <c r="P76" i="1"/>
  <c r="O76" i="1"/>
  <c r="N76" i="1"/>
  <c r="M76" i="1"/>
  <c r="J76" i="1"/>
  <c r="Z75" i="1"/>
  <c r="Y75" i="1"/>
  <c r="X75" i="1"/>
  <c r="W75" i="1"/>
  <c r="V75" i="1"/>
  <c r="U75" i="1"/>
  <c r="R75" i="1"/>
  <c r="Q75" i="1"/>
  <c r="P75" i="1"/>
  <c r="O75" i="1"/>
  <c r="N75" i="1"/>
  <c r="M75" i="1"/>
  <c r="J75" i="1"/>
  <c r="Z74" i="1"/>
  <c r="Y74" i="1"/>
  <c r="X74" i="1"/>
  <c r="W74" i="1"/>
  <c r="V74" i="1"/>
  <c r="U74" i="1"/>
  <c r="R74" i="1"/>
  <c r="Q74" i="1"/>
  <c r="P74" i="1"/>
  <c r="O74" i="1"/>
  <c r="N74" i="1"/>
  <c r="M74" i="1"/>
  <c r="J74" i="1"/>
  <c r="Z73" i="1"/>
  <c r="Y73" i="1"/>
  <c r="X73" i="1"/>
  <c r="W73" i="1"/>
  <c r="V73" i="1"/>
  <c r="U73" i="1"/>
  <c r="R73" i="1"/>
  <c r="Q73" i="1"/>
  <c r="P73" i="1"/>
  <c r="O73" i="1"/>
  <c r="N73" i="1"/>
  <c r="M73" i="1"/>
  <c r="J73" i="1"/>
  <c r="Z72" i="1"/>
  <c r="Y72" i="1"/>
  <c r="X72" i="1"/>
  <c r="W72" i="1"/>
  <c r="V72" i="1"/>
  <c r="U72" i="1"/>
  <c r="R72" i="1"/>
  <c r="Q72" i="1"/>
  <c r="P72" i="1"/>
  <c r="O72" i="1"/>
  <c r="N72" i="1"/>
  <c r="M72" i="1"/>
  <c r="J72" i="1"/>
  <c r="Z71" i="1"/>
  <c r="Y71" i="1"/>
  <c r="X71" i="1"/>
  <c r="W71" i="1"/>
  <c r="V71" i="1"/>
  <c r="U71" i="1"/>
  <c r="R71" i="1"/>
  <c r="Q71" i="1"/>
  <c r="P71" i="1"/>
  <c r="O71" i="1"/>
  <c r="N71" i="1"/>
  <c r="M71" i="1"/>
  <c r="J71" i="1"/>
  <c r="Z70" i="1"/>
  <c r="Y70" i="1"/>
  <c r="X70" i="1"/>
  <c r="W70" i="1"/>
  <c r="V70" i="1"/>
  <c r="U70" i="1"/>
  <c r="R70" i="1"/>
  <c r="Q70" i="1"/>
  <c r="P70" i="1"/>
  <c r="O70" i="1"/>
  <c r="N70" i="1"/>
  <c r="M70" i="1"/>
  <c r="J70" i="1"/>
  <c r="Z69" i="1"/>
  <c r="Y69" i="1"/>
  <c r="X69" i="1"/>
  <c r="W69" i="1"/>
  <c r="V69" i="1"/>
  <c r="U69" i="1"/>
  <c r="R69" i="1"/>
  <c r="Q69" i="1"/>
  <c r="P69" i="1"/>
  <c r="O69" i="1"/>
  <c r="N69" i="1"/>
  <c r="M69" i="1"/>
  <c r="J69" i="1"/>
  <c r="Z68" i="1"/>
  <c r="Y68" i="1"/>
  <c r="X68" i="1"/>
  <c r="W68" i="1"/>
  <c r="V68" i="1"/>
  <c r="U68" i="1"/>
  <c r="R68" i="1"/>
  <c r="Q68" i="1"/>
  <c r="P68" i="1"/>
  <c r="O68" i="1"/>
  <c r="N68" i="1"/>
  <c r="M68" i="1"/>
  <c r="J68" i="1"/>
  <c r="Z67" i="1"/>
  <c r="Y67" i="1"/>
  <c r="X67" i="1"/>
  <c r="W67" i="1"/>
  <c r="V67" i="1"/>
  <c r="U67" i="1"/>
  <c r="R67" i="1"/>
  <c r="Q67" i="1"/>
  <c r="P67" i="1"/>
  <c r="O67" i="1"/>
  <c r="N67" i="1"/>
  <c r="M67" i="1"/>
  <c r="J67" i="1"/>
  <c r="Z66" i="1"/>
  <c r="Y66" i="1"/>
  <c r="X66" i="1"/>
  <c r="W66" i="1"/>
  <c r="V66" i="1"/>
  <c r="U66" i="1"/>
  <c r="R66" i="1"/>
  <c r="Q66" i="1"/>
  <c r="P66" i="1"/>
  <c r="O66" i="1"/>
  <c r="N66" i="1"/>
  <c r="M66" i="1"/>
  <c r="J66" i="1"/>
  <c r="Z65" i="1"/>
  <c r="Y65" i="1"/>
  <c r="X65" i="1"/>
  <c r="W65" i="1"/>
  <c r="V65" i="1"/>
  <c r="U65" i="1"/>
  <c r="R65" i="1"/>
  <c r="Q65" i="1"/>
  <c r="P65" i="1"/>
  <c r="O65" i="1"/>
  <c r="N65" i="1"/>
  <c r="M65" i="1"/>
  <c r="J65" i="1"/>
  <c r="Z64" i="1"/>
  <c r="Y64" i="1"/>
  <c r="X64" i="1"/>
  <c r="W64" i="1"/>
  <c r="V64" i="1"/>
  <c r="U64" i="1"/>
  <c r="R64" i="1"/>
  <c r="Q64" i="1"/>
  <c r="P64" i="1"/>
  <c r="O64" i="1"/>
  <c r="N64" i="1"/>
  <c r="M64" i="1"/>
  <c r="J64" i="1"/>
  <c r="Z63" i="1"/>
  <c r="Y63" i="1"/>
  <c r="X63" i="1"/>
  <c r="W63" i="1"/>
  <c r="V63" i="1"/>
  <c r="U63" i="1"/>
  <c r="R63" i="1"/>
  <c r="Q63" i="1"/>
  <c r="P63" i="1"/>
  <c r="O63" i="1"/>
  <c r="N63" i="1"/>
  <c r="M63" i="1"/>
  <c r="J63" i="1"/>
  <c r="Z62" i="1"/>
  <c r="Y62" i="1"/>
  <c r="X62" i="1"/>
  <c r="W62" i="1"/>
  <c r="V62" i="1"/>
  <c r="U62" i="1"/>
  <c r="R62" i="1"/>
  <c r="Q62" i="1"/>
  <c r="P62" i="1"/>
  <c r="O62" i="1"/>
  <c r="N62" i="1"/>
  <c r="M62" i="1"/>
  <c r="J62" i="1"/>
  <c r="Z61" i="1"/>
  <c r="Y61" i="1"/>
  <c r="X61" i="1"/>
  <c r="W61" i="1"/>
  <c r="V61" i="1"/>
  <c r="U61" i="1"/>
  <c r="R61" i="1"/>
  <c r="Q61" i="1"/>
  <c r="P61" i="1"/>
  <c r="O61" i="1"/>
  <c r="N61" i="1"/>
  <c r="M61" i="1"/>
  <c r="J61" i="1"/>
  <c r="Z60" i="1"/>
  <c r="Y60" i="1"/>
  <c r="X60" i="1"/>
  <c r="W60" i="1"/>
  <c r="V60" i="1"/>
  <c r="U60" i="1"/>
  <c r="R60" i="1"/>
  <c r="Q60" i="1"/>
  <c r="P60" i="1"/>
  <c r="O60" i="1"/>
  <c r="N60" i="1"/>
  <c r="M60" i="1"/>
  <c r="J60" i="1"/>
  <c r="Z59" i="1"/>
  <c r="Y59" i="1"/>
  <c r="X59" i="1"/>
  <c r="W59" i="1"/>
  <c r="V59" i="1"/>
  <c r="U59" i="1"/>
  <c r="R59" i="1"/>
  <c r="Q59" i="1"/>
  <c r="P59" i="1"/>
  <c r="O59" i="1"/>
  <c r="N59" i="1"/>
  <c r="M59" i="1"/>
  <c r="J59" i="1"/>
  <c r="Z58" i="1"/>
  <c r="Y58" i="1"/>
  <c r="X58" i="1"/>
  <c r="W58" i="1"/>
  <c r="V58" i="1"/>
  <c r="U58" i="1"/>
  <c r="R58" i="1"/>
  <c r="Q58" i="1"/>
  <c r="P58" i="1"/>
  <c r="O58" i="1"/>
  <c r="N58" i="1"/>
  <c r="M58" i="1"/>
  <c r="J58" i="1"/>
  <c r="Z57" i="1"/>
  <c r="Y57" i="1"/>
  <c r="X57" i="1"/>
  <c r="W57" i="1"/>
  <c r="V57" i="1"/>
  <c r="U57" i="1"/>
  <c r="R57" i="1"/>
  <c r="Q57" i="1"/>
  <c r="P57" i="1"/>
  <c r="O57" i="1"/>
  <c r="N57" i="1"/>
  <c r="M57" i="1"/>
  <c r="J57" i="1"/>
  <c r="Z56" i="1"/>
  <c r="Y56" i="1"/>
  <c r="X56" i="1"/>
  <c r="W56" i="1"/>
  <c r="V56" i="1"/>
  <c r="U56" i="1"/>
  <c r="R56" i="1"/>
  <c r="Q56" i="1"/>
  <c r="P56" i="1"/>
  <c r="O56" i="1"/>
  <c r="N56" i="1"/>
  <c r="M56" i="1"/>
  <c r="J56" i="1"/>
  <c r="Z55" i="1"/>
  <c r="Y55" i="1"/>
  <c r="X55" i="1"/>
  <c r="W55" i="1"/>
  <c r="V55" i="1"/>
  <c r="U55" i="1"/>
  <c r="R55" i="1"/>
  <c r="Q55" i="1"/>
  <c r="P55" i="1"/>
  <c r="O55" i="1"/>
  <c r="N55" i="1"/>
  <c r="M55" i="1"/>
  <c r="J55" i="1"/>
  <c r="Z54" i="1"/>
  <c r="Y54" i="1"/>
  <c r="X54" i="1"/>
  <c r="W54" i="1"/>
  <c r="V54" i="1"/>
  <c r="U54" i="1"/>
  <c r="R54" i="1"/>
  <c r="Q54" i="1"/>
  <c r="P54" i="1"/>
  <c r="O54" i="1"/>
  <c r="N54" i="1"/>
  <c r="M54" i="1"/>
  <c r="J54" i="1"/>
  <c r="Z53" i="1"/>
  <c r="Y53" i="1"/>
  <c r="X53" i="1"/>
  <c r="W53" i="1"/>
  <c r="V53" i="1"/>
  <c r="U53" i="1"/>
  <c r="R53" i="1"/>
  <c r="Q53" i="1"/>
  <c r="P53" i="1"/>
  <c r="O53" i="1"/>
  <c r="N53" i="1"/>
  <c r="M53" i="1"/>
  <c r="J53" i="1"/>
  <c r="Z52" i="1"/>
  <c r="Y52" i="1"/>
  <c r="X52" i="1"/>
  <c r="W52" i="1"/>
  <c r="V52" i="1"/>
  <c r="U52" i="1"/>
  <c r="R52" i="1"/>
  <c r="Q52" i="1"/>
  <c r="P52" i="1"/>
  <c r="O52" i="1"/>
  <c r="N52" i="1"/>
  <c r="M52" i="1"/>
  <c r="J52" i="1"/>
  <c r="Z51" i="1"/>
  <c r="Y51" i="1"/>
  <c r="X51" i="1"/>
  <c r="W51" i="1"/>
  <c r="V51" i="1"/>
  <c r="U51" i="1"/>
  <c r="R51" i="1"/>
  <c r="Q51" i="1"/>
  <c r="P51" i="1"/>
  <c r="O51" i="1"/>
  <c r="N51" i="1"/>
  <c r="M51" i="1"/>
  <c r="J51" i="1"/>
  <c r="Z50" i="1"/>
  <c r="Y50" i="1"/>
  <c r="X50" i="1"/>
  <c r="W50" i="1"/>
  <c r="V50" i="1"/>
  <c r="U50" i="1"/>
  <c r="R50" i="1"/>
  <c r="Q50" i="1"/>
  <c r="P50" i="1"/>
  <c r="O50" i="1"/>
  <c r="N50" i="1"/>
  <c r="M50" i="1"/>
  <c r="J50" i="1"/>
  <c r="Z49" i="1"/>
  <c r="Y49" i="1"/>
  <c r="X49" i="1"/>
  <c r="W49" i="1"/>
  <c r="V49" i="1"/>
  <c r="U49" i="1"/>
  <c r="R49" i="1"/>
  <c r="Q49" i="1"/>
  <c r="P49" i="1"/>
  <c r="O49" i="1"/>
  <c r="N49" i="1"/>
  <c r="M49" i="1"/>
  <c r="J49" i="1"/>
  <c r="Z48" i="1"/>
  <c r="Y48" i="1"/>
  <c r="X48" i="1"/>
  <c r="W48" i="1"/>
  <c r="V48" i="1"/>
  <c r="U48" i="1"/>
  <c r="R48" i="1"/>
  <c r="Q48" i="1"/>
  <c r="P48" i="1"/>
  <c r="O48" i="1"/>
  <c r="N48" i="1"/>
  <c r="M48" i="1"/>
  <c r="J48" i="1"/>
  <c r="Z47" i="1"/>
  <c r="Y47" i="1"/>
  <c r="X47" i="1"/>
  <c r="W47" i="1"/>
  <c r="V47" i="1"/>
  <c r="U47" i="1"/>
  <c r="R47" i="1"/>
  <c r="Q47" i="1"/>
  <c r="P47" i="1"/>
  <c r="O47" i="1"/>
  <c r="N47" i="1"/>
  <c r="M47" i="1"/>
  <c r="J47" i="1"/>
  <c r="Z46" i="1"/>
  <c r="Y46" i="1"/>
  <c r="X46" i="1"/>
  <c r="W46" i="1"/>
  <c r="V46" i="1"/>
  <c r="U46" i="1"/>
  <c r="R46" i="1"/>
  <c r="Q46" i="1"/>
  <c r="P46" i="1"/>
  <c r="O46" i="1"/>
  <c r="N46" i="1"/>
  <c r="M46" i="1"/>
  <c r="J46" i="1"/>
  <c r="Z45" i="1"/>
  <c r="Y45" i="1"/>
  <c r="X45" i="1"/>
  <c r="W45" i="1"/>
  <c r="V45" i="1"/>
  <c r="U45" i="1"/>
  <c r="R45" i="1"/>
  <c r="Q45" i="1"/>
  <c r="P45" i="1"/>
  <c r="O45" i="1"/>
  <c r="N45" i="1"/>
  <c r="M45" i="1"/>
  <c r="J45" i="1"/>
  <c r="Z44" i="1"/>
  <c r="Y44" i="1"/>
  <c r="X44" i="1"/>
  <c r="W44" i="1"/>
  <c r="V44" i="1"/>
  <c r="U44" i="1"/>
  <c r="R44" i="1"/>
  <c r="Q44" i="1"/>
  <c r="P44" i="1"/>
  <c r="O44" i="1"/>
  <c r="N44" i="1"/>
  <c r="M44" i="1"/>
  <c r="J44" i="1"/>
  <c r="Z43" i="1"/>
  <c r="Y43" i="1"/>
  <c r="X43" i="1"/>
  <c r="W43" i="1"/>
  <c r="V43" i="1"/>
  <c r="U43" i="1"/>
  <c r="R43" i="1"/>
  <c r="Q43" i="1"/>
  <c r="P43" i="1"/>
  <c r="O43" i="1"/>
  <c r="N43" i="1"/>
  <c r="M43" i="1"/>
  <c r="J43" i="1"/>
  <c r="Z42" i="1"/>
  <c r="Y42" i="1"/>
  <c r="X42" i="1"/>
  <c r="W42" i="1"/>
  <c r="V42" i="1"/>
  <c r="U42" i="1"/>
  <c r="R42" i="1"/>
  <c r="Q42" i="1"/>
  <c r="P42" i="1"/>
  <c r="O42" i="1"/>
  <c r="N42" i="1"/>
  <c r="M42" i="1"/>
  <c r="J42" i="1"/>
  <c r="Z41" i="1"/>
  <c r="Y41" i="1"/>
  <c r="X41" i="1"/>
  <c r="W41" i="1"/>
  <c r="V41" i="1"/>
  <c r="U41" i="1"/>
  <c r="R41" i="1"/>
  <c r="Q41" i="1"/>
  <c r="P41" i="1"/>
  <c r="O41" i="1"/>
  <c r="N41" i="1"/>
  <c r="M41" i="1"/>
  <c r="J41" i="1"/>
  <c r="Z40" i="1"/>
  <c r="Y40" i="1"/>
  <c r="X40" i="1"/>
  <c r="W40" i="1"/>
  <c r="V40" i="1"/>
  <c r="U40" i="1"/>
  <c r="R40" i="1"/>
  <c r="Q40" i="1"/>
  <c r="P40" i="1"/>
  <c r="O40" i="1"/>
  <c r="N40" i="1"/>
  <c r="M40" i="1"/>
  <c r="J40" i="1"/>
  <c r="Z39" i="1"/>
  <c r="Y39" i="1"/>
  <c r="X39" i="1"/>
  <c r="W39" i="1"/>
  <c r="V39" i="1"/>
  <c r="U39" i="1"/>
  <c r="R39" i="1"/>
  <c r="Q39" i="1"/>
  <c r="P39" i="1"/>
  <c r="O39" i="1"/>
  <c r="N39" i="1"/>
  <c r="M39" i="1"/>
  <c r="J39" i="1"/>
  <c r="Z38" i="1"/>
  <c r="Y38" i="1"/>
  <c r="X38" i="1"/>
  <c r="W38" i="1"/>
  <c r="V38" i="1"/>
  <c r="U38" i="1"/>
  <c r="R38" i="1"/>
  <c r="Q38" i="1"/>
  <c r="P38" i="1"/>
  <c r="O38" i="1"/>
  <c r="N38" i="1"/>
  <c r="M38" i="1"/>
  <c r="J38" i="1"/>
  <c r="Z37" i="1"/>
  <c r="Y37" i="1"/>
  <c r="X37" i="1"/>
  <c r="W37" i="1"/>
  <c r="V37" i="1"/>
  <c r="U37" i="1"/>
  <c r="R37" i="1"/>
  <c r="Q37" i="1"/>
  <c r="P37" i="1"/>
  <c r="O37" i="1"/>
  <c r="N37" i="1"/>
  <c r="M37" i="1"/>
  <c r="J37" i="1"/>
  <c r="Z36" i="1"/>
  <c r="Y36" i="1"/>
  <c r="X36" i="1"/>
  <c r="W36" i="1"/>
  <c r="V36" i="1"/>
  <c r="U36" i="1"/>
  <c r="R36" i="1"/>
  <c r="Q36" i="1"/>
  <c r="P36" i="1"/>
  <c r="O36" i="1"/>
  <c r="N36" i="1"/>
  <c r="M36" i="1"/>
  <c r="J36" i="1"/>
  <c r="Z35" i="1"/>
  <c r="Y35" i="1"/>
  <c r="X35" i="1"/>
  <c r="W35" i="1"/>
  <c r="V35" i="1"/>
  <c r="U35" i="1"/>
  <c r="R35" i="1"/>
  <c r="Q35" i="1"/>
  <c r="P35" i="1"/>
  <c r="O35" i="1"/>
  <c r="N35" i="1"/>
  <c r="M35" i="1"/>
  <c r="J35" i="1"/>
  <c r="Z34" i="1"/>
  <c r="Y34" i="1"/>
  <c r="X34" i="1"/>
  <c r="W34" i="1"/>
  <c r="V34" i="1"/>
  <c r="U34" i="1"/>
  <c r="R34" i="1"/>
  <c r="Q34" i="1"/>
  <c r="P34" i="1"/>
  <c r="O34" i="1"/>
  <c r="N34" i="1"/>
  <c r="M34" i="1"/>
  <c r="J34" i="1"/>
  <c r="Z33" i="1"/>
  <c r="Y33" i="1"/>
  <c r="X33" i="1"/>
  <c r="W33" i="1"/>
  <c r="V33" i="1"/>
  <c r="U33" i="1"/>
  <c r="R33" i="1"/>
  <c r="Q33" i="1"/>
  <c r="P33" i="1"/>
  <c r="O33" i="1"/>
  <c r="N33" i="1"/>
  <c r="M33" i="1"/>
  <c r="J33" i="1"/>
  <c r="Z32" i="1"/>
  <c r="Y32" i="1"/>
  <c r="X32" i="1"/>
  <c r="W32" i="1"/>
  <c r="V32" i="1"/>
  <c r="U32" i="1"/>
  <c r="R32" i="1"/>
  <c r="Q32" i="1"/>
  <c r="P32" i="1"/>
  <c r="O32" i="1"/>
  <c r="N32" i="1"/>
  <c r="M32" i="1"/>
  <c r="J32" i="1"/>
  <c r="Z31" i="1"/>
  <c r="Y31" i="1"/>
  <c r="X31" i="1"/>
  <c r="W31" i="1"/>
  <c r="V31" i="1"/>
  <c r="U31" i="1"/>
  <c r="R31" i="1"/>
  <c r="Q31" i="1"/>
  <c r="P31" i="1"/>
  <c r="O31" i="1"/>
  <c r="N31" i="1"/>
  <c r="M31" i="1"/>
  <c r="J31" i="1"/>
  <c r="Z30" i="1"/>
  <c r="Y30" i="1"/>
  <c r="X30" i="1"/>
  <c r="W30" i="1"/>
  <c r="V30" i="1"/>
  <c r="U30" i="1"/>
  <c r="R30" i="1"/>
  <c r="Q30" i="1"/>
  <c r="P30" i="1"/>
  <c r="O30" i="1"/>
  <c r="N30" i="1"/>
  <c r="M30" i="1"/>
  <c r="J30" i="1"/>
  <c r="Z29" i="1"/>
  <c r="Y29" i="1"/>
  <c r="X29" i="1"/>
  <c r="W29" i="1"/>
  <c r="V29" i="1"/>
  <c r="U29" i="1"/>
  <c r="R29" i="1"/>
  <c r="Q29" i="1"/>
  <c r="P29" i="1"/>
  <c r="O29" i="1"/>
  <c r="N29" i="1"/>
  <c r="M29" i="1"/>
  <c r="J29" i="1"/>
  <c r="Z28" i="1"/>
  <c r="Y28" i="1"/>
  <c r="X28" i="1"/>
  <c r="W28" i="1"/>
  <c r="V28" i="1"/>
  <c r="U28" i="1"/>
  <c r="R28" i="1"/>
  <c r="Q28" i="1"/>
  <c r="P28" i="1"/>
  <c r="O28" i="1"/>
  <c r="N28" i="1"/>
  <c r="M28" i="1"/>
  <c r="J28" i="1"/>
  <c r="Z27" i="1"/>
  <c r="Y27" i="1"/>
  <c r="X27" i="1"/>
  <c r="W27" i="1"/>
  <c r="V27" i="1"/>
  <c r="U27" i="1"/>
  <c r="R27" i="1"/>
  <c r="Q27" i="1"/>
  <c r="P27" i="1"/>
  <c r="O27" i="1"/>
  <c r="N27" i="1"/>
  <c r="M27" i="1"/>
  <c r="J27" i="1"/>
  <c r="Z26" i="1"/>
  <c r="Y26" i="1"/>
  <c r="X26" i="1"/>
  <c r="W26" i="1"/>
  <c r="V26" i="1"/>
  <c r="U26" i="1"/>
  <c r="R26" i="1"/>
  <c r="Q26" i="1"/>
  <c r="P26" i="1"/>
  <c r="O26" i="1"/>
  <c r="N26" i="1"/>
  <c r="M26" i="1"/>
  <c r="J26" i="1"/>
  <c r="Z25" i="1"/>
  <c r="Y25" i="1"/>
  <c r="X25" i="1"/>
  <c r="W25" i="1"/>
  <c r="V25" i="1"/>
  <c r="U25" i="1"/>
  <c r="R25" i="1"/>
  <c r="Q25" i="1"/>
  <c r="P25" i="1"/>
  <c r="O25" i="1"/>
  <c r="N25" i="1"/>
  <c r="M25" i="1"/>
  <c r="J25" i="1"/>
  <c r="Z24" i="1"/>
  <c r="Y24" i="1"/>
  <c r="X24" i="1"/>
  <c r="W24" i="1"/>
  <c r="V24" i="1"/>
  <c r="U24" i="1"/>
  <c r="R24" i="1"/>
  <c r="Q24" i="1"/>
  <c r="P24" i="1"/>
  <c r="O24" i="1"/>
  <c r="N24" i="1"/>
  <c r="M24" i="1"/>
  <c r="J24" i="1"/>
  <c r="Z23" i="1"/>
  <c r="Y23" i="1"/>
  <c r="X23" i="1"/>
  <c r="W23" i="1"/>
  <c r="V23" i="1"/>
  <c r="U23" i="1"/>
  <c r="R23" i="1"/>
  <c r="Q23" i="1"/>
  <c r="P23" i="1"/>
  <c r="O23" i="1"/>
  <c r="N23" i="1"/>
  <c r="M23" i="1"/>
  <c r="J23" i="1"/>
  <c r="Z22" i="1"/>
  <c r="Y22" i="1"/>
  <c r="X22" i="1"/>
  <c r="W22" i="1"/>
  <c r="V22" i="1"/>
  <c r="U22" i="1"/>
  <c r="R22" i="1"/>
  <c r="Q22" i="1"/>
  <c r="P22" i="1"/>
  <c r="O22" i="1"/>
  <c r="N22" i="1"/>
  <c r="M22" i="1"/>
  <c r="J22" i="1"/>
  <c r="Z21" i="1"/>
  <c r="Y21" i="1"/>
  <c r="X21" i="1"/>
  <c r="W21" i="1"/>
  <c r="V21" i="1"/>
  <c r="U21" i="1"/>
  <c r="R21" i="1"/>
  <c r="Q21" i="1"/>
  <c r="P21" i="1"/>
  <c r="O21" i="1"/>
  <c r="N21" i="1"/>
  <c r="M21" i="1"/>
  <c r="J21" i="1"/>
  <c r="Z20" i="1"/>
  <c r="Y20" i="1"/>
  <c r="X20" i="1"/>
  <c r="W20" i="1"/>
  <c r="V20" i="1"/>
  <c r="U20" i="1"/>
  <c r="R20" i="1"/>
  <c r="Q20" i="1"/>
  <c r="P20" i="1"/>
  <c r="O20" i="1"/>
  <c r="N20" i="1"/>
  <c r="M20" i="1"/>
  <c r="J20" i="1"/>
  <c r="Z19" i="1"/>
  <c r="Y19" i="1"/>
  <c r="X19" i="1"/>
  <c r="W19" i="1"/>
  <c r="V19" i="1"/>
  <c r="U19" i="1"/>
  <c r="R19" i="1"/>
  <c r="Q19" i="1"/>
  <c r="P19" i="1"/>
  <c r="O19" i="1"/>
  <c r="N19" i="1"/>
  <c r="M19" i="1"/>
  <c r="J19" i="1"/>
  <c r="Z18" i="1"/>
  <c r="Y18" i="1"/>
  <c r="X18" i="1"/>
  <c r="W18" i="1"/>
  <c r="V18" i="1"/>
  <c r="U18" i="1"/>
  <c r="R18" i="1"/>
  <c r="Q18" i="1"/>
  <c r="P18" i="1"/>
  <c r="O18" i="1"/>
  <c r="N18" i="1"/>
  <c r="M18" i="1"/>
  <c r="J18" i="1"/>
  <c r="Z17" i="1"/>
  <c r="Y17" i="1"/>
  <c r="X17" i="1"/>
  <c r="W17" i="1"/>
  <c r="V17" i="1"/>
  <c r="U17" i="1"/>
  <c r="R17" i="1"/>
  <c r="Q17" i="1"/>
  <c r="P17" i="1"/>
  <c r="O17" i="1"/>
  <c r="N17" i="1"/>
  <c r="M17" i="1"/>
  <c r="J17" i="1"/>
  <c r="Z16" i="1"/>
  <c r="Y16" i="1"/>
  <c r="X16" i="1"/>
  <c r="W16" i="1"/>
  <c r="AF6" i="1" s="1"/>
  <c r="V16" i="1"/>
  <c r="U16" i="1"/>
  <c r="R16" i="1"/>
  <c r="Q16" i="1"/>
  <c r="P16" i="1"/>
  <c r="O16" i="1"/>
  <c r="N16" i="1"/>
  <c r="M16" i="1"/>
  <c r="J16" i="1"/>
  <c r="Z15" i="1"/>
  <c r="Y15" i="1"/>
  <c r="X15" i="1"/>
  <c r="W15" i="1"/>
  <c r="V15" i="1"/>
  <c r="U15" i="1"/>
  <c r="R15" i="1"/>
  <c r="AI3" i="1" s="1"/>
  <c r="Q15" i="1"/>
  <c r="P15" i="1"/>
  <c r="O15" i="1"/>
  <c r="N15" i="1"/>
  <c r="M15" i="1"/>
  <c r="J15" i="1"/>
  <c r="Z14" i="1"/>
  <c r="Y14" i="1"/>
  <c r="X14" i="1"/>
  <c r="W14" i="1"/>
  <c r="V14" i="1"/>
  <c r="U14" i="1"/>
  <c r="R14" i="1"/>
  <c r="Q14" i="1"/>
  <c r="P14" i="1"/>
  <c r="O14" i="1"/>
  <c r="N14" i="1"/>
  <c r="M14" i="1"/>
  <c r="J14" i="1"/>
  <c r="Z13" i="1"/>
  <c r="Y13" i="1"/>
  <c r="X13" i="1"/>
  <c r="W13" i="1"/>
  <c r="V13" i="1"/>
  <c r="U13" i="1"/>
  <c r="R13" i="1"/>
  <c r="Q13" i="1"/>
  <c r="P13" i="1"/>
  <c r="O13" i="1"/>
  <c r="N13" i="1"/>
  <c r="M13" i="1"/>
  <c r="J13" i="1"/>
  <c r="Z12" i="1"/>
  <c r="Y12" i="1"/>
  <c r="X12" i="1"/>
  <c r="W12" i="1"/>
  <c r="V12" i="1"/>
  <c r="U12" i="1"/>
  <c r="R12" i="1"/>
  <c r="Q12" i="1"/>
  <c r="P12" i="1"/>
  <c r="O12" i="1"/>
  <c r="N12" i="1"/>
  <c r="M12" i="1"/>
  <c r="J12" i="1"/>
  <c r="Z11" i="1"/>
  <c r="Y11" i="1"/>
  <c r="X11" i="1"/>
  <c r="AG6" i="1" s="1"/>
  <c r="W11" i="1"/>
  <c r="V11" i="1"/>
  <c r="U11" i="1"/>
  <c r="R11" i="1"/>
  <c r="Q11" i="1"/>
  <c r="P11" i="1"/>
  <c r="O11" i="1"/>
  <c r="N11" i="1"/>
  <c r="M11" i="1"/>
  <c r="J11" i="1"/>
  <c r="Z10" i="1"/>
  <c r="Y10" i="1"/>
  <c r="X10" i="1"/>
  <c r="W10" i="1"/>
  <c r="V10" i="1"/>
  <c r="U10" i="1"/>
  <c r="R10" i="1"/>
  <c r="Q10" i="1"/>
  <c r="P10" i="1"/>
  <c r="O10" i="1"/>
  <c r="N10" i="1"/>
  <c r="M10" i="1"/>
  <c r="J10" i="1"/>
  <c r="Z9" i="1"/>
  <c r="Y9" i="1"/>
  <c r="X9" i="1"/>
  <c r="W9" i="1"/>
  <c r="V9" i="1"/>
  <c r="U9" i="1"/>
  <c r="R9" i="1"/>
  <c r="Q9" i="1"/>
  <c r="P9" i="1"/>
  <c r="O9" i="1"/>
  <c r="N9" i="1"/>
  <c r="M9" i="1"/>
  <c r="J9" i="1"/>
  <c r="Z8" i="1"/>
  <c r="Y8" i="1"/>
  <c r="X8" i="1"/>
  <c r="W8" i="1"/>
  <c r="V8" i="1"/>
  <c r="U8" i="1"/>
  <c r="R8" i="1"/>
  <c r="Q8" i="1"/>
  <c r="P8" i="1"/>
  <c r="O8" i="1"/>
  <c r="N8" i="1"/>
  <c r="M8" i="1"/>
  <c r="J8" i="1"/>
  <c r="Z7" i="1"/>
  <c r="Y7" i="1"/>
  <c r="X7" i="1"/>
  <c r="W7" i="1"/>
  <c r="V7" i="1"/>
  <c r="U7" i="1"/>
  <c r="R7" i="1"/>
  <c r="Q7" i="1"/>
  <c r="P7" i="1"/>
  <c r="O7" i="1"/>
  <c r="N7" i="1"/>
  <c r="M7" i="1"/>
  <c r="J7" i="1"/>
  <c r="Z6" i="1"/>
  <c r="Y6" i="1"/>
  <c r="X6" i="1"/>
  <c r="W6" i="1"/>
  <c r="V6" i="1"/>
  <c r="U6" i="1"/>
  <c r="R6" i="1"/>
  <c r="Q6" i="1"/>
  <c r="P6" i="1"/>
  <c r="O6" i="1"/>
  <c r="N6" i="1"/>
  <c r="M6" i="1"/>
  <c r="J6" i="1"/>
  <c r="Z5" i="1"/>
  <c r="AI6" i="1" s="1"/>
  <c r="Y5" i="1"/>
  <c r="X5" i="1"/>
  <c r="W5" i="1"/>
  <c r="V5" i="1"/>
  <c r="U5" i="1"/>
  <c r="R5" i="1"/>
  <c r="Q5" i="1"/>
  <c r="P5" i="1"/>
  <c r="AG3" i="1" s="1"/>
  <c r="O5" i="1"/>
  <c r="N5" i="1"/>
  <c r="M5" i="1"/>
  <c r="J5" i="1"/>
  <c r="Z4" i="1"/>
  <c r="Z83" i="1" s="1"/>
  <c r="Y4" i="1"/>
  <c r="AH6" i="1" s="1"/>
  <c r="X4" i="1"/>
  <c r="X83" i="1" s="1"/>
  <c r="W4" i="1"/>
  <c r="W83" i="1" s="1"/>
  <c r="V4" i="1"/>
  <c r="AE6" i="1" s="1"/>
  <c r="U4" i="1"/>
  <c r="AA43" i="1" s="1"/>
  <c r="R4" i="1"/>
  <c r="R83" i="1" s="1"/>
  <c r="Q4" i="1"/>
  <c r="Q83" i="1" s="1"/>
  <c r="P4" i="1"/>
  <c r="P83" i="1" s="1"/>
  <c r="AG4" i="1" s="1"/>
  <c r="O4" i="1"/>
  <c r="O83" i="1" s="1"/>
  <c r="N4" i="1"/>
  <c r="N83" i="1" s="1"/>
  <c r="AE4" i="1" s="1"/>
  <c r="M4" i="1"/>
  <c r="AD3" i="1" s="1"/>
  <c r="J4" i="1"/>
  <c r="AE3" i="1"/>
  <c r="AE9" i="1" s="1"/>
  <c r="J3" i="1"/>
  <c r="J83" i="1" s="1"/>
  <c r="AI7" i="1" l="1"/>
  <c r="I83" i="1"/>
  <c r="AF10" i="1"/>
  <c r="AI4" i="1"/>
  <c r="AI9" i="1" s="1"/>
  <c r="AI10" i="1"/>
  <c r="AG7" i="1"/>
  <c r="AG10" i="1" s="1"/>
  <c r="G83" i="1"/>
  <c r="AF7" i="1"/>
  <c r="F83" i="1"/>
  <c r="AG9" i="1"/>
  <c r="AF4" i="1"/>
  <c r="AF3" i="1"/>
  <c r="U83" i="1"/>
  <c r="AD6" i="1"/>
  <c r="M83" i="1"/>
  <c r="V83" i="1"/>
  <c r="AH3" i="1"/>
  <c r="S43" i="1"/>
  <c r="Y83" i="1"/>
  <c r="AD4" i="1" l="1"/>
  <c r="AD9" i="1" s="1"/>
  <c r="S83" i="1"/>
  <c r="S78" i="1" s="1"/>
  <c r="AE7" i="1"/>
  <c r="AE10" i="1" s="1"/>
  <c r="E83" i="1"/>
  <c r="AA83" i="1"/>
  <c r="AA78" i="1" s="1"/>
  <c r="AD7" i="1"/>
  <c r="D83" i="1"/>
  <c r="AH4" i="1"/>
  <c r="AH9" i="1" s="1"/>
  <c r="AF9" i="1"/>
  <c r="H83" i="1"/>
  <c r="AH7" i="1"/>
  <c r="AH10" i="1" s="1"/>
  <c r="AD10" i="1" l="1"/>
</calcChain>
</file>

<file path=xl/sharedStrings.xml><?xml version="1.0" encoding="utf-8"?>
<sst xmlns="http://schemas.openxmlformats.org/spreadsheetml/2006/main" count="103" uniqueCount="70">
  <si>
    <t>Per Person</t>
  </si>
  <si>
    <t>Individual Costs</t>
  </si>
  <si>
    <t>Individual Time Spent</t>
  </si>
  <si>
    <t>Date</t>
  </si>
  <si>
    <t>Task</t>
  </si>
  <si>
    <t>Hours</t>
  </si>
  <si>
    <t>Andrei</t>
  </si>
  <si>
    <t>Bach</t>
  </si>
  <si>
    <t>Brandon</t>
  </si>
  <si>
    <t>Cody</t>
  </si>
  <si>
    <t>Peter</t>
  </si>
  <si>
    <t>Zack</t>
  </si>
  <si>
    <t>Task Cost</t>
  </si>
  <si>
    <t>[Ignore] For Chart Formatting</t>
  </si>
  <si>
    <t>Pre PDR Cost</t>
  </si>
  <si>
    <t>Meeting Planning</t>
  </si>
  <si>
    <t>Post PDR Cost</t>
  </si>
  <si>
    <t>Derive Requirements for Motor</t>
  </si>
  <si>
    <t>Pre PDR Hours</t>
  </si>
  <si>
    <t>Post PDR Hours</t>
  </si>
  <si>
    <t>Design GUI and brainstorm ideas for functionality</t>
  </si>
  <si>
    <t>Gather hardware manuals along with examples for hardware implementations</t>
  </si>
  <si>
    <t>Total Cost</t>
  </si>
  <si>
    <t>Block diagram for whole system</t>
  </si>
  <si>
    <t>Total Hours</t>
  </si>
  <si>
    <t>Came up with requirements for system and modules</t>
  </si>
  <si>
    <t>Derive Requirements for sensors</t>
  </si>
  <si>
    <t>Wrote a summary and requirement report for ultrasonic sensors</t>
  </si>
  <si>
    <t>Create a block diagram for PWM</t>
  </si>
  <si>
    <t>Python Motor idea implementation</t>
  </si>
  <si>
    <t>Wrapped memory access logic in class – modularization</t>
  </si>
  <si>
    <t>Finish up task list, updated burn list, and started gantt</t>
  </si>
  <si>
    <t>Python Sensor idea implementation</t>
  </si>
  <si>
    <t>Explore opencv object detection</t>
  </si>
  <si>
    <t>Create and train Haar cascades for various ‘brick’ faces</t>
  </si>
  <si>
    <t>Created initial revision of pre-pdr gantt</t>
  </si>
  <si>
    <t>Retrain cascades with new samples – shell script automation</t>
  </si>
  <si>
    <t>Worked on Gantt and organizing files</t>
  </si>
  <si>
    <t>Came up with test plan for system and modules</t>
  </si>
  <si>
    <t>Organized Files in folders</t>
  </si>
  <si>
    <t>Further Organized and Updated Gantt</t>
  </si>
  <si>
    <t>Researched OpenCV functionality with python</t>
  </si>
  <si>
    <t>Worked on Powerpoint and Gantt. Communicated with team</t>
  </si>
  <si>
    <t>Brainstormed project's application and purpose</t>
  </si>
  <si>
    <t>Created Powerpoint skeleton and updated Gantt.</t>
  </si>
  <si>
    <t>Designed VHDL block dragrams for sensor modules.</t>
  </si>
  <si>
    <t>Wrote VHDL for sensor modules.</t>
  </si>
  <si>
    <t>Added OpenCV and python module to PDR</t>
  </si>
  <si>
    <t>Cleaned up Burn Report and added intro into slides</t>
  </si>
  <si>
    <t>Drove to fire station and interviewed with firemen to get ideas on how to help them</t>
  </si>
  <si>
    <t>Added requirements for the system as a whole and for each subsystem to PDR</t>
  </si>
  <si>
    <t>Added hardware overview and test plan to PDR</t>
  </si>
  <si>
    <t>Worked on PP</t>
  </si>
  <si>
    <t>Finalized PP</t>
  </si>
  <si>
    <t>Total PDR Costs</t>
  </si>
  <si>
    <t>Total PDR hours</t>
  </si>
  <si>
    <t>Researched localization and other algorithms</t>
  </si>
  <si>
    <t>Created Individual Gantt Charts for each team member</t>
  </si>
  <si>
    <t>Created basic Memory Access Unit tests in Python and C</t>
  </si>
  <si>
    <t>Added more metrics to our Planner and combined reports/created dashboard for flexibility</t>
  </si>
  <si>
    <t>Messing around with dashboard and charts</t>
  </si>
  <si>
    <t>Experimenting creation of time card</t>
  </si>
  <si>
    <t>Remapped Python GUI memory and verified functionality</t>
  </si>
  <si>
    <t>Wrote functional test for Professor’s system</t>
  </si>
  <si>
    <t>Researched OpenCV and developed camera calibration script</t>
  </si>
  <si>
    <t>Cleaned up Metrics, polished up burn reports &amp; discarding time card</t>
  </si>
  <si>
    <t>Wrote VHDL for encoder reader and counter.</t>
  </si>
  <si>
    <t>Familiarize IMU and wrote script integrating turn and IMU</t>
  </si>
  <si>
    <t>Total CDR Costs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</si>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</sst>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$#,##0.00"/>
    <numFmt numFmtId="165" formatCode="mm/dd/yy"/>
    <numFmt numFmtId="166" formatCode="_(\$* #,##0.00_);_(\$* \(#,##0.00\);_(\$* \-??_);_(@_)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i/>
      <sz val="11"/>
      <color rgb="FF7F7F7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0" fontId="4" fillId="0" borderId="0" applyBorder="0" applyProtection="0"/>
  </cellStyleXfs>
  <cellXfs count="52">
    <xf numFmtId="0" fontId="0" fillId="0" borderId="0" xfId="0"/>
    <xf numFmtId="14" fontId="1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1" fillId="0" borderId="0" xfId="2" applyFont="1"/>
    <xf numFmtId="164" fontId="1" fillId="0" borderId="0" xfId="2" applyNumberFormat="1" applyFont="1"/>
    <xf numFmtId="0" fontId="2" fillId="0" borderId="0" xfId="2" applyFont="1" applyAlignment="1"/>
    <xf numFmtId="0" fontId="2" fillId="0" borderId="0" xfId="2" applyFont="1"/>
    <xf numFmtId="14" fontId="2" fillId="0" borderId="1" xfId="2" applyNumberFormat="1" applyFont="1" applyBorder="1" applyAlignment="1">
      <alignment horizontal="center"/>
    </xf>
    <xf numFmtId="14" fontId="2" fillId="0" borderId="2" xfId="2" applyNumberFormat="1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164" fontId="2" fillId="0" borderId="4" xfId="2" applyNumberFormat="1" applyFont="1" applyBorder="1" applyAlignment="1" applyProtection="1">
      <alignment horizontal="center"/>
    </xf>
    <xf numFmtId="0" fontId="2" fillId="0" borderId="0" xfId="2" applyFont="1" applyAlignment="1">
      <alignment horizontal="center"/>
    </xf>
    <xf numFmtId="14" fontId="1" fillId="0" borderId="5" xfId="2" applyNumberFormat="1" applyFont="1" applyBorder="1" applyAlignment="1">
      <alignment horizontal="center"/>
    </xf>
    <xf numFmtId="14" fontId="1" fillId="0" borderId="0" xfId="2" applyNumberFormat="1" applyFont="1" applyBorder="1" applyAlignment="1">
      <alignment horizontal="left" wrapText="1"/>
    </xf>
    <xf numFmtId="0" fontId="1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164" fontId="1" fillId="0" borderId="9" xfId="2" applyNumberFormat="1" applyFont="1" applyBorder="1" applyAlignment="1">
      <alignment horizontal="center"/>
    </xf>
    <xf numFmtId="0" fontId="2" fillId="0" borderId="0" xfId="2" applyFont="1"/>
    <xf numFmtId="164" fontId="0" fillId="0" borderId="0" xfId="0" applyNumberFormat="1"/>
    <xf numFmtId="14" fontId="1" fillId="0" borderId="10" xfId="2" applyNumberFormat="1" applyFont="1" applyBorder="1" applyAlignment="1">
      <alignment horizontal="center"/>
    </xf>
    <xf numFmtId="14" fontId="1" fillId="0" borderId="11" xfId="2" applyNumberFormat="1" applyFont="1" applyBorder="1" applyAlignment="1">
      <alignment horizontal="left" wrapText="1"/>
    </xf>
    <xf numFmtId="0" fontId="1" fillId="0" borderId="12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2" fontId="1" fillId="0" borderId="0" xfId="2" applyNumberFormat="1" applyFont="1"/>
    <xf numFmtId="14" fontId="1" fillId="0" borderId="13" xfId="2" applyNumberFormat="1" applyFont="1" applyBorder="1" applyAlignment="1">
      <alignment horizontal="center"/>
    </xf>
    <xf numFmtId="14" fontId="1" fillId="0" borderId="11" xfId="2" applyNumberFormat="1" applyFont="1" applyBorder="1" applyAlignment="1">
      <alignment wrapText="1"/>
    </xf>
    <xf numFmtId="0" fontId="1" fillId="0" borderId="1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11" xfId="2" applyFont="1" applyBorder="1" applyAlignment="1">
      <alignment wrapText="1"/>
    </xf>
    <xf numFmtId="2" fontId="0" fillId="0" borderId="0" xfId="0" applyNumberFormat="1"/>
    <xf numFmtId="165" fontId="1" fillId="0" borderId="13" xfId="2" applyNumberFormat="1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164" fontId="1" fillId="0" borderId="0" xfId="1" applyNumberFormat="1" applyFont="1" applyBorder="1" applyAlignment="1" applyProtection="1"/>
    <xf numFmtId="0" fontId="1" fillId="0" borderId="7" xfId="2" applyFont="1" applyBorder="1" applyAlignment="1">
      <alignment horizontal="center"/>
    </xf>
    <xf numFmtId="0" fontId="1" fillId="0" borderId="8" xfId="2" applyFont="1" applyBorder="1" applyAlignment="1">
      <alignment horizontal="center"/>
    </xf>
    <xf numFmtId="0" fontId="3" fillId="0" borderId="11" xfId="2" applyFont="1" applyBorder="1" applyAlignment="1">
      <alignment wrapText="1"/>
    </xf>
    <xf numFmtId="0" fontId="1" fillId="0" borderId="11" xfId="2" applyFont="1" applyBorder="1" applyAlignment="1">
      <alignment wrapText="1"/>
    </xf>
    <xf numFmtId="14" fontId="1" fillId="0" borderId="13" xfId="2" applyNumberFormat="1" applyFont="1" applyBorder="1" applyAlignment="1" applyProtection="1">
      <alignment horizontal="center"/>
    </xf>
    <xf numFmtId="0" fontId="1" fillId="0" borderId="11" xfId="2" applyFont="1" applyBorder="1" applyAlignment="1" applyProtection="1">
      <alignment wrapText="1"/>
    </xf>
    <xf numFmtId="164" fontId="1" fillId="0" borderId="0" xfId="2" applyNumberFormat="1" applyFont="1"/>
    <xf numFmtId="0" fontId="1" fillId="0" borderId="0" xfId="2" applyFont="1"/>
    <xf numFmtId="14" fontId="1" fillId="0" borderId="14" xfId="2" applyNumberFormat="1" applyFont="1" applyBorder="1" applyAlignment="1">
      <alignment horizontal="center"/>
    </xf>
    <xf numFmtId="0" fontId="2" fillId="2" borderId="15" xfId="2" applyFont="1" applyFill="1" applyBorder="1" applyAlignment="1">
      <alignment horizontal="right"/>
    </xf>
    <xf numFmtId="0" fontId="2" fillId="2" borderId="16" xfId="2" applyFont="1" applyFill="1" applyBorder="1" applyAlignment="1">
      <alignment horizontal="center"/>
    </xf>
    <xf numFmtId="2" fontId="2" fillId="2" borderId="17" xfId="2" applyNumberFormat="1" applyFont="1" applyFill="1" applyBorder="1" applyAlignment="1">
      <alignment horizontal="center"/>
    </xf>
    <xf numFmtId="164" fontId="2" fillId="2" borderId="18" xfId="2" applyNumberFormat="1" applyFont="1" applyFill="1" applyBorder="1" applyAlignment="1">
      <alignment horizontal="center"/>
    </xf>
    <xf numFmtId="0" fontId="2" fillId="0" borderId="19" xfId="2" applyFont="1" applyBorder="1" applyAlignment="1">
      <alignment horizontal="center"/>
    </xf>
    <xf numFmtId="0" fontId="2" fillId="0" borderId="20" xfId="2" applyFont="1" applyBorder="1" applyAlignment="1">
      <alignment horizontal="center"/>
    </xf>
    <xf numFmtId="164" fontId="2" fillId="0" borderId="21" xfId="2" applyNumberFormat="1" applyFont="1" applyBorder="1" applyAlignment="1" applyProtection="1">
      <alignment horizontal="center"/>
    </xf>
  </cellXfs>
  <cellStyles count="3">
    <cellStyle name="Currency" xfId="1" builtinId="4"/>
    <cellStyle name="Explanatory Text" xfId="2" builtinId="53" customBuiltin="1"/>
    <cellStyle name="Normal" xfId="0" builtinId="0"/>
  </cellStyles>
  <dxfs count="2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4"/>
  <sheetViews>
    <sheetView tabSelected="1" zoomScale="55" zoomScaleNormal="55" workbookViewId="0">
      <pane xSplit="1" topLeftCell="B1" activePane="topRight" state="frozen"/>
      <selection activeCell="A35" sqref="A35"/>
      <selection pane="topRight" activeCell="C55" sqref="C55"/>
    </sheetView>
  </sheetViews>
  <sheetFormatPr defaultRowHeight="15" outlineLevelCol="1" x14ac:dyDescent="0.25"/>
  <cols>
    <col min="1" max="1" width="9.7109375" customWidth="1"/>
    <col min="2" max="2" width="50.7109375" customWidth="1"/>
    <col min="3" max="3" width="6.28515625" customWidth="1"/>
    <col min="4" max="10" width="9.7109375" customWidth="1"/>
    <col min="11" max="11" width="20.140625" customWidth="1"/>
    <col min="12" max="12" width="15.28515625" customWidth="1"/>
    <col min="13" max="15" width="9.7109375" customWidth="1" outlineLevel="1"/>
    <col min="16" max="17" width="8.28515625" customWidth="1" outlineLevel="1"/>
    <col min="18" max="18" width="9.7109375" customWidth="1" outlineLevel="1"/>
    <col min="19" max="19" width="17.5703125" customWidth="1" outlineLevel="1"/>
    <col min="20" max="20" width="20.140625" customWidth="1"/>
    <col min="21" max="21" width="6.85546875" hidden="1" customWidth="1" outlineLevel="1"/>
    <col min="22" max="22" width="6" hidden="1" customWidth="1" outlineLevel="1"/>
    <col min="23" max="23" width="8.7109375" hidden="1" customWidth="1" outlineLevel="1"/>
    <col min="24" max="24" width="5.5703125" hidden="1" customWidth="1" outlineLevel="1"/>
    <col min="25" max="26" width="6" hidden="1" customWidth="1" outlineLevel="1"/>
    <col min="27" max="27" width="17.7109375" hidden="1" customWidth="1" outlineLevel="1"/>
    <col min="28" max="28" width="10" customWidth="1" collapsed="1"/>
    <col min="29" max="29" width="21.7109375" hidden="1" customWidth="1" outlineLevel="1"/>
    <col min="30" max="31" width="10.7109375" hidden="1" customWidth="1" outlineLevel="1"/>
    <col min="32" max="32" width="9.42578125" hidden="1" customWidth="1" outlineLevel="1"/>
    <col min="33" max="34" width="9.28515625" hidden="1" customWidth="1" outlineLevel="1"/>
    <col min="35" max="35" width="10.7109375" hidden="1" customWidth="1" outlineLevel="1"/>
    <col min="36" max="36" width="9" customWidth="1" collapsed="1"/>
    <col min="37" max="37" width="7.28515625" customWidth="1"/>
    <col min="38" max="38" width="6" customWidth="1"/>
    <col min="39" max="39" width="9.42578125" customWidth="1"/>
    <col min="40" max="40" width="6.28515625" customWidth="1"/>
    <col min="41" max="41" width="6" customWidth="1"/>
    <col min="42" max="42" width="5.5703125" customWidth="1"/>
    <col min="43" max="1025" width="20.140625" customWidth="1"/>
  </cols>
  <sheetData>
    <row r="1" spans="1:42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</row>
    <row r="2" spans="1:42" x14ac:dyDescent="0.25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K2" s="6"/>
      <c r="AL2" s="6"/>
      <c r="AM2" s="6"/>
      <c r="AN2" s="6"/>
      <c r="AO2" s="6"/>
      <c r="AP2" s="6"/>
    </row>
    <row r="3" spans="1:42" x14ac:dyDescent="0.25">
      <c r="A3" s="13">
        <v>43135</v>
      </c>
      <c r="B3" s="14" t="s">
        <v>13</v>
      </c>
      <c r="C3" s="15">
        <v>0</v>
      </c>
      <c r="D3" s="16"/>
      <c r="E3" s="17"/>
      <c r="F3" s="17"/>
      <c r="G3" s="17"/>
      <c r="H3" s="17"/>
      <c r="I3" s="17"/>
      <c r="J3" s="18">
        <f t="shared" ref="J3:J34" si="0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  <c r="AC3" s="19" t="s">
        <v>14</v>
      </c>
      <c r="AD3" s="20">
        <f t="shared" ref="AD3:AI3" si="1">SUM(M3:M42)</f>
        <v>1275</v>
      </c>
      <c r="AE3" s="20">
        <f t="shared" si="1"/>
        <v>1450</v>
      </c>
      <c r="AF3" s="20">
        <f t="shared" si="1"/>
        <v>250</v>
      </c>
      <c r="AG3" s="20">
        <f t="shared" si="1"/>
        <v>750</v>
      </c>
      <c r="AH3" s="20">
        <f t="shared" si="1"/>
        <v>550</v>
      </c>
      <c r="AI3" s="20">
        <f t="shared" si="1"/>
        <v>850</v>
      </c>
    </row>
    <row r="4" spans="1:42" x14ac:dyDescent="0.25">
      <c r="A4" s="21">
        <v>43137</v>
      </c>
      <c r="B4" s="22" t="s">
        <v>15</v>
      </c>
      <c r="C4" s="23">
        <v>0.5</v>
      </c>
      <c r="D4" s="24">
        <v>1</v>
      </c>
      <c r="E4" s="25"/>
      <c r="F4" s="25"/>
      <c r="G4" s="25"/>
      <c r="H4" s="25"/>
      <c r="I4" s="25"/>
      <c r="J4" s="18">
        <f t="shared" si="0"/>
        <v>50</v>
      </c>
      <c r="L4" s="3"/>
      <c r="M4" s="3">
        <f t="shared" ref="M4:M35" si="2">IF(D4=1,100*$C4,0)</f>
        <v>50</v>
      </c>
      <c r="N4" s="3">
        <f t="shared" ref="N4:N35" si="3">IF(E4=1,100*$C4,0)</f>
        <v>0</v>
      </c>
      <c r="O4" s="3">
        <f t="shared" ref="O4:O35" si="4">IF(F4=1,100*$C4,0)</f>
        <v>0</v>
      </c>
      <c r="P4" s="3">
        <f t="shared" ref="P4:P35" si="5">IF(G4=1,100*$C4,0)</f>
        <v>0</v>
      </c>
      <c r="Q4" s="3">
        <f t="shared" ref="Q4:Q35" si="6">IF(H4=1,100*$C4,0)</f>
        <v>0</v>
      </c>
      <c r="R4" s="3">
        <f t="shared" ref="R4:R35" si="7">IF(I4=1,100*$C4,0)</f>
        <v>0</v>
      </c>
      <c r="S4" s="3"/>
      <c r="T4" s="3"/>
      <c r="U4" s="26">
        <f t="shared" ref="U4:U35" si="8">IF(D4=1,$C4,0)</f>
        <v>0.5</v>
      </c>
      <c r="V4" s="26">
        <f t="shared" ref="V4:V35" si="9">IF(E4=1,$C4,0)</f>
        <v>0</v>
      </c>
      <c r="W4" s="26">
        <f t="shared" ref="W4:W35" si="10">IF(F4=1,$C4,0)</f>
        <v>0</v>
      </c>
      <c r="X4" s="26">
        <f t="shared" ref="X4:X35" si="11">IF(G4=1,$C4,0)</f>
        <v>0</v>
      </c>
      <c r="Y4" s="26">
        <f t="shared" ref="Y4:Y35" si="12">IF(H4=1,$C4,0)</f>
        <v>0</v>
      </c>
      <c r="Z4" s="26">
        <f t="shared" ref="Z4:Z35" si="13">IF(I4=1,$C4,0)</f>
        <v>0</v>
      </c>
      <c r="AA4" s="3"/>
      <c r="AC4" s="19" t="s">
        <v>16</v>
      </c>
      <c r="AD4" s="20">
        <f t="shared" ref="AD4:AI4" si="14">M83-AD3</f>
        <v>650</v>
      </c>
      <c r="AE4" s="20">
        <f t="shared" si="14"/>
        <v>0</v>
      </c>
      <c r="AF4" s="20">
        <f t="shared" si="14"/>
        <v>0</v>
      </c>
      <c r="AG4" s="20">
        <f t="shared" si="14"/>
        <v>50</v>
      </c>
      <c r="AH4" s="20">
        <f t="shared" si="14"/>
        <v>100</v>
      </c>
      <c r="AI4" s="20">
        <f t="shared" si="14"/>
        <v>750</v>
      </c>
    </row>
    <row r="5" spans="1:42" x14ac:dyDescent="0.25">
      <c r="A5" s="27">
        <v>43144</v>
      </c>
      <c r="B5" s="28" t="s">
        <v>15</v>
      </c>
      <c r="C5" s="29">
        <v>0.5</v>
      </c>
      <c r="D5" s="30">
        <v>1</v>
      </c>
      <c r="E5" s="30"/>
      <c r="F5" s="30"/>
      <c r="G5" s="30"/>
      <c r="H5" s="30"/>
      <c r="I5" s="30"/>
      <c r="J5" s="18">
        <f t="shared" si="0"/>
        <v>50</v>
      </c>
      <c r="L5" s="3"/>
      <c r="M5" s="3">
        <f t="shared" si="2"/>
        <v>50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/>
      <c r="T5" s="3"/>
      <c r="U5" s="26">
        <f t="shared" si="8"/>
        <v>0.5</v>
      </c>
      <c r="V5" s="26">
        <f t="shared" si="9"/>
        <v>0</v>
      </c>
      <c r="W5" s="26">
        <f t="shared" si="10"/>
        <v>0</v>
      </c>
      <c r="X5" s="26">
        <f t="shared" si="11"/>
        <v>0</v>
      </c>
      <c r="Y5" s="26">
        <f t="shared" si="12"/>
        <v>0</v>
      </c>
      <c r="Z5" s="26">
        <f t="shared" si="13"/>
        <v>0</v>
      </c>
      <c r="AA5" s="3"/>
    </row>
    <row r="6" spans="1:42" x14ac:dyDescent="0.25">
      <c r="A6" s="27">
        <v>43153</v>
      </c>
      <c r="B6" s="31" t="s">
        <v>17</v>
      </c>
      <c r="C6" s="29">
        <v>2</v>
      </c>
      <c r="D6" s="30"/>
      <c r="E6" s="30">
        <v>1</v>
      </c>
      <c r="F6" s="30">
        <v>1</v>
      </c>
      <c r="G6" s="30">
        <v>1</v>
      </c>
      <c r="H6" s="30"/>
      <c r="I6" s="30"/>
      <c r="J6" s="18">
        <f t="shared" si="0"/>
        <v>600</v>
      </c>
      <c r="L6" s="3"/>
      <c r="M6" s="3">
        <f t="shared" si="2"/>
        <v>0</v>
      </c>
      <c r="N6" s="3">
        <f t="shared" si="3"/>
        <v>200</v>
      </c>
      <c r="O6" s="3">
        <f t="shared" si="4"/>
        <v>200</v>
      </c>
      <c r="P6" s="3">
        <f t="shared" si="5"/>
        <v>200</v>
      </c>
      <c r="Q6" s="3">
        <f t="shared" si="6"/>
        <v>0</v>
      </c>
      <c r="R6" s="3">
        <f t="shared" si="7"/>
        <v>0</v>
      </c>
      <c r="S6" s="3"/>
      <c r="T6" s="3"/>
      <c r="U6" s="26">
        <f t="shared" si="8"/>
        <v>0</v>
      </c>
      <c r="V6" s="26">
        <f t="shared" si="9"/>
        <v>2</v>
      </c>
      <c r="W6" s="26">
        <f t="shared" si="10"/>
        <v>2</v>
      </c>
      <c r="X6" s="26">
        <f t="shared" si="11"/>
        <v>2</v>
      </c>
      <c r="Y6" s="26">
        <f t="shared" si="12"/>
        <v>0</v>
      </c>
      <c r="Z6" s="26">
        <f t="shared" si="13"/>
        <v>0</v>
      </c>
      <c r="AA6" s="3"/>
      <c r="AC6" s="19" t="s">
        <v>18</v>
      </c>
      <c r="AD6" s="32">
        <f t="shared" ref="AD6:AI6" si="15">SUM(U3:U42)</f>
        <v>12.75</v>
      </c>
      <c r="AE6" s="32">
        <f t="shared" si="15"/>
        <v>14.5</v>
      </c>
      <c r="AF6" s="32">
        <f t="shared" si="15"/>
        <v>2.5</v>
      </c>
      <c r="AG6" s="32">
        <f t="shared" si="15"/>
        <v>7.5</v>
      </c>
      <c r="AH6" s="32">
        <f t="shared" si="15"/>
        <v>5.5</v>
      </c>
      <c r="AI6" s="32">
        <f t="shared" si="15"/>
        <v>8.5</v>
      </c>
    </row>
    <row r="7" spans="1:42" x14ac:dyDescent="0.25">
      <c r="A7" s="27">
        <v>43153</v>
      </c>
      <c r="B7" s="31" t="s">
        <v>17</v>
      </c>
      <c r="C7" s="29">
        <v>1</v>
      </c>
      <c r="D7" s="30"/>
      <c r="E7" s="30">
        <v>1</v>
      </c>
      <c r="F7" s="30"/>
      <c r="G7" s="30"/>
      <c r="H7" s="30"/>
      <c r="I7" s="30"/>
      <c r="J7" s="18">
        <f t="shared" si="0"/>
        <v>100</v>
      </c>
      <c r="L7" s="3"/>
      <c r="M7" s="3">
        <f t="shared" si="2"/>
        <v>0</v>
      </c>
      <c r="N7" s="3">
        <f t="shared" si="3"/>
        <v>100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/>
      <c r="T7" s="3"/>
      <c r="U7" s="26">
        <f t="shared" si="8"/>
        <v>0</v>
      </c>
      <c r="V7" s="26">
        <f t="shared" si="9"/>
        <v>1</v>
      </c>
      <c r="W7" s="26">
        <f t="shared" si="10"/>
        <v>0</v>
      </c>
      <c r="X7" s="26">
        <f t="shared" si="11"/>
        <v>0</v>
      </c>
      <c r="Y7" s="26">
        <f t="shared" si="12"/>
        <v>0</v>
      </c>
      <c r="Z7" s="26">
        <f t="shared" si="13"/>
        <v>0</v>
      </c>
      <c r="AA7" s="3"/>
      <c r="AC7" s="19" t="s">
        <v>19</v>
      </c>
      <c r="AD7" s="32">
        <f t="shared" ref="AD7:AI7" si="16">U83-AD6</f>
        <v>6.5</v>
      </c>
      <c r="AE7" s="32">
        <f t="shared" si="16"/>
        <v>0</v>
      </c>
      <c r="AF7" s="32">
        <f t="shared" si="16"/>
        <v>0</v>
      </c>
      <c r="AG7" s="32">
        <f t="shared" si="16"/>
        <v>0.5</v>
      </c>
      <c r="AH7" s="32">
        <f t="shared" si="16"/>
        <v>1</v>
      </c>
      <c r="AI7" s="32">
        <f t="shared" si="16"/>
        <v>7.5</v>
      </c>
    </row>
    <row r="8" spans="1:42" x14ac:dyDescent="0.25">
      <c r="A8" s="27">
        <v>43153</v>
      </c>
      <c r="B8" s="31" t="s">
        <v>20</v>
      </c>
      <c r="C8" s="29">
        <v>1</v>
      </c>
      <c r="D8" s="30"/>
      <c r="E8" s="30"/>
      <c r="F8" s="30"/>
      <c r="G8" s="30">
        <v>1</v>
      </c>
      <c r="H8" s="30"/>
      <c r="I8" s="30">
        <v>1</v>
      </c>
      <c r="J8" s="18">
        <f t="shared" si="0"/>
        <v>200</v>
      </c>
      <c r="L8" s="3"/>
      <c r="M8" s="3">
        <f t="shared" si="2"/>
        <v>0</v>
      </c>
      <c r="N8" s="3">
        <f t="shared" si="3"/>
        <v>0</v>
      </c>
      <c r="O8" s="3">
        <f t="shared" si="4"/>
        <v>0</v>
      </c>
      <c r="P8" s="3">
        <f t="shared" si="5"/>
        <v>100</v>
      </c>
      <c r="Q8" s="3">
        <f t="shared" si="6"/>
        <v>0</v>
      </c>
      <c r="R8" s="3">
        <f t="shared" si="7"/>
        <v>100</v>
      </c>
      <c r="S8" s="3"/>
      <c r="T8" s="3"/>
      <c r="U8" s="26">
        <f t="shared" si="8"/>
        <v>0</v>
      </c>
      <c r="V8" s="26">
        <f t="shared" si="9"/>
        <v>0</v>
      </c>
      <c r="W8" s="26">
        <f t="shared" si="10"/>
        <v>0</v>
      </c>
      <c r="X8" s="26">
        <f t="shared" si="11"/>
        <v>1</v>
      </c>
      <c r="Y8" s="26">
        <f t="shared" si="12"/>
        <v>0</v>
      </c>
      <c r="Z8" s="26">
        <f t="shared" si="13"/>
        <v>1</v>
      </c>
      <c r="AA8" s="3"/>
    </row>
    <row r="9" spans="1:42" ht="26.25" x14ac:dyDescent="0.25">
      <c r="A9" s="27">
        <v>43153</v>
      </c>
      <c r="B9" s="31" t="s">
        <v>21</v>
      </c>
      <c r="C9" s="29">
        <v>2</v>
      </c>
      <c r="D9" s="30"/>
      <c r="E9" s="30">
        <v>1</v>
      </c>
      <c r="F9" s="30"/>
      <c r="G9" s="30"/>
      <c r="H9" s="30"/>
      <c r="I9" s="30"/>
      <c r="J9" s="18">
        <f t="shared" si="0"/>
        <v>200</v>
      </c>
      <c r="L9" s="3"/>
      <c r="M9" s="3">
        <f t="shared" si="2"/>
        <v>0</v>
      </c>
      <c r="N9" s="3">
        <f t="shared" si="3"/>
        <v>200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/>
      <c r="T9" s="3"/>
      <c r="U9" s="26">
        <f t="shared" si="8"/>
        <v>0</v>
      </c>
      <c r="V9" s="26">
        <f t="shared" si="9"/>
        <v>2</v>
      </c>
      <c r="W9" s="26">
        <f t="shared" si="10"/>
        <v>0</v>
      </c>
      <c r="X9" s="26">
        <f t="shared" si="11"/>
        <v>0</v>
      </c>
      <c r="Y9" s="26">
        <f t="shared" si="12"/>
        <v>0</v>
      </c>
      <c r="Z9" s="26">
        <f t="shared" si="13"/>
        <v>0</v>
      </c>
      <c r="AA9" s="3"/>
      <c r="AC9" s="19" t="s">
        <v>22</v>
      </c>
      <c r="AD9" s="20">
        <f t="shared" ref="AD9:AI9" si="17">SUM(AD3+AD4)</f>
        <v>1925</v>
      </c>
      <c r="AE9" s="20">
        <f t="shared" si="17"/>
        <v>1450</v>
      </c>
      <c r="AF9" s="20">
        <f t="shared" si="17"/>
        <v>250</v>
      </c>
      <c r="AG9" s="20">
        <f t="shared" si="17"/>
        <v>800</v>
      </c>
      <c r="AH9" s="20">
        <f t="shared" si="17"/>
        <v>650</v>
      </c>
      <c r="AI9" s="20">
        <f t="shared" si="17"/>
        <v>1600</v>
      </c>
    </row>
    <row r="10" spans="1:42" x14ac:dyDescent="0.25">
      <c r="A10" s="27">
        <v>43155</v>
      </c>
      <c r="B10" s="31" t="s">
        <v>23</v>
      </c>
      <c r="C10" s="29">
        <v>1</v>
      </c>
      <c r="D10" s="30"/>
      <c r="E10" s="30"/>
      <c r="F10" s="30"/>
      <c r="G10" s="30"/>
      <c r="H10" s="30">
        <v>1</v>
      </c>
      <c r="I10" s="30"/>
      <c r="J10" s="18">
        <f t="shared" si="0"/>
        <v>100</v>
      </c>
      <c r="L10" s="3"/>
      <c r="M10" s="3">
        <f t="shared" si="2"/>
        <v>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100</v>
      </c>
      <c r="R10" s="3">
        <f t="shared" si="7"/>
        <v>0</v>
      </c>
      <c r="S10" s="3"/>
      <c r="T10" s="3"/>
      <c r="U10" s="26">
        <f t="shared" si="8"/>
        <v>0</v>
      </c>
      <c r="V10" s="26">
        <f t="shared" si="9"/>
        <v>0</v>
      </c>
      <c r="W10" s="26">
        <f t="shared" si="10"/>
        <v>0</v>
      </c>
      <c r="X10" s="26">
        <f t="shared" si="11"/>
        <v>0</v>
      </c>
      <c r="Y10" s="26">
        <f t="shared" si="12"/>
        <v>1</v>
      </c>
      <c r="Z10" s="26">
        <f t="shared" si="13"/>
        <v>0</v>
      </c>
      <c r="AA10" s="3"/>
      <c r="AC10" s="19" t="s">
        <v>24</v>
      </c>
      <c r="AD10" s="32">
        <f t="shared" ref="AD10:AI10" si="18">SUM(AD6+AD7)</f>
        <v>19.25</v>
      </c>
      <c r="AE10" s="32">
        <f t="shared" si="18"/>
        <v>14.5</v>
      </c>
      <c r="AF10" s="32">
        <f t="shared" si="18"/>
        <v>2.5</v>
      </c>
      <c r="AG10" s="32">
        <f t="shared" si="18"/>
        <v>8</v>
      </c>
      <c r="AH10" s="32">
        <f t="shared" si="18"/>
        <v>6.5</v>
      </c>
      <c r="AI10" s="32">
        <f t="shared" si="18"/>
        <v>16</v>
      </c>
    </row>
    <row r="11" spans="1:42" x14ac:dyDescent="0.25">
      <c r="A11" s="27">
        <v>43157</v>
      </c>
      <c r="B11" s="31" t="s">
        <v>20</v>
      </c>
      <c r="C11" s="29">
        <v>1</v>
      </c>
      <c r="D11" s="30"/>
      <c r="E11" s="30"/>
      <c r="F11" s="30"/>
      <c r="G11" s="30">
        <v>1</v>
      </c>
      <c r="H11" s="30"/>
      <c r="I11" s="30"/>
      <c r="J11" s="18">
        <f t="shared" si="0"/>
        <v>100</v>
      </c>
      <c r="L11" s="3"/>
      <c r="M11" s="3">
        <f t="shared" si="2"/>
        <v>0</v>
      </c>
      <c r="N11" s="3">
        <f t="shared" si="3"/>
        <v>0</v>
      </c>
      <c r="O11" s="3">
        <f t="shared" si="4"/>
        <v>0</v>
      </c>
      <c r="P11" s="3">
        <f t="shared" si="5"/>
        <v>100</v>
      </c>
      <c r="Q11" s="3">
        <f t="shared" si="6"/>
        <v>0</v>
      </c>
      <c r="R11" s="3">
        <f t="shared" si="7"/>
        <v>0</v>
      </c>
      <c r="S11" s="3"/>
      <c r="T11" s="3"/>
      <c r="U11" s="26">
        <f t="shared" si="8"/>
        <v>0</v>
      </c>
      <c r="V11" s="26">
        <f t="shared" si="9"/>
        <v>0</v>
      </c>
      <c r="W11" s="26">
        <f t="shared" si="10"/>
        <v>0</v>
      </c>
      <c r="X11" s="26">
        <f t="shared" si="11"/>
        <v>1</v>
      </c>
      <c r="Y11" s="26">
        <f t="shared" si="12"/>
        <v>0</v>
      </c>
      <c r="Z11" s="26">
        <f t="shared" si="13"/>
        <v>0</v>
      </c>
      <c r="AA11" s="3"/>
    </row>
    <row r="12" spans="1:42" x14ac:dyDescent="0.25">
      <c r="A12" s="27">
        <v>43157</v>
      </c>
      <c r="B12" s="31" t="s">
        <v>25</v>
      </c>
      <c r="C12" s="29">
        <v>1</v>
      </c>
      <c r="D12" s="30"/>
      <c r="E12" s="30">
        <v>1</v>
      </c>
      <c r="F12" s="30"/>
      <c r="G12" s="30"/>
      <c r="H12" s="30"/>
      <c r="I12" s="30"/>
      <c r="J12" s="18">
        <f t="shared" si="0"/>
        <v>100</v>
      </c>
      <c r="L12" s="3"/>
      <c r="M12" s="3">
        <f t="shared" si="2"/>
        <v>0</v>
      </c>
      <c r="N12" s="3">
        <f t="shared" si="3"/>
        <v>100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/>
      <c r="T12" s="3"/>
      <c r="U12" s="26">
        <f t="shared" si="8"/>
        <v>0</v>
      </c>
      <c r="V12" s="26">
        <f t="shared" si="9"/>
        <v>1</v>
      </c>
      <c r="W12" s="26">
        <f t="shared" si="10"/>
        <v>0</v>
      </c>
      <c r="X12" s="26">
        <f t="shared" si="11"/>
        <v>0</v>
      </c>
      <c r="Y12" s="26">
        <f t="shared" si="12"/>
        <v>0</v>
      </c>
      <c r="Z12" s="26">
        <f t="shared" si="13"/>
        <v>0</v>
      </c>
      <c r="AA12" s="3"/>
    </row>
    <row r="13" spans="1:42" x14ac:dyDescent="0.25">
      <c r="A13" s="27">
        <v>43158</v>
      </c>
      <c r="B13" s="31" t="s">
        <v>26</v>
      </c>
      <c r="C13" s="29">
        <v>0.5</v>
      </c>
      <c r="D13" s="30"/>
      <c r="E13" s="30">
        <v>1</v>
      </c>
      <c r="F13" s="30"/>
      <c r="G13" s="30"/>
      <c r="H13" s="30">
        <v>1</v>
      </c>
      <c r="I13" s="30"/>
      <c r="J13" s="18">
        <f t="shared" si="0"/>
        <v>100</v>
      </c>
      <c r="L13" s="3"/>
      <c r="M13" s="3">
        <f t="shared" si="2"/>
        <v>0</v>
      </c>
      <c r="N13" s="3">
        <f t="shared" si="3"/>
        <v>50</v>
      </c>
      <c r="O13" s="3">
        <f t="shared" si="4"/>
        <v>0</v>
      </c>
      <c r="P13" s="3">
        <f t="shared" si="5"/>
        <v>0</v>
      </c>
      <c r="Q13" s="3">
        <f t="shared" si="6"/>
        <v>50</v>
      </c>
      <c r="R13" s="3">
        <f t="shared" si="7"/>
        <v>0</v>
      </c>
      <c r="S13" s="3"/>
      <c r="T13" s="3"/>
      <c r="U13" s="26">
        <f t="shared" si="8"/>
        <v>0</v>
      </c>
      <c r="V13" s="26">
        <f t="shared" si="9"/>
        <v>0.5</v>
      </c>
      <c r="W13" s="26">
        <f t="shared" si="10"/>
        <v>0</v>
      </c>
      <c r="X13" s="26">
        <f t="shared" si="11"/>
        <v>0</v>
      </c>
      <c r="Y13" s="26">
        <f t="shared" si="12"/>
        <v>0.5</v>
      </c>
      <c r="Z13" s="26">
        <f t="shared" si="13"/>
        <v>0</v>
      </c>
      <c r="AA13" s="3"/>
    </row>
    <row r="14" spans="1:42" ht="26.25" x14ac:dyDescent="0.25">
      <c r="A14" s="27">
        <v>43158</v>
      </c>
      <c r="B14" s="31" t="s">
        <v>27</v>
      </c>
      <c r="C14" s="29">
        <v>2</v>
      </c>
      <c r="D14" s="30"/>
      <c r="E14" s="30">
        <v>1</v>
      </c>
      <c r="F14" s="30"/>
      <c r="G14" s="30"/>
      <c r="H14" s="30"/>
      <c r="I14" s="30"/>
      <c r="J14" s="18">
        <f t="shared" si="0"/>
        <v>200</v>
      </c>
      <c r="L14" s="3"/>
      <c r="M14" s="3">
        <f t="shared" si="2"/>
        <v>0</v>
      </c>
      <c r="N14" s="3">
        <f t="shared" si="3"/>
        <v>200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/>
      <c r="T14" s="3"/>
      <c r="U14" s="26">
        <f t="shared" si="8"/>
        <v>0</v>
      </c>
      <c r="V14" s="26">
        <f t="shared" si="9"/>
        <v>2</v>
      </c>
      <c r="W14" s="26">
        <f t="shared" si="10"/>
        <v>0</v>
      </c>
      <c r="X14" s="26">
        <f t="shared" si="11"/>
        <v>0</v>
      </c>
      <c r="Y14" s="26">
        <f t="shared" si="12"/>
        <v>0</v>
      </c>
      <c r="Z14" s="26">
        <f t="shared" si="13"/>
        <v>0</v>
      </c>
      <c r="AA14" s="3"/>
    </row>
    <row r="15" spans="1:42" x14ac:dyDescent="0.25">
      <c r="A15" s="27">
        <v>43159</v>
      </c>
      <c r="B15" s="31" t="s">
        <v>28</v>
      </c>
      <c r="C15" s="29">
        <v>0.5</v>
      </c>
      <c r="D15" s="30"/>
      <c r="E15" s="30"/>
      <c r="F15" s="30">
        <v>1</v>
      </c>
      <c r="G15" s="30"/>
      <c r="H15" s="30"/>
      <c r="I15" s="30"/>
      <c r="J15" s="18">
        <f t="shared" si="0"/>
        <v>50</v>
      </c>
      <c r="L15" s="3"/>
      <c r="M15" s="3">
        <f t="shared" si="2"/>
        <v>0</v>
      </c>
      <c r="N15" s="3">
        <f t="shared" si="3"/>
        <v>0</v>
      </c>
      <c r="O15" s="3">
        <f t="shared" si="4"/>
        <v>50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/>
      <c r="T15" s="3"/>
      <c r="U15" s="26">
        <f t="shared" si="8"/>
        <v>0</v>
      </c>
      <c r="V15" s="26">
        <f t="shared" si="9"/>
        <v>0</v>
      </c>
      <c r="W15" s="26">
        <f t="shared" si="10"/>
        <v>0.5</v>
      </c>
      <c r="X15" s="26">
        <f t="shared" si="11"/>
        <v>0</v>
      </c>
      <c r="Y15" s="26">
        <f t="shared" si="12"/>
        <v>0</v>
      </c>
      <c r="Z15" s="26">
        <f t="shared" si="13"/>
        <v>0</v>
      </c>
      <c r="AA15" s="3"/>
    </row>
    <row r="16" spans="1:42" x14ac:dyDescent="0.25">
      <c r="A16" s="27">
        <v>43159</v>
      </c>
      <c r="B16" s="31" t="s">
        <v>29</v>
      </c>
      <c r="C16" s="29">
        <v>0.5</v>
      </c>
      <c r="D16" s="30"/>
      <c r="E16" s="30"/>
      <c r="F16" s="30"/>
      <c r="G16" s="30">
        <v>1</v>
      </c>
      <c r="H16" s="30"/>
      <c r="I16" s="30"/>
      <c r="J16" s="18">
        <f t="shared" si="0"/>
        <v>50</v>
      </c>
      <c r="L16" s="3"/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50</v>
      </c>
      <c r="Q16" s="3">
        <f t="shared" si="6"/>
        <v>0</v>
      </c>
      <c r="R16" s="3">
        <f t="shared" si="7"/>
        <v>0</v>
      </c>
      <c r="S16" s="3"/>
      <c r="T16" s="3"/>
      <c r="U16" s="26">
        <f t="shared" si="8"/>
        <v>0</v>
      </c>
      <c r="V16" s="26">
        <f t="shared" si="9"/>
        <v>0</v>
      </c>
      <c r="W16" s="26">
        <f t="shared" si="10"/>
        <v>0</v>
      </c>
      <c r="X16" s="26">
        <f t="shared" si="11"/>
        <v>0.5</v>
      </c>
      <c r="Y16" s="26">
        <f t="shared" si="12"/>
        <v>0</v>
      </c>
      <c r="Z16" s="26">
        <f t="shared" si="13"/>
        <v>0</v>
      </c>
      <c r="AA16" s="3"/>
    </row>
    <row r="17" spans="1:27" x14ac:dyDescent="0.25">
      <c r="A17" s="27">
        <v>43159</v>
      </c>
      <c r="B17" s="31" t="s">
        <v>30</v>
      </c>
      <c r="C17" s="29">
        <v>0.5</v>
      </c>
      <c r="D17" s="30"/>
      <c r="E17" s="30"/>
      <c r="F17" s="30"/>
      <c r="G17" s="30"/>
      <c r="H17" s="30"/>
      <c r="I17" s="30">
        <v>1</v>
      </c>
      <c r="J17" s="18">
        <f t="shared" si="0"/>
        <v>50</v>
      </c>
      <c r="L17" s="3"/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50</v>
      </c>
      <c r="S17" s="3"/>
      <c r="T17" s="3"/>
      <c r="U17" s="26">
        <f t="shared" si="8"/>
        <v>0</v>
      </c>
      <c r="V17" s="26">
        <f t="shared" si="9"/>
        <v>0</v>
      </c>
      <c r="W17" s="26">
        <f t="shared" si="10"/>
        <v>0</v>
      </c>
      <c r="X17" s="26">
        <f t="shared" si="11"/>
        <v>0</v>
      </c>
      <c r="Y17" s="26">
        <f t="shared" si="12"/>
        <v>0</v>
      </c>
      <c r="Z17" s="26">
        <f t="shared" si="13"/>
        <v>0.5</v>
      </c>
      <c r="AA17" s="3"/>
    </row>
    <row r="18" spans="1:27" x14ac:dyDescent="0.25">
      <c r="A18" s="27">
        <v>43160</v>
      </c>
      <c r="B18" s="28" t="s">
        <v>31</v>
      </c>
      <c r="C18" s="29">
        <v>1.5</v>
      </c>
      <c r="D18" s="30">
        <v>1</v>
      </c>
      <c r="E18" s="30"/>
      <c r="F18" s="30"/>
      <c r="G18" s="30"/>
      <c r="H18" s="30"/>
      <c r="I18" s="30"/>
      <c r="J18" s="18">
        <f t="shared" si="0"/>
        <v>150</v>
      </c>
      <c r="L18" s="3"/>
      <c r="M18" s="3">
        <f t="shared" si="2"/>
        <v>150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/>
      <c r="T18" s="3"/>
      <c r="U18" s="26">
        <f t="shared" si="8"/>
        <v>1.5</v>
      </c>
      <c r="V18" s="26">
        <f t="shared" si="9"/>
        <v>0</v>
      </c>
      <c r="W18" s="26">
        <f t="shared" si="10"/>
        <v>0</v>
      </c>
      <c r="X18" s="26">
        <f t="shared" si="11"/>
        <v>0</v>
      </c>
      <c r="Y18" s="26">
        <f t="shared" si="12"/>
        <v>0</v>
      </c>
      <c r="Z18" s="26">
        <f t="shared" si="13"/>
        <v>0</v>
      </c>
      <c r="AA18" s="3"/>
    </row>
    <row r="19" spans="1:27" x14ac:dyDescent="0.25">
      <c r="A19" s="33">
        <v>43160</v>
      </c>
      <c r="B19" s="31" t="s">
        <v>32</v>
      </c>
      <c r="C19" s="29">
        <v>1</v>
      </c>
      <c r="D19" s="30"/>
      <c r="E19" s="30"/>
      <c r="F19" s="30"/>
      <c r="G19" s="30"/>
      <c r="H19" s="30"/>
      <c r="I19" s="30">
        <v>1</v>
      </c>
      <c r="J19" s="18">
        <f t="shared" si="0"/>
        <v>100</v>
      </c>
      <c r="L19" s="3"/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100</v>
      </c>
      <c r="S19" s="3"/>
      <c r="T19" s="3"/>
      <c r="U19" s="26">
        <f t="shared" si="8"/>
        <v>0</v>
      </c>
      <c r="V19" s="26">
        <f t="shared" si="9"/>
        <v>0</v>
      </c>
      <c r="W19" s="26">
        <f t="shared" si="10"/>
        <v>0</v>
      </c>
      <c r="X19" s="26">
        <f t="shared" si="11"/>
        <v>0</v>
      </c>
      <c r="Y19" s="26">
        <f t="shared" si="12"/>
        <v>0</v>
      </c>
      <c r="Z19" s="26">
        <f t="shared" si="13"/>
        <v>1</v>
      </c>
      <c r="AA19" s="3"/>
    </row>
    <row r="20" spans="1:27" x14ac:dyDescent="0.25">
      <c r="A20" s="33">
        <v>43164</v>
      </c>
      <c r="B20" s="31" t="s">
        <v>33</v>
      </c>
      <c r="C20" s="29">
        <v>1</v>
      </c>
      <c r="D20" s="30"/>
      <c r="E20" s="30"/>
      <c r="F20" s="30"/>
      <c r="G20" s="30"/>
      <c r="H20" s="30"/>
      <c r="I20" s="30">
        <v>1</v>
      </c>
      <c r="J20" s="18">
        <f t="shared" si="0"/>
        <v>100</v>
      </c>
      <c r="L20" s="3"/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100</v>
      </c>
      <c r="S20" s="3"/>
      <c r="T20" s="3"/>
      <c r="U20" s="26">
        <f t="shared" si="8"/>
        <v>0</v>
      </c>
      <c r="V20" s="26">
        <f t="shared" si="9"/>
        <v>0</v>
      </c>
      <c r="W20" s="26">
        <f t="shared" si="10"/>
        <v>0</v>
      </c>
      <c r="X20" s="26">
        <f t="shared" si="11"/>
        <v>0</v>
      </c>
      <c r="Y20" s="26">
        <f t="shared" si="12"/>
        <v>0</v>
      </c>
      <c r="Z20" s="26">
        <f t="shared" si="13"/>
        <v>1</v>
      </c>
      <c r="AA20" s="3"/>
    </row>
    <row r="21" spans="1:27" x14ac:dyDescent="0.25">
      <c r="A21" s="27">
        <v>43165</v>
      </c>
      <c r="B21" s="31" t="s">
        <v>34</v>
      </c>
      <c r="C21" s="29">
        <v>2</v>
      </c>
      <c r="D21" s="30"/>
      <c r="E21" s="30"/>
      <c r="F21" s="30"/>
      <c r="G21" s="30"/>
      <c r="H21" s="30"/>
      <c r="I21" s="30">
        <v>1</v>
      </c>
      <c r="J21" s="18">
        <f t="shared" si="0"/>
        <v>200</v>
      </c>
      <c r="L21" s="3"/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200</v>
      </c>
      <c r="S21" s="3"/>
      <c r="T21" s="3"/>
      <c r="U21" s="26">
        <f t="shared" si="8"/>
        <v>0</v>
      </c>
      <c r="V21" s="26">
        <f t="shared" si="9"/>
        <v>0</v>
      </c>
      <c r="W21" s="26">
        <f t="shared" si="10"/>
        <v>0</v>
      </c>
      <c r="X21" s="26">
        <f t="shared" si="11"/>
        <v>0</v>
      </c>
      <c r="Y21" s="26">
        <f t="shared" si="12"/>
        <v>0</v>
      </c>
      <c r="Z21" s="26">
        <f t="shared" si="13"/>
        <v>2</v>
      </c>
      <c r="AA21" s="3"/>
    </row>
    <row r="22" spans="1:27" x14ac:dyDescent="0.25">
      <c r="A22" s="27">
        <v>43165</v>
      </c>
      <c r="B22" s="31" t="s">
        <v>20</v>
      </c>
      <c r="C22" s="29">
        <v>1</v>
      </c>
      <c r="D22" s="30"/>
      <c r="E22" s="30"/>
      <c r="F22" s="30"/>
      <c r="G22" s="30">
        <v>1</v>
      </c>
      <c r="H22" s="30"/>
      <c r="I22" s="30"/>
      <c r="J22" s="18">
        <f t="shared" si="0"/>
        <v>100</v>
      </c>
      <c r="L22" s="3"/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100</v>
      </c>
      <c r="Q22" s="3">
        <f t="shared" si="6"/>
        <v>0</v>
      </c>
      <c r="R22" s="3">
        <f t="shared" si="7"/>
        <v>0</v>
      </c>
      <c r="S22" s="3"/>
      <c r="T22" s="3"/>
      <c r="U22" s="26">
        <f t="shared" si="8"/>
        <v>0</v>
      </c>
      <c r="V22" s="26">
        <f t="shared" si="9"/>
        <v>0</v>
      </c>
      <c r="W22" s="26">
        <f t="shared" si="10"/>
        <v>0</v>
      </c>
      <c r="X22" s="26">
        <f t="shared" si="11"/>
        <v>1</v>
      </c>
      <c r="Y22" s="26">
        <f t="shared" si="12"/>
        <v>0</v>
      </c>
      <c r="Z22" s="26">
        <f t="shared" si="13"/>
        <v>0</v>
      </c>
      <c r="AA22" s="3"/>
    </row>
    <row r="23" spans="1:27" x14ac:dyDescent="0.25">
      <c r="A23" s="27">
        <v>43165</v>
      </c>
      <c r="B23" s="31" t="s">
        <v>35</v>
      </c>
      <c r="C23" s="29">
        <v>1</v>
      </c>
      <c r="D23" s="30">
        <v>1</v>
      </c>
      <c r="E23" s="30"/>
      <c r="F23" s="30"/>
      <c r="G23" s="30"/>
      <c r="H23" s="30"/>
      <c r="I23" s="30">
        <v>1</v>
      </c>
      <c r="J23" s="18">
        <f t="shared" si="0"/>
        <v>200</v>
      </c>
      <c r="L23" s="3"/>
      <c r="M23" s="3">
        <f t="shared" si="2"/>
        <v>100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100</v>
      </c>
      <c r="S23" s="3"/>
      <c r="T23" s="3"/>
      <c r="U23" s="26">
        <f t="shared" si="8"/>
        <v>1</v>
      </c>
      <c r="V23" s="26">
        <f t="shared" si="9"/>
        <v>0</v>
      </c>
      <c r="W23" s="26">
        <f t="shared" si="10"/>
        <v>0</v>
      </c>
      <c r="X23" s="26">
        <f t="shared" si="11"/>
        <v>0</v>
      </c>
      <c r="Y23" s="26">
        <f t="shared" si="12"/>
        <v>0</v>
      </c>
      <c r="Z23" s="26">
        <f t="shared" si="13"/>
        <v>1</v>
      </c>
      <c r="AA23" s="3"/>
    </row>
    <row r="24" spans="1:27" ht="26.25" x14ac:dyDescent="0.25">
      <c r="A24" s="27">
        <v>43166</v>
      </c>
      <c r="B24" s="31" t="s">
        <v>36</v>
      </c>
      <c r="C24" s="29">
        <v>0.5</v>
      </c>
      <c r="D24" s="30"/>
      <c r="E24" s="30"/>
      <c r="F24" s="30"/>
      <c r="G24" s="30"/>
      <c r="H24" s="30"/>
      <c r="I24" s="30">
        <v>1</v>
      </c>
      <c r="J24" s="18">
        <f t="shared" si="0"/>
        <v>50</v>
      </c>
      <c r="L24" s="3"/>
      <c r="M24" s="3">
        <f t="shared" si="2"/>
        <v>0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50</v>
      </c>
      <c r="S24" s="3"/>
      <c r="T24" s="3"/>
      <c r="U24" s="26">
        <f t="shared" si="8"/>
        <v>0</v>
      </c>
      <c r="V24" s="26">
        <f t="shared" si="9"/>
        <v>0</v>
      </c>
      <c r="W24" s="26">
        <f t="shared" si="10"/>
        <v>0</v>
      </c>
      <c r="X24" s="26">
        <f t="shared" si="11"/>
        <v>0</v>
      </c>
      <c r="Y24" s="26">
        <f t="shared" si="12"/>
        <v>0</v>
      </c>
      <c r="Z24" s="26">
        <f t="shared" si="13"/>
        <v>0.5</v>
      </c>
      <c r="AA24" s="3"/>
    </row>
    <row r="25" spans="1:27" x14ac:dyDescent="0.25">
      <c r="A25" s="27">
        <v>43166</v>
      </c>
      <c r="B25" s="31" t="s">
        <v>37</v>
      </c>
      <c r="C25" s="29">
        <v>1</v>
      </c>
      <c r="D25" s="30">
        <v>1</v>
      </c>
      <c r="E25" s="30"/>
      <c r="F25" s="30"/>
      <c r="G25" s="30"/>
      <c r="H25" s="30"/>
      <c r="I25" s="30"/>
      <c r="J25" s="18">
        <f t="shared" si="0"/>
        <v>100</v>
      </c>
      <c r="L25" s="3"/>
      <c r="M25" s="3">
        <f t="shared" si="2"/>
        <v>100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/>
      <c r="T25" s="3"/>
      <c r="U25" s="26">
        <f t="shared" si="8"/>
        <v>1</v>
      </c>
      <c r="V25" s="26">
        <f t="shared" si="9"/>
        <v>0</v>
      </c>
      <c r="W25" s="26">
        <f t="shared" si="10"/>
        <v>0</v>
      </c>
      <c r="X25" s="26">
        <f t="shared" si="11"/>
        <v>0</v>
      </c>
      <c r="Y25" s="26">
        <f t="shared" si="12"/>
        <v>0</v>
      </c>
      <c r="Z25" s="26">
        <f t="shared" si="13"/>
        <v>0</v>
      </c>
      <c r="AA25" s="3"/>
    </row>
    <row r="26" spans="1:27" x14ac:dyDescent="0.25">
      <c r="A26" s="27">
        <v>43167</v>
      </c>
      <c r="B26" s="31" t="s">
        <v>38</v>
      </c>
      <c r="C26" s="29">
        <v>1</v>
      </c>
      <c r="D26" s="30"/>
      <c r="E26" s="30">
        <v>1</v>
      </c>
      <c r="F26" s="30"/>
      <c r="G26" s="30"/>
      <c r="H26" s="30"/>
      <c r="I26" s="30"/>
      <c r="J26" s="18">
        <f t="shared" si="0"/>
        <v>100</v>
      </c>
      <c r="L26" s="3"/>
      <c r="M26" s="3">
        <f t="shared" si="2"/>
        <v>0</v>
      </c>
      <c r="N26" s="3">
        <f t="shared" si="3"/>
        <v>100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/>
      <c r="T26" s="3"/>
      <c r="U26" s="26">
        <f t="shared" si="8"/>
        <v>0</v>
      </c>
      <c r="V26" s="26">
        <f t="shared" si="9"/>
        <v>1</v>
      </c>
      <c r="W26" s="26">
        <f t="shared" si="10"/>
        <v>0</v>
      </c>
      <c r="X26" s="26">
        <f t="shared" si="11"/>
        <v>0</v>
      </c>
      <c r="Y26" s="26">
        <f t="shared" si="12"/>
        <v>0</v>
      </c>
      <c r="Z26" s="26">
        <f t="shared" si="13"/>
        <v>0</v>
      </c>
      <c r="AA26" s="3"/>
    </row>
    <row r="27" spans="1:27" x14ac:dyDescent="0.25">
      <c r="A27" s="27">
        <v>43172</v>
      </c>
      <c r="B27" s="31" t="s">
        <v>20</v>
      </c>
      <c r="C27" s="29">
        <v>2</v>
      </c>
      <c r="D27" s="30"/>
      <c r="E27" s="30"/>
      <c r="F27" s="30"/>
      <c r="G27" s="30">
        <v>1</v>
      </c>
      <c r="H27" s="30"/>
      <c r="I27" s="30"/>
      <c r="J27" s="18">
        <f t="shared" si="0"/>
        <v>200</v>
      </c>
      <c r="L27" s="3"/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200</v>
      </c>
      <c r="Q27" s="3">
        <f t="shared" si="6"/>
        <v>0</v>
      </c>
      <c r="R27" s="3">
        <f t="shared" si="7"/>
        <v>0</v>
      </c>
      <c r="S27" s="3"/>
      <c r="T27" s="3"/>
      <c r="U27" s="26">
        <f t="shared" si="8"/>
        <v>0</v>
      </c>
      <c r="V27" s="26">
        <f t="shared" si="9"/>
        <v>0</v>
      </c>
      <c r="W27" s="26">
        <f t="shared" si="10"/>
        <v>0</v>
      </c>
      <c r="X27" s="26">
        <f t="shared" si="11"/>
        <v>2</v>
      </c>
      <c r="Y27" s="26">
        <f t="shared" si="12"/>
        <v>0</v>
      </c>
      <c r="Z27" s="26">
        <f t="shared" si="13"/>
        <v>0</v>
      </c>
      <c r="AA27" s="3"/>
    </row>
    <row r="28" spans="1:27" x14ac:dyDescent="0.25">
      <c r="A28" s="27">
        <v>43172</v>
      </c>
      <c r="B28" s="31" t="s">
        <v>39</v>
      </c>
      <c r="C28" s="29">
        <v>0.25</v>
      </c>
      <c r="D28" s="30">
        <v>1</v>
      </c>
      <c r="E28" s="30"/>
      <c r="F28" s="30"/>
      <c r="G28" s="30"/>
      <c r="H28" s="30"/>
      <c r="I28" s="30"/>
      <c r="J28" s="18">
        <f t="shared" si="0"/>
        <v>25</v>
      </c>
      <c r="L28" s="3"/>
      <c r="M28" s="3">
        <f t="shared" si="2"/>
        <v>25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/>
      <c r="T28" s="3"/>
      <c r="U28" s="26">
        <f t="shared" si="8"/>
        <v>0.25</v>
      </c>
      <c r="V28" s="26">
        <f t="shared" si="9"/>
        <v>0</v>
      </c>
      <c r="W28" s="26">
        <f t="shared" si="10"/>
        <v>0</v>
      </c>
      <c r="X28" s="26">
        <f t="shared" si="11"/>
        <v>0</v>
      </c>
      <c r="Y28" s="26">
        <f t="shared" si="12"/>
        <v>0</v>
      </c>
      <c r="Z28" s="26">
        <f t="shared" si="13"/>
        <v>0</v>
      </c>
      <c r="AA28" s="3"/>
    </row>
    <row r="29" spans="1:27" x14ac:dyDescent="0.25">
      <c r="A29" s="27">
        <v>43173</v>
      </c>
      <c r="B29" s="31" t="s">
        <v>40</v>
      </c>
      <c r="C29" s="29">
        <v>1</v>
      </c>
      <c r="D29" s="30">
        <v>1</v>
      </c>
      <c r="E29" s="30"/>
      <c r="F29" s="30"/>
      <c r="G29" s="30"/>
      <c r="H29" s="30"/>
      <c r="I29" s="30"/>
      <c r="J29" s="18">
        <f t="shared" si="0"/>
        <v>100</v>
      </c>
      <c r="L29" s="3"/>
      <c r="M29" s="3">
        <f t="shared" si="2"/>
        <v>100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/>
      <c r="T29" s="3"/>
      <c r="U29" s="26">
        <f t="shared" si="8"/>
        <v>1</v>
      </c>
      <c r="V29" s="26">
        <f t="shared" si="9"/>
        <v>0</v>
      </c>
      <c r="W29" s="26">
        <f t="shared" si="10"/>
        <v>0</v>
      </c>
      <c r="X29" s="26">
        <f t="shared" si="11"/>
        <v>0</v>
      </c>
      <c r="Y29" s="26">
        <f t="shared" si="12"/>
        <v>0</v>
      </c>
      <c r="Z29" s="26">
        <f t="shared" si="13"/>
        <v>0</v>
      </c>
      <c r="AA29" s="3"/>
    </row>
    <row r="30" spans="1:27" x14ac:dyDescent="0.25">
      <c r="A30" s="27">
        <v>43173</v>
      </c>
      <c r="B30" s="31" t="s">
        <v>41</v>
      </c>
      <c r="C30" s="29">
        <v>0.5</v>
      </c>
      <c r="D30" s="30"/>
      <c r="E30" s="30"/>
      <c r="F30" s="30"/>
      <c r="G30" s="30"/>
      <c r="H30" s="30"/>
      <c r="I30" s="30">
        <v>1</v>
      </c>
      <c r="J30" s="18">
        <f t="shared" si="0"/>
        <v>50</v>
      </c>
      <c r="L30" s="3"/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50</v>
      </c>
      <c r="S30" s="3"/>
      <c r="T30" s="3"/>
      <c r="U30" s="26">
        <f t="shared" si="8"/>
        <v>0</v>
      </c>
      <c r="V30" s="26">
        <f t="shared" si="9"/>
        <v>0</v>
      </c>
      <c r="W30" s="26">
        <f t="shared" si="10"/>
        <v>0</v>
      </c>
      <c r="X30" s="26">
        <f t="shared" si="11"/>
        <v>0</v>
      </c>
      <c r="Y30" s="26">
        <f t="shared" si="12"/>
        <v>0</v>
      </c>
      <c r="Z30" s="26">
        <f t="shared" si="13"/>
        <v>0.5</v>
      </c>
      <c r="AA30" s="3"/>
    </row>
    <row r="31" spans="1:27" ht="26.25" x14ac:dyDescent="0.25">
      <c r="A31" s="27">
        <v>43174</v>
      </c>
      <c r="B31" s="31" t="s">
        <v>42</v>
      </c>
      <c r="C31" s="29">
        <v>1</v>
      </c>
      <c r="D31" s="30">
        <v>1</v>
      </c>
      <c r="E31" s="30"/>
      <c r="F31" s="30"/>
      <c r="G31" s="30"/>
      <c r="H31" s="30"/>
      <c r="I31" s="30"/>
      <c r="J31" s="18">
        <f t="shared" si="0"/>
        <v>100</v>
      </c>
      <c r="L31" s="3"/>
      <c r="M31" s="3">
        <f t="shared" si="2"/>
        <v>100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/>
      <c r="T31" s="3"/>
      <c r="U31" s="26">
        <f t="shared" si="8"/>
        <v>1</v>
      </c>
      <c r="V31" s="26">
        <f t="shared" si="9"/>
        <v>0</v>
      </c>
      <c r="W31" s="26">
        <f t="shared" si="10"/>
        <v>0</v>
      </c>
      <c r="X31" s="26">
        <f t="shared" si="11"/>
        <v>0</v>
      </c>
      <c r="Y31" s="26">
        <f t="shared" si="12"/>
        <v>0</v>
      </c>
      <c r="Z31" s="26">
        <f t="shared" si="13"/>
        <v>0</v>
      </c>
      <c r="AA31" s="3"/>
    </row>
    <row r="32" spans="1:27" x14ac:dyDescent="0.25">
      <c r="A32" s="27">
        <v>43176</v>
      </c>
      <c r="B32" s="31" t="s">
        <v>43</v>
      </c>
      <c r="C32" s="34">
        <v>0.5</v>
      </c>
      <c r="D32" s="30">
        <v>1</v>
      </c>
      <c r="E32" s="30"/>
      <c r="F32" s="30"/>
      <c r="G32" s="30"/>
      <c r="H32" s="30"/>
      <c r="I32" s="30"/>
      <c r="J32" s="18">
        <f t="shared" si="0"/>
        <v>50</v>
      </c>
      <c r="L32" s="3"/>
      <c r="M32" s="3">
        <f t="shared" si="2"/>
        <v>50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/>
      <c r="T32" s="3"/>
      <c r="U32" s="26">
        <f t="shared" si="8"/>
        <v>0.5</v>
      </c>
      <c r="V32" s="26">
        <f t="shared" si="9"/>
        <v>0</v>
      </c>
      <c r="W32" s="26">
        <f t="shared" si="10"/>
        <v>0</v>
      </c>
      <c r="X32" s="26">
        <f t="shared" si="11"/>
        <v>0</v>
      </c>
      <c r="Y32" s="26">
        <f t="shared" si="12"/>
        <v>0</v>
      </c>
      <c r="Z32" s="26">
        <f t="shared" si="13"/>
        <v>0</v>
      </c>
      <c r="AA32" s="3"/>
    </row>
    <row r="33" spans="1:27" x14ac:dyDescent="0.25">
      <c r="A33" s="27">
        <v>43177</v>
      </c>
      <c r="B33" s="31" t="s">
        <v>44</v>
      </c>
      <c r="C33" s="34">
        <v>1</v>
      </c>
      <c r="D33" s="30">
        <v>1</v>
      </c>
      <c r="E33" s="30"/>
      <c r="F33" s="30"/>
      <c r="G33" s="30"/>
      <c r="H33" s="30"/>
      <c r="I33" s="30"/>
      <c r="J33" s="18">
        <f t="shared" si="0"/>
        <v>100</v>
      </c>
      <c r="L33" s="3"/>
      <c r="M33" s="3">
        <f t="shared" si="2"/>
        <v>100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/>
      <c r="T33" s="3"/>
      <c r="U33" s="26">
        <f t="shared" si="8"/>
        <v>1</v>
      </c>
      <c r="V33" s="26">
        <f t="shared" si="9"/>
        <v>0</v>
      </c>
      <c r="W33" s="26">
        <f t="shared" si="10"/>
        <v>0</v>
      </c>
      <c r="X33" s="26">
        <f t="shared" si="11"/>
        <v>0</v>
      </c>
      <c r="Y33" s="26">
        <f t="shared" si="12"/>
        <v>0</v>
      </c>
      <c r="Z33" s="26">
        <f t="shared" si="13"/>
        <v>0</v>
      </c>
      <c r="AA33" s="3"/>
    </row>
    <row r="34" spans="1:27" x14ac:dyDescent="0.25">
      <c r="A34" s="27">
        <v>43179</v>
      </c>
      <c r="B34" s="31" t="s">
        <v>45</v>
      </c>
      <c r="C34" s="34">
        <v>1.5</v>
      </c>
      <c r="D34" s="30"/>
      <c r="E34" s="30"/>
      <c r="F34" s="30"/>
      <c r="G34" s="30"/>
      <c r="H34" s="30">
        <v>1</v>
      </c>
      <c r="I34" s="30"/>
      <c r="J34" s="18">
        <f t="shared" si="0"/>
        <v>150</v>
      </c>
      <c r="L34" s="3"/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150</v>
      </c>
      <c r="R34" s="3">
        <f t="shared" si="7"/>
        <v>0</v>
      </c>
      <c r="S34" s="3"/>
      <c r="T34" s="3"/>
      <c r="U34" s="26">
        <f t="shared" si="8"/>
        <v>0</v>
      </c>
      <c r="V34" s="26">
        <f t="shared" si="9"/>
        <v>0</v>
      </c>
      <c r="W34" s="26">
        <f t="shared" si="10"/>
        <v>0</v>
      </c>
      <c r="X34" s="26">
        <f t="shared" si="11"/>
        <v>0</v>
      </c>
      <c r="Y34" s="26">
        <f t="shared" si="12"/>
        <v>1.5</v>
      </c>
      <c r="Z34" s="26">
        <f t="shared" si="13"/>
        <v>0</v>
      </c>
      <c r="AA34" s="3"/>
    </row>
    <row r="35" spans="1:27" x14ac:dyDescent="0.25">
      <c r="A35" s="27">
        <v>43179</v>
      </c>
      <c r="B35" s="31" t="s">
        <v>46</v>
      </c>
      <c r="C35" s="34">
        <v>2.5</v>
      </c>
      <c r="D35" s="30"/>
      <c r="E35" s="30"/>
      <c r="F35" s="30"/>
      <c r="G35" s="30"/>
      <c r="H35" s="30">
        <v>1</v>
      </c>
      <c r="I35" s="30"/>
      <c r="J35" s="18">
        <f t="shared" ref="J35:J66" si="19">SUM(D35:I35)*100*C35</f>
        <v>250</v>
      </c>
      <c r="L35" s="3"/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250</v>
      </c>
      <c r="R35" s="3">
        <f t="shared" si="7"/>
        <v>0</v>
      </c>
      <c r="S35" s="3"/>
      <c r="T35" s="3"/>
      <c r="U35" s="26">
        <f t="shared" si="8"/>
        <v>0</v>
      </c>
      <c r="V35" s="26">
        <f t="shared" si="9"/>
        <v>0</v>
      </c>
      <c r="W35" s="26">
        <f t="shared" si="10"/>
        <v>0</v>
      </c>
      <c r="X35" s="26">
        <f t="shared" si="11"/>
        <v>0</v>
      </c>
      <c r="Y35" s="26">
        <f t="shared" si="12"/>
        <v>2.5</v>
      </c>
      <c r="Z35" s="26">
        <f t="shared" si="13"/>
        <v>0</v>
      </c>
      <c r="AA35" s="3"/>
    </row>
    <row r="36" spans="1:27" x14ac:dyDescent="0.25">
      <c r="A36" s="27">
        <v>43179</v>
      </c>
      <c r="B36" s="31" t="s">
        <v>47</v>
      </c>
      <c r="C36" s="34">
        <v>1</v>
      </c>
      <c r="D36" s="30"/>
      <c r="E36" s="30"/>
      <c r="F36" s="30"/>
      <c r="G36" s="30"/>
      <c r="H36" s="30"/>
      <c r="I36" s="30">
        <v>1</v>
      </c>
      <c r="J36" s="18">
        <f t="shared" si="19"/>
        <v>100</v>
      </c>
      <c r="L36" s="3"/>
      <c r="M36" s="3">
        <f t="shared" ref="M36:M67" si="20">IF(D36=1,100*$C36,0)</f>
        <v>0</v>
      </c>
      <c r="N36" s="3">
        <f t="shared" ref="N36:N67" si="21">IF(E36=1,100*$C36,0)</f>
        <v>0</v>
      </c>
      <c r="O36" s="3">
        <f t="shared" ref="O36:O67" si="22">IF(F36=1,100*$C36,0)</f>
        <v>0</v>
      </c>
      <c r="P36" s="3">
        <f t="shared" ref="P36:P67" si="23">IF(G36=1,100*$C36,0)</f>
        <v>0</v>
      </c>
      <c r="Q36" s="3">
        <f t="shared" ref="Q36:Q67" si="24">IF(H36=1,100*$C36,0)</f>
        <v>0</v>
      </c>
      <c r="R36" s="3">
        <f t="shared" ref="R36:R67" si="25">IF(I36=1,100*$C36,0)</f>
        <v>100</v>
      </c>
      <c r="S36" s="3"/>
      <c r="T36" s="3"/>
      <c r="U36" s="26">
        <f t="shared" ref="U36:U67" si="26">IF(D36=1,$C36,0)</f>
        <v>0</v>
      </c>
      <c r="V36" s="26">
        <f t="shared" ref="V36:V67" si="27">IF(E36=1,$C36,0)</f>
        <v>0</v>
      </c>
      <c r="W36" s="26">
        <f t="shared" ref="W36:W67" si="28">IF(F36=1,$C36,0)</f>
        <v>0</v>
      </c>
      <c r="X36" s="26">
        <f t="shared" ref="X36:X67" si="29">IF(G36=1,$C36,0)</f>
        <v>0</v>
      </c>
      <c r="Y36" s="26">
        <f t="shared" ref="Y36:Y67" si="30">IF(H36=1,$C36,0)</f>
        <v>0</v>
      </c>
      <c r="Z36" s="26">
        <f t="shared" ref="Z36:Z67" si="31">IF(I36=1,$C36,0)</f>
        <v>1</v>
      </c>
      <c r="AA36" s="3"/>
    </row>
    <row r="37" spans="1:27" x14ac:dyDescent="0.25">
      <c r="A37" s="27">
        <v>43180</v>
      </c>
      <c r="B37" s="31" t="s">
        <v>48</v>
      </c>
      <c r="C37" s="34">
        <v>1.5</v>
      </c>
      <c r="D37" s="30">
        <v>1</v>
      </c>
      <c r="E37" s="30"/>
      <c r="F37" s="30"/>
      <c r="G37" s="30"/>
      <c r="H37" s="30"/>
      <c r="I37" s="30"/>
      <c r="J37" s="18">
        <f t="shared" si="19"/>
        <v>150</v>
      </c>
      <c r="L37" s="3"/>
      <c r="M37" s="3">
        <f t="shared" si="20"/>
        <v>150</v>
      </c>
      <c r="N37" s="3">
        <f t="shared" si="21"/>
        <v>0</v>
      </c>
      <c r="O37" s="3">
        <f t="shared" si="22"/>
        <v>0</v>
      </c>
      <c r="P37" s="3">
        <f t="shared" si="23"/>
        <v>0</v>
      </c>
      <c r="Q37" s="3">
        <f t="shared" si="24"/>
        <v>0</v>
      </c>
      <c r="R37" s="3">
        <f t="shared" si="25"/>
        <v>0</v>
      </c>
      <c r="S37" s="3"/>
      <c r="T37" s="3"/>
      <c r="U37" s="26">
        <f t="shared" si="26"/>
        <v>1.5</v>
      </c>
      <c r="V37" s="26">
        <f t="shared" si="27"/>
        <v>0</v>
      </c>
      <c r="W37" s="26">
        <f t="shared" si="28"/>
        <v>0</v>
      </c>
      <c r="X37" s="26">
        <f t="shared" si="29"/>
        <v>0</v>
      </c>
      <c r="Y37" s="26">
        <f t="shared" si="30"/>
        <v>0</v>
      </c>
      <c r="Z37" s="26">
        <f t="shared" si="31"/>
        <v>0</v>
      </c>
      <c r="AA37" s="3"/>
    </row>
    <row r="38" spans="1:27" ht="26.25" x14ac:dyDescent="0.25">
      <c r="A38" s="27">
        <v>43180</v>
      </c>
      <c r="B38" s="31" t="s">
        <v>49</v>
      </c>
      <c r="C38" s="34">
        <v>1</v>
      </c>
      <c r="D38" s="30">
        <v>1</v>
      </c>
      <c r="E38" s="30"/>
      <c r="F38" s="30"/>
      <c r="G38" s="30"/>
      <c r="H38" s="30"/>
      <c r="I38" s="30"/>
      <c r="J38" s="18">
        <f t="shared" si="19"/>
        <v>100</v>
      </c>
      <c r="L38" s="3"/>
      <c r="M38" s="3">
        <f t="shared" si="20"/>
        <v>100</v>
      </c>
      <c r="N38" s="3">
        <f t="shared" si="21"/>
        <v>0</v>
      </c>
      <c r="O38" s="3">
        <f t="shared" si="22"/>
        <v>0</v>
      </c>
      <c r="P38" s="3">
        <f t="shared" si="23"/>
        <v>0</v>
      </c>
      <c r="Q38" s="3">
        <f t="shared" si="24"/>
        <v>0</v>
      </c>
      <c r="R38" s="3">
        <f t="shared" si="25"/>
        <v>0</v>
      </c>
      <c r="S38" s="3"/>
      <c r="T38" s="3"/>
      <c r="U38" s="26">
        <f t="shared" si="26"/>
        <v>1</v>
      </c>
      <c r="V38" s="26">
        <f t="shared" si="27"/>
        <v>0</v>
      </c>
      <c r="W38" s="26">
        <f t="shared" si="28"/>
        <v>0</v>
      </c>
      <c r="X38" s="26">
        <f t="shared" si="29"/>
        <v>0</v>
      </c>
      <c r="Y38" s="26">
        <f t="shared" si="30"/>
        <v>0</v>
      </c>
      <c r="Z38" s="26">
        <f t="shared" si="31"/>
        <v>0</v>
      </c>
      <c r="AA38" s="3"/>
    </row>
    <row r="39" spans="1:27" ht="26.25" x14ac:dyDescent="0.25">
      <c r="A39" s="27">
        <v>43180</v>
      </c>
      <c r="B39" s="31" t="s">
        <v>50</v>
      </c>
      <c r="C39" s="34">
        <v>3</v>
      </c>
      <c r="D39" s="30"/>
      <c r="E39" s="30">
        <v>1</v>
      </c>
      <c r="F39" s="30"/>
      <c r="G39" s="30"/>
      <c r="H39" s="30"/>
      <c r="I39" s="30"/>
      <c r="J39" s="18">
        <f t="shared" si="19"/>
        <v>300</v>
      </c>
      <c r="L39" s="3"/>
      <c r="M39" s="3">
        <f t="shared" si="20"/>
        <v>0</v>
      </c>
      <c r="N39" s="3">
        <f t="shared" si="21"/>
        <v>300</v>
      </c>
      <c r="O39" s="3">
        <f t="shared" si="22"/>
        <v>0</v>
      </c>
      <c r="P39" s="3">
        <f t="shared" si="23"/>
        <v>0</v>
      </c>
      <c r="Q39" s="3">
        <f t="shared" si="24"/>
        <v>0</v>
      </c>
      <c r="R39" s="3">
        <f t="shared" si="25"/>
        <v>0</v>
      </c>
      <c r="S39" s="3"/>
      <c r="T39" s="3"/>
      <c r="U39" s="26">
        <f t="shared" si="26"/>
        <v>0</v>
      </c>
      <c r="V39" s="26">
        <f t="shared" si="27"/>
        <v>3</v>
      </c>
      <c r="W39" s="26">
        <f t="shared" si="28"/>
        <v>0</v>
      </c>
      <c r="X39" s="26">
        <f t="shared" si="29"/>
        <v>0</v>
      </c>
      <c r="Y39" s="26">
        <f t="shared" si="30"/>
        <v>0</v>
      </c>
      <c r="Z39" s="26">
        <f t="shared" si="31"/>
        <v>0</v>
      </c>
      <c r="AA39" s="3"/>
    </row>
    <row r="40" spans="1:27" x14ac:dyDescent="0.25">
      <c r="A40" s="27">
        <v>43180</v>
      </c>
      <c r="B40" s="31" t="s">
        <v>51</v>
      </c>
      <c r="C40" s="34">
        <v>2</v>
      </c>
      <c r="D40" s="30"/>
      <c r="E40" s="30">
        <v>1</v>
      </c>
      <c r="F40" s="30"/>
      <c r="G40" s="30"/>
      <c r="H40" s="30"/>
      <c r="I40" s="30"/>
      <c r="J40" s="18">
        <f t="shared" si="19"/>
        <v>200</v>
      </c>
      <c r="L40" s="3"/>
      <c r="M40" s="3">
        <f t="shared" si="20"/>
        <v>0</v>
      </c>
      <c r="N40" s="3">
        <f t="shared" si="21"/>
        <v>200</v>
      </c>
      <c r="O40" s="3">
        <f t="shared" si="22"/>
        <v>0</v>
      </c>
      <c r="P40" s="3">
        <f t="shared" si="23"/>
        <v>0</v>
      </c>
      <c r="Q40" s="3">
        <f t="shared" si="24"/>
        <v>0</v>
      </c>
      <c r="R40" s="3">
        <f t="shared" si="25"/>
        <v>0</v>
      </c>
      <c r="S40" s="3"/>
      <c r="T40" s="3"/>
      <c r="U40" s="26">
        <f t="shared" si="26"/>
        <v>0</v>
      </c>
      <c r="V40" s="26">
        <f t="shared" si="27"/>
        <v>2</v>
      </c>
      <c r="W40" s="26">
        <f t="shared" si="28"/>
        <v>0</v>
      </c>
      <c r="X40" s="26">
        <f t="shared" si="29"/>
        <v>0</v>
      </c>
      <c r="Y40" s="26">
        <f t="shared" si="30"/>
        <v>0</v>
      </c>
      <c r="Z40" s="26">
        <f t="shared" si="31"/>
        <v>0</v>
      </c>
      <c r="AA40" s="3"/>
    </row>
    <row r="41" spans="1:27" x14ac:dyDescent="0.25">
      <c r="A41" s="27">
        <v>43180</v>
      </c>
      <c r="B41" s="31" t="s">
        <v>52</v>
      </c>
      <c r="C41" s="34">
        <v>1</v>
      </c>
      <c r="D41" s="30">
        <v>1</v>
      </c>
      <c r="E41" s="30"/>
      <c r="F41" s="30"/>
      <c r="G41" s="30"/>
      <c r="H41" s="30"/>
      <c r="I41" s="30"/>
      <c r="J41" s="18">
        <f t="shared" si="19"/>
        <v>100</v>
      </c>
      <c r="L41" s="3"/>
      <c r="M41" s="3">
        <f t="shared" si="20"/>
        <v>100</v>
      </c>
      <c r="N41" s="3">
        <f t="shared" si="21"/>
        <v>0</v>
      </c>
      <c r="O41" s="3">
        <f t="shared" si="22"/>
        <v>0</v>
      </c>
      <c r="P41" s="3">
        <f t="shared" si="23"/>
        <v>0</v>
      </c>
      <c r="Q41" s="3">
        <f t="shared" si="24"/>
        <v>0</v>
      </c>
      <c r="R41" s="3">
        <f t="shared" si="25"/>
        <v>0</v>
      </c>
      <c r="S41" s="3"/>
      <c r="T41" s="3"/>
      <c r="U41" s="26">
        <f t="shared" si="26"/>
        <v>1</v>
      </c>
      <c r="V41" s="26">
        <f t="shared" si="27"/>
        <v>0</v>
      </c>
      <c r="W41" s="26">
        <f t="shared" si="28"/>
        <v>0</v>
      </c>
      <c r="X41" s="26">
        <f t="shared" si="29"/>
        <v>0</v>
      </c>
      <c r="Y41" s="26">
        <f t="shared" si="30"/>
        <v>0</v>
      </c>
      <c r="Z41" s="26">
        <f t="shared" si="31"/>
        <v>0</v>
      </c>
      <c r="AA41" s="3"/>
    </row>
    <row r="42" spans="1:27" x14ac:dyDescent="0.25">
      <c r="A42" s="27">
        <v>43181</v>
      </c>
      <c r="B42" s="31" t="s">
        <v>53</v>
      </c>
      <c r="C42" s="34">
        <v>1</v>
      </c>
      <c r="D42" s="30">
        <v>1</v>
      </c>
      <c r="E42" s="30"/>
      <c r="F42" s="30"/>
      <c r="G42" s="30"/>
      <c r="H42" s="30"/>
      <c r="I42" s="30"/>
      <c r="J42" s="18">
        <f t="shared" si="19"/>
        <v>100</v>
      </c>
      <c r="L42" s="3"/>
      <c r="M42" s="3">
        <f t="shared" si="20"/>
        <v>100</v>
      </c>
      <c r="N42" s="3">
        <f t="shared" si="21"/>
        <v>0</v>
      </c>
      <c r="O42" s="3">
        <f t="shared" si="22"/>
        <v>0</v>
      </c>
      <c r="P42" s="3">
        <f t="shared" si="23"/>
        <v>0</v>
      </c>
      <c r="Q42" s="3">
        <f t="shared" si="24"/>
        <v>0</v>
      </c>
      <c r="R42" s="3">
        <f t="shared" si="25"/>
        <v>0</v>
      </c>
      <c r="S42" s="6" t="s">
        <v>54</v>
      </c>
      <c r="T42" s="3"/>
      <c r="U42" s="26">
        <f t="shared" si="26"/>
        <v>1</v>
      </c>
      <c r="V42" s="26">
        <f t="shared" si="27"/>
        <v>0</v>
      </c>
      <c r="W42" s="26">
        <f t="shared" si="28"/>
        <v>0</v>
      </c>
      <c r="X42" s="26">
        <f t="shared" si="29"/>
        <v>0</v>
      </c>
      <c r="Y42" s="26">
        <f t="shared" si="30"/>
        <v>0</v>
      </c>
      <c r="Z42" s="26">
        <f t="shared" si="31"/>
        <v>0</v>
      </c>
      <c r="AA42" s="6" t="s">
        <v>55</v>
      </c>
    </row>
    <row r="43" spans="1:27" x14ac:dyDescent="0.25">
      <c r="A43" s="27">
        <v>43183</v>
      </c>
      <c r="B43" s="31" t="s">
        <v>56</v>
      </c>
      <c r="C43" s="34">
        <v>3</v>
      </c>
      <c r="D43" s="30"/>
      <c r="E43" s="30"/>
      <c r="F43" s="30"/>
      <c r="G43" s="30"/>
      <c r="H43" s="30"/>
      <c r="I43" s="30">
        <v>1</v>
      </c>
      <c r="J43" s="18">
        <f t="shared" si="19"/>
        <v>300</v>
      </c>
      <c r="L43" s="3"/>
      <c r="M43" s="3">
        <f t="shared" si="20"/>
        <v>0</v>
      </c>
      <c r="N43" s="3">
        <f t="shared" si="21"/>
        <v>0</v>
      </c>
      <c r="O43" s="3">
        <f t="shared" si="22"/>
        <v>0</v>
      </c>
      <c r="P43" s="3">
        <f t="shared" si="23"/>
        <v>0</v>
      </c>
      <c r="Q43" s="3">
        <f t="shared" si="24"/>
        <v>0</v>
      </c>
      <c r="R43" s="3">
        <f t="shared" si="25"/>
        <v>300</v>
      </c>
      <c r="S43" s="35">
        <f>SUM(M3:M42,N3:N42,O3:O42,P3:P42,Q3:Q42,R3:R42)</f>
        <v>5125</v>
      </c>
      <c r="T43" s="3"/>
      <c r="U43" s="26">
        <f t="shared" si="26"/>
        <v>0</v>
      </c>
      <c r="V43" s="26">
        <f t="shared" si="27"/>
        <v>0</v>
      </c>
      <c r="W43" s="26">
        <f t="shared" si="28"/>
        <v>0</v>
      </c>
      <c r="X43" s="26">
        <f t="shared" si="29"/>
        <v>0</v>
      </c>
      <c r="Y43" s="26">
        <f t="shared" si="30"/>
        <v>0</v>
      </c>
      <c r="Z43" s="26">
        <f t="shared" si="31"/>
        <v>3</v>
      </c>
      <c r="AA43" s="3">
        <f>SUM(U3:U42,V3:V42,W3:W42,X3:X42,Y3:Y42,Z3:Z42)</f>
        <v>51.25</v>
      </c>
    </row>
    <row r="44" spans="1:27" x14ac:dyDescent="0.25">
      <c r="A44" s="27">
        <v>43185</v>
      </c>
      <c r="B44" s="31" t="s">
        <v>57</v>
      </c>
      <c r="C44" s="34">
        <v>2</v>
      </c>
      <c r="D44" s="30">
        <v>1</v>
      </c>
      <c r="E44" s="30"/>
      <c r="F44" s="30"/>
      <c r="G44" s="30"/>
      <c r="H44" s="30"/>
      <c r="I44" s="30"/>
      <c r="J44" s="18">
        <f t="shared" si="19"/>
        <v>200</v>
      </c>
      <c r="L44" s="3"/>
      <c r="M44" s="3">
        <f t="shared" si="20"/>
        <v>200</v>
      </c>
      <c r="N44" s="3">
        <f t="shared" si="21"/>
        <v>0</v>
      </c>
      <c r="O44" s="3">
        <f t="shared" si="22"/>
        <v>0</v>
      </c>
      <c r="P44" s="3">
        <f t="shared" si="23"/>
        <v>0</v>
      </c>
      <c r="Q44" s="3">
        <f t="shared" si="24"/>
        <v>0</v>
      </c>
      <c r="R44" s="3">
        <f t="shared" si="25"/>
        <v>0</v>
      </c>
      <c r="S44" s="3"/>
      <c r="T44" s="3"/>
      <c r="U44" s="26">
        <f t="shared" si="26"/>
        <v>2</v>
      </c>
      <c r="V44" s="26">
        <f t="shared" si="27"/>
        <v>0</v>
      </c>
      <c r="W44" s="26">
        <f t="shared" si="28"/>
        <v>0</v>
      </c>
      <c r="X44" s="26">
        <f t="shared" si="29"/>
        <v>0</v>
      </c>
      <c r="Y44" s="26">
        <f t="shared" si="30"/>
        <v>0</v>
      </c>
      <c r="Z44" s="26">
        <f t="shared" si="31"/>
        <v>0</v>
      </c>
      <c r="AA44" s="3"/>
    </row>
    <row r="45" spans="1:27" ht="26.25" x14ac:dyDescent="0.25">
      <c r="A45" s="27">
        <v>43186</v>
      </c>
      <c r="B45" s="31" t="s">
        <v>58</v>
      </c>
      <c r="C45" s="30">
        <v>0.5</v>
      </c>
      <c r="D45" s="36"/>
      <c r="E45" s="37"/>
      <c r="F45" s="37"/>
      <c r="G45" s="37"/>
      <c r="H45" s="37"/>
      <c r="I45" s="37">
        <v>1</v>
      </c>
      <c r="J45" s="18">
        <f t="shared" si="19"/>
        <v>50</v>
      </c>
      <c r="L45" s="3"/>
      <c r="M45" s="3">
        <f t="shared" si="20"/>
        <v>0</v>
      </c>
      <c r="N45" s="3">
        <f t="shared" si="21"/>
        <v>0</v>
      </c>
      <c r="O45" s="3">
        <f t="shared" si="22"/>
        <v>0</v>
      </c>
      <c r="P45" s="3">
        <f t="shared" si="23"/>
        <v>0</v>
      </c>
      <c r="Q45" s="3">
        <f t="shared" si="24"/>
        <v>0</v>
      </c>
      <c r="R45" s="3">
        <f t="shared" si="25"/>
        <v>50</v>
      </c>
      <c r="S45" s="3"/>
      <c r="T45" s="3"/>
      <c r="U45" s="26">
        <f t="shared" si="26"/>
        <v>0</v>
      </c>
      <c r="V45" s="26">
        <f t="shared" si="27"/>
        <v>0</v>
      </c>
      <c r="W45" s="26">
        <f t="shared" si="28"/>
        <v>0</v>
      </c>
      <c r="X45" s="26">
        <f t="shared" si="29"/>
        <v>0</v>
      </c>
      <c r="Y45" s="26">
        <f t="shared" si="30"/>
        <v>0</v>
      </c>
      <c r="Z45" s="26">
        <f t="shared" si="31"/>
        <v>0.5</v>
      </c>
      <c r="AA45" s="3"/>
    </row>
    <row r="46" spans="1:27" ht="26.25" x14ac:dyDescent="0.25">
      <c r="A46" s="27">
        <v>43187</v>
      </c>
      <c r="B46" s="38" t="s">
        <v>59</v>
      </c>
      <c r="C46" s="30">
        <v>1</v>
      </c>
      <c r="D46" s="37">
        <v>1</v>
      </c>
      <c r="E46" s="37"/>
      <c r="F46" s="37"/>
      <c r="G46" s="37"/>
      <c r="H46" s="37"/>
      <c r="I46" s="37"/>
      <c r="J46" s="18">
        <f t="shared" si="19"/>
        <v>100</v>
      </c>
      <c r="L46" s="3"/>
      <c r="M46" s="3">
        <f t="shared" si="20"/>
        <v>100</v>
      </c>
      <c r="N46" s="3">
        <f t="shared" si="21"/>
        <v>0</v>
      </c>
      <c r="O46" s="3">
        <f t="shared" si="22"/>
        <v>0</v>
      </c>
      <c r="P46" s="3">
        <f t="shared" si="23"/>
        <v>0</v>
      </c>
      <c r="Q46" s="3">
        <f t="shared" si="24"/>
        <v>0</v>
      </c>
      <c r="R46" s="3">
        <f t="shared" si="25"/>
        <v>0</v>
      </c>
      <c r="S46" s="3"/>
      <c r="T46" s="3"/>
      <c r="U46" s="26">
        <f t="shared" si="26"/>
        <v>1</v>
      </c>
      <c r="V46" s="26">
        <f t="shared" si="27"/>
        <v>0</v>
      </c>
      <c r="W46" s="26">
        <f t="shared" si="28"/>
        <v>0</v>
      </c>
      <c r="X46" s="26">
        <f t="shared" si="29"/>
        <v>0</v>
      </c>
      <c r="Y46" s="26">
        <f t="shared" si="30"/>
        <v>0</v>
      </c>
      <c r="Z46" s="26">
        <f t="shared" si="31"/>
        <v>0</v>
      </c>
      <c r="AA46" s="3"/>
    </row>
    <row r="47" spans="1:27" x14ac:dyDescent="0.25">
      <c r="A47" s="27">
        <v>43192</v>
      </c>
      <c r="B47" s="39" t="s">
        <v>60</v>
      </c>
      <c r="C47" s="30">
        <v>1.5</v>
      </c>
      <c r="D47" s="37">
        <v>1</v>
      </c>
      <c r="E47" s="37"/>
      <c r="F47" s="37"/>
      <c r="G47" s="37"/>
      <c r="H47" s="37"/>
      <c r="I47" s="37"/>
      <c r="J47" s="18">
        <f t="shared" si="19"/>
        <v>150</v>
      </c>
      <c r="L47" s="3"/>
      <c r="M47" s="3">
        <f t="shared" si="20"/>
        <v>150</v>
      </c>
      <c r="N47" s="3">
        <f t="shared" si="21"/>
        <v>0</v>
      </c>
      <c r="O47" s="3">
        <f t="shared" si="22"/>
        <v>0</v>
      </c>
      <c r="P47" s="3">
        <f t="shared" si="23"/>
        <v>0</v>
      </c>
      <c r="Q47" s="3">
        <f t="shared" si="24"/>
        <v>0</v>
      </c>
      <c r="R47" s="3">
        <f t="shared" si="25"/>
        <v>0</v>
      </c>
      <c r="S47" s="3"/>
      <c r="T47" s="3"/>
      <c r="U47" s="26">
        <f t="shared" si="26"/>
        <v>1.5</v>
      </c>
      <c r="V47" s="26">
        <f t="shared" si="27"/>
        <v>0</v>
      </c>
      <c r="W47" s="26">
        <f t="shared" si="28"/>
        <v>0</v>
      </c>
      <c r="X47" s="26">
        <f t="shared" si="29"/>
        <v>0</v>
      </c>
      <c r="Y47" s="26">
        <f t="shared" si="30"/>
        <v>0</v>
      </c>
      <c r="Z47" s="26">
        <f t="shared" si="31"/>
        <v>0</v>
      </c>
      <c r="AA47" s="3"/>
    </row>
    <row r="48" spans="1:27" x14ac:dyDescent="0.25">
      <c r="A48" s="27">
        <v>43194</v>
      </c>
      <c r="B48" s="31" t="s">
        <v>61</v>
      </c>
      <c r="C48" s="30">
        <v>1</v>
      </c>
      <c r="D48" s="37">
        <v>1</v>
      </c>
      <c r="E48" s="37"/>
      <c r="F48" s="37"/>
      <c r="G48" s="37"/>
      <c r="H48" s="37"/>
      <c r="I48" s="37"/>
      <c r="J48" s="18">
        <f t="shared" si="19"/>
        <v>100</v>
      </c>
      <c r="L48" s="3"/>
      <c r="M48" s="3">
        <f t="shared" si="20"/>
        <v>100</v>
      </c>
      <c r="N48" s="3">
        <f t="shared" si="21"/>
        <v>0</v>
      </c>
      <c r="O48" s="3">
        <f t="shared" si="22"/>
        <v>0</v>
      </c>
      <c r="P48" s="3">
        <f t="shared" si="23"/>
        <v>0</v>
      </c>
      <c r="Q48" s="3">
        <f t="shared" si="24"/>
        <v>0</v>
      </c>
      <c r="R48" s="3">
        <f t="shared" si="25"/>
        <v>0</v>
      </c>
      <c r="S48" s="3"/>
      <c r="T48" s="3"/>
      <c r="U48" s="26">
        <f t="shared" si="26"/>
        <v>1</v>
      </c>
      <c r="V48" s="26">
        <f t="shared" si="27"/>
        <v>0</v>
      </c>
      <c r="W48" s="26">
        <f t="shared" si="28"/>
        <v>0</v>
      </c>
      <c r="X48" s="26">
        <f t="shared" si="29"/>
        <v>0</v>
      </c>
      <c r="Y48" s="26">
        <f t="shared" si="30"/>
        <v>0</v>
      </c>
      <c r="Z48" s="26">
        <f t="shared" si="31"/>
        <v>0</v>
      </c>
      <c r="AA48" s="3"/>
    </row>
    <row r="49" spans="1:27" x14ac:dyDescent="0.25">
      <c r="A49" s="27">
        <v>43196</v>
      </c>
      <c r="B49" s="31" t="s">
        <v>62</v>
      </c>
      <c r="C49" s="30">
        <v>0.5</v>
      </c>
      <c r="D49" s="37"/>
      <c r="E49" s="37"/>
      <c r="F49" s="37"/>
      <c r="G49" s="37">
        <v>1</v>
      </c>
      <c r="H49" s="37"/>
      <c r="I49" s="37"/>
      <c r="J49" s="18">
        <f t="shared" si="19"/>
        <v>50</v>
      </c>
      <c r="L49" s="3"/>
      <c r="M49" s="3">
        <f t="shared" si="20"/>
        <v>0</v>
      </c>
      <c r="N49" s="3">
        <f t="shared" si="21"/>
        <v>0</v>
      </c>
      <c r="O49" s="3">
        <f t="shared" si="22"/>
        <v>0</v>
      </c>
      <c r="P49" s="3">
        <f t="shared" si="23"/>
        <v>50</v>
      </c>
      <c r="Q49" s="3">
        <f t="shared" si="24"/>
        <v>0</v>
      </c>
      <c r="R49" s="3">
        <f t="shared" si="25"/>
        <v>0</v>
      </c>
      <c r="S49" s="3"/>
      <c r="T49" s="3"/>
      <c r="U49" s="26">
        <f t="shared" si="26"/>
        <v>0</v>
      </c>
      <c r="V49" s="26">
        <f t="shared" si="27"/>
        <v>0</v>
      </c>
      <c r="W49" s="26">
        <f t="shared" si="28"/>
        <v>0</v>
      </c>
      <c r="X49" s="26">
        <f t="shared" si="29"/>
        <v>0.5</v>
      </c>
      <c r="Y49" s="26">
        <f t="shared" si="30"/>
        <v>0</v>
      </c>
      <c r="Z49" s="26">
        <f t="shared" si="31"/>
        <v>0</v>
      </c>
      <c r="AA49" s="3"/>
    </row>
    <row r="50" spans="1:27" x14ac:dyDescent="0.25">
      <c r="A50" s="40">
        <v>43199</v>
      </c>
      <c r="B50" s="41" t="s">
        <v>63</v>
      </c>
      <c r="C50" s="30">
        <v>1</v>
      </c>
      <c r="D50" s="37"/>
      <c r="E50" s="37"/>
      <c r="F50" s="37"/>
      <c r="G50" s="37"/>
      <c r="H50" s="37"/>
      <c r="I50" s="37">
        <v>1</v>
      </c>
      <c r="J50" s="18">
        <f t="shared" si="19"/>
        <v>100</v>
      </c>
      <c r="L50" s="3"/>
      <c r="M50" s="3">
        <f t="shared" si="20"/>
        <v>0</v>
      </c>
      <c r="N50" s="3">
        <f t="shared" si="21"/>
        <v>0</v>
      </c>
      <c r="O50" s="3">
        <f t="shared" si="22"/>
        <v>0</v>
      </c>
      <c r="P50" s="3">
        <f t="shared" si="23"/>
        <v>0</v>
      </c>
      <c r="Q50" s="3">
        <f t="shared" si="24"/>
        <v>0</v>
      </c>
      <c r="R50" s="3">
        <f t="shared" si="25"/>
        <v>100</v>
      </c>
      <c r="S50" s="3"/>
      <c r="T50" s="3"/>
      <c r="U50" s="26">
        <f t="shared" si="26"/>
        <v>0</v>
      </c>
      <c r="V50" s="26">
        <f t="shared" si="27"/>
        <v>0</v>
      </c>
      <c r="W50" s="26">
        <f t="shared" si="28"/>
        <v>0</v>
      </c>
      <c r="X50" s="26">
        <f t="shared" si="29"/>
        <v>0</v>
      </c>
      <c r="Y50" s="26">
        <f t="shared" si="30"/>
        <v>0</v>
      </c>
      <c r="Z50" s="26">
        <f t="shared" si="31"/>
        <v>1</v>
      </c>
      <c r="AA50" s="3"/>
    </row>
    <row r="51" spans="1:27" ht="26.25" x14ac:dyDescent="0.25">
      <c r="A51" s="40">
        <v>43199</v>
      </c>
      <c r="B51" s="41" t="s">
        <v>64</v>
      </c>
      <c r="C51" s="30">
        <v>1.5</v>
      </c>
      <c r="D51" s="37"/>
      <c r="E51" s="37"/>
      <c r="F51" s="37"/>
      <c r="G51" s="37"/>
      <c r="H51" s="37"/>
      <c r="I51" s="37">
        <v>1</v>
      </c>
      <c r="J51" s="18">
        <f t="shared" si="19"/>
        <v>150</v>
      </c>
      <c r="L51" s="3"/>
      <c r="M51" s="3">
        <f t="shared" si="20"/>
        <v>0</v>
      </c>
      <c r="N51" s="3">
        <f t="shared" si="21"/>
        <v>0</v>
      </c>
      <c r="O51" s="3">
        <f t="shared" si="22"/>
        <v>0</v>
      </c>
      <c r="P51" s="3">
        <f t="shared" si="23"/>
        <v>0</v>
      </c>
      <c r="Q51" s="3">
        <f t="shared" si="24"/>
        <v>0</v>
      </c>
      <c r="R51" s="3">
        <f t="shared" si="25"/>
        <v>150</v>
      </c>
      <c r="S51" s="3"/>
      <c r="T51" s="3"/>
      <c r="U51" s="26">
        <f t="shared" si="26"/>
        <v>0</v>
      </c>
      <c r="V51" s="26">
        <f t="shared" si="27"/>
        <v>0</v>
      </c>
      <c r="W51" s="26">
        <f t="shared" si="28"/>
        <v>0</v>
      </c>
      <c r="X51" s="26">
        <f t="shared" si="29"/>
        <v>0</v>
      </c>
      <c r="Y51" s="26">
        <f t="shared" si="30"/>
        <v>0</v>
      </c>
      <c r="Z51" s="26">
        <f t="shared" si="31"/>
        <v>1.5</v>
      </c>
      <c r="AA51" s="3"/>
    </row>
    <row r="52" spans="1:27" ht="26.25" x14ac:dyDescent="0.25">
      <c r="A52" s="27">
        <v>43200</v>
      </c>
      <c r="B52" s="31" t="s">
        <v>65</v>
      </c>
      <c r="C52" s="30">
        <v>1</v>
      </c>
      <c r="D52" s="37">
        <v>1</v>
      </c>
      <c r="E52" s="37"/>
      <c r="F52" s="37"/>
      <c r="G52" s="37"/>
      <c r="H52" s="37"/>
      <c r="I52" s="37"/>
      <c r="J52" s="18">
        <f t="shared" si="19"/>
        <v>100</v>
      </c>
      <c r="L52" s="3"/>
      <c r="M52" s="3">
        <f t="shared" si="20"/>
        <v>100</v>
      </c>
      <c r="N52" s="3">
        <f t="shared" si="21"/>
        <v>0</v>
      </c>
      <c r="O52" s="3">
        <f t="shared" si="22"/>
        <v>0</v>
      </c>
      <c r="P52" s="3">
        <f t="shared" si="23"/>
        <v>0</v>
      </c>
      <c r="Q52" s="3">
        <f t="shared" si="24"/>
        <v>0</v>
      </c>
      <c r="R52" s="3">
        <f t="shared" si="25"/>
        <v>0</v>
      </c>
      <c r="S52" s="3"/>
      <c r="T52" s="3"/>
      <c r="U52" s="26">
        <f t="shared" si="26"/>
        <v>1</v>
      </c>
      <c r="V52" s="26">
        <f t="shared" si="27"/>
        <v>0</v>
      </c>
      <c r="W52" s="26">
        <f t="shared" si="28"/>
        <v>0</v>
      </c>
      <c r="X52" s="26">
        <f t="shared" si="29"/>
        <v>0</v>
      </c>
      <c r="Y52" s="26">
        <f t="shared" si="30"/>
        <v>0</v>
      </c>
      <c r="Z52" s="26">
        <f t="shared" si="31"/>
        <v>0</v>
      </c>
      <c r="AA52" s="3"/>
    </row>
    <row r="53" spans="1:27" x14ac:dyDescent="0.25">
      <c r="A53" s="27">
        <v>43200</v>
      </c>
      <c r="B53" s="31" t="s">
        <v>66</v>
      </c>
      <c r="C53" s="30">
        <v>1</v>
      </c>
      <c r="D53" s="37"/>
      <c r="E53" s="37"/>
      <c r="F53" s="37"/>
      <c r="G53" s="37"/>
      <c r="H53" s="37">
        <v>1</v>
      </c>
      <c r="I53" s="37"/>
      <c r="J53" s="18">
        <f t="shared" si="19"/>
        <v>100</v>
      </c>
      <c r="L53" s="3"/>
      <c r="M53" s="3">
        <f t="shared" si="20"/>
        <v>0</v>
      </c>
      <c r="N53" s="3">
        <f t="shared" si="21"/>
        <v>0</v>
      </c>
      <c r="O53" s="3">
        <f t="shared" si="22"/>
        <v>0</v>
      </c>
      <c r="P53" s="3">
        <f t="shared" si="23"/>
        <v>0</v>
      </c>
      <c r="Q53" s="3">
        <f t="shared" si="24"/>
        <v>100</v>
      </c>
      <c r="R53" s="3">
        <f t="shared" si="25"/>
        <v>0</v>
      </c>
      <c r="S53" s="3"/>
      <c r="T53" s="3"/>
      <c r="U53" s="26">
        <f t="shared" si="26"/>
        <v>0</v>
      </c>
      <c r="V53" s="26">
        <f t="shared" si="27"/>
        <v>0</v>
      </c>
      <c r="W53" s="26">
        <f t="shared" si="28"/>
        <v>0</v>
      </c>
      <c r="X53" s="26">
        <f t="shared" si="29"/>
        <v>0</v>
      </c>
      <c r="Y53" s="26">
        <f t="shared" si="30"/>
        <v>1</v>
      </c>
      <c r="Z53" s="26">
        <f t="shared" si="31"/>
        <v>0</v>
      </c>
      <c r="AA53" s="3"/>
    </row>
    <row r="54" spans="1:27" x14ac:dyDescent="0.25">
      <c r="A54" s="40">
        <v>43201</v>
      </c>
      <c r="B54" s="41" t="s">
        <v>67</v>
      </c>
      <c r="C54" s="30">
        <v>1.5</v>
      </c>
      <c r="D54" s="37"/>
      <c r="E54" s="37"/>
      <c r="F54" s="37"/>
      <c r="G54" s="37"/>
      <c r="H54" s="37"/>
      <c r="I54" s="37">
        <v>1</v>
      </c>
      <c r="J54" s="18">
        <f t="shared" si="19"/>
        <v>150</v>
      </c>
      <c r="L54" s="3"/>
      <c r="M54" s="3">
        <f t="shared" si="20"/>
        <v>0</v>
      </c>
      <c r="N54" s="3">
        <f t="shared" si="21"/>
        <v>0</v>
      </c>
      <c r="O54" s="3">
        <f t="shared" si="22"/>
        <v>0</v>
      </c>
      <c r="P54" s="3">
        <f t="shared" si="23"/>
        <v>0</v>
      </c>
      <c r="Q54" s="3">
        <f t="shared" si="24"/>
        <v>0</v>
      </c>
      <c r="R54" s="3">
        <f t="shared" si="25"/>
        <v>150</v>
      </c>
      <c r="S54" s="3"/>
      <c r="T54" s="3"/>
      <c r="U54" s="26">
        <f t="shared" si="26"/>
        <v>0</v>
      </c>
      <c r="V54" s="26">
        <f t="shared" si="27"/>
        <v>0</v>
      </c>
      <c r="W54" s="26">
        <f t="shared" si="28"/>
        <v>0</v>
      </c>
      <c r="X54" s="26">
        <f t="shared" si="29"/>
        <v>0</v>
      </c>
      <c r="Y54" s="26">
        <f t="shared" si="30"/>
        <v>0</v>
      </c>
      <c r="Z54" s="26">
        <f t="shared" si="31"/>
        <v>1.5</v>
      </c>
      <c r="AA54" s="3"/>
    </row>
    <row r="55" spans="1:27" x14ac:dyDescent="0.25">
      <c r="A55" s="40"/>
      <c r="B55" s="41"/>
      <c r="C55" s="30"/>
      <c r="D55" s="37"/>
      <c r="E55" s="37"/>
      <c r="F55" s="37"/>
      <c r="G55" s="37"/>
      <c r="H55" s="37"/>
      <c r="I55" s="37"/>
      <c r="J55" s="18">
        <f t="shared" si="19"/>
        <v>0</v>
      </c>
      <c r="L55" s="3"/>
      <c r="M55" s="3">
        <f t="shared" si="20"/>
        <v>0</v>
      </c>
      <c r="N55" s="3">
        <f t="shared" si="21"/>
        <v>0</v>
      </c>
      <c r="O55" s="3">
        <f t="shared" si="22"/>
        <v>0</v>
      </c>
      <c r="P55" s="3">
        <f t="shared" si="23"/>
        <v>0</v>
      </c>
      <c r="Q55" s="3">
        <f t="shared" si="24"/>
        <v>0</v>
      </c>
      <c r="R55" s="3">
        <f t="shared" si="25"/>
        <v>0</v>
      </c>
      <c r="S55" s="3"/>
      <c r="T55" s="3"/>
      <c r="U55" s="26">
        <f t="shared" si="26"/>
        <v>0</v>
      </c>
      <c r="V55" s="26">
        <f t="shared" si="27"/>
        <v>0</v>
      </c>
      <c r="W55" s="26">
        <f t="shared" si="28"/>
        <v>0</v>
      </c>
      <c r="X55" s="26">
        <f t="shared" si="29"/>
        <v>0</v>
      </c>
      <c r="Y55" s="26">
        <f t="shared" si="30"/>
        <v>0</v>
      </c>
      <c r="Z55" s="26">
        <f t="shared" si="31"/>
        <v>0</v>
      </c>
      <c r="AA55" s="3"/>
    </row>
    <row r="56" spans="1:27" x14ac:dyDescent="0.25">
      <c r="A56" s="40"/>
      <c r="B56" s="41"/>
      <c r="C56" s="30"/>
      <c r="D56" s="37"/>
      <c r="E56" s="37"/>
      <c r="F56" s="37"/>
      <c r="G56" s="37"/>
      <c r="H56" s="37"/>
      <c r="I56" s="37"/>
      <c r="J56" s="18">
        <f t="shared" si="19"/>
        <v>0</v>
      </c>
      <c r="L56" s="3"/>
      <c r="M56" s="3">
        <f t="shared" si="20"/>
        <v>0</v>
      </c>
      <c r="N56" s="3">
        <f t="shared" si="21"/>
        <v>0</v>
      </c>
      <c r="O56" s="3">
        <f t="shared" si="22"/>
        <v>0</v>
      </c>
      <c r="P56" s="3">
        <f t="shared" si="23"/>
        <v>0</v>
      </c>
      <c r="Q56" s="3">
        <f t="shared" si="24"/>
        <v>0</v>
      </c>
      <c r="R56" s="3">
        <f t="shared" si="25"/>
        <v>0</v>
      </c>
      <c r="S56" s="3"/>
      <c r="T56" s="3"/>
      <c r="U56" s="26">
        <f t="shared" si="26"/>
        <v>0</v>
      </c>
      <c r="V56" s="26">
        <f t="shared" si="27"/>
        <v>0</v>
      </c>
      <c r="W56" s="26">
        <f t="shared" si="28"/>
        <v>0</v>
      </c>
      <c r="X56" s="26">
        <f t="shared" si="29"/>
        <v>0</v>
      </c>
      <c r="Y56" s="26">
        <f t="shared" si="30"/>
        <v>0</v>
      </c>
      <c r="Z56" s="26">
        <f t="shared" si="31"/>
        <v>0</v>
      </c>
      <c r="AA56" s="3"/>
    </row>
    <row r="57" spans="1:27" x14ac:dyDescent="0.25">
      <c r="A57" s="40"/>
      <c r="B57" s="41"/>
      <c r="C57" s="30"/>
      <c r="D57" s="37"/>
      <c r="E57" s="37"/>
      <c r="F57" s="37"/>
      <c r="G57" s="37"/>
      <c r="H57" s="37"/>
      <c r="I57" s="37"/>
      <c r="J57" s="18">
        <f t="shared" si="19"/>
        <v>0</v>
      </c>
      <c r="L57" s="3"/>
      <c r="M57" s="3">
        <f t="shared" si="20"/>
        <v>0</v>
      </c>
      <c r="N57" s="3">
        <f t="shared" si="21"/>
        <v>0</v>
      </c>
      <c r="O57" s="3">
        <f t="shared" si="22"/>
        <v>0</v>
      </c>
      <c r="P57" s="3">
        <f t="shared" si="23"/>
        <v>0</v>
      </c>
      <c r="Q57" s="3">
        <f t="shared" si="24"/>
        <v>0</v>
      </c>
      <c r="R57" s="3">
        <f t="shared" si="25"/>
        <v>0</v>
      </c>
      <c r="S57" s="3"/>
      <c r="T57" s="3"/>
      <c r="U57" s="26">
        <f t="shared" si="26"/>
        <v>0</v>
      </c>
      <c r="V57" s="26">
        <f t="shared" si="27"/>
        <v>0</v>
      </c>
      <c r="W57" s="26">
        <f t="shared" si="28"/>
        <v>0</v>
      </c>
      <c r="X57" s="26">
        <f t="shared" si="29"/>
        <v>0</v>
      </c>
      <c r="Y57" s="26">
        <f t="shared" si="30"/>
        <v>0</v>
      </c>
      <c r="Z57" s="26">
        <f t="shared" si="31"/>
        <v>0</v>
      </c>
      <c r="AA57" s="3"/>
    </row>
    <row r="58" spans="1:27" x14ac:dyDescent="0.25">
      <c r="A58" s="40"/>
      <c r="B58" s="41"/>
      <c r="C58" s="30"/>
      <c r="D58" s="37"/>
      <c r="E58" s="37"/>
      <c r="F58" s="37"/>
      <c r="G58" s="37"/>
      <c r="H58" s="37"/>
      <c r="I58" s="37"/>
      <c r="J58" s="18">
        <f t="shared" si="19"/>
        <v>0</v>
      </c>
      <c r="L58" s="3"/>
      <c r="M58" s="3">
        <f t="shared" si="20"/>
        <v>0</v>
      </c>
      <c r="N58" s="3">
        <f t="shared" si="21"/>
        <v>0</v>
      </c>
      <c r="O58" s="3">
        <f t="shared" si="22"/>
        <v>0</v>
      </c>
      <c r="P58" s="3">
        <f t="shared" si="23"/>
        <v>0</v>
      </c>
      <c r="Q58" s="3">
        <f t="shared" si="24"/>
        <v>0</v>
      </c>
      <c r="R58" s="3">
        <f t="shared" si="25"/>
        <v>0</v>
      </c>
      <c r="S58" s="3"/>
      <c r="T58" s="3"/>
      <c r="U58" s="26">
        <f t="shared" si="26"/>
        <v>0</v>
      </c>
      <c r="V58" s="26">
        <f t="shared" si="27"/>
        <v>0</v>
      </c>
      <c r="W58" s="26">
        <f t="shared" si="28"/>
        <v>0</v>
      </c>
      <c r="X58" s="26">
        <f t="shared" si="29"/>
        <v>0</v>
      </c>
      <c r="Y58" s="26">
        <f t="shared" si="30"/>
        <v>0</v>
      </c>
      <c r="Z58" s="26">
        <f t="shared" si="31"/>
        <v>0</v>
      </c>
      <c r="AA58" s="3"/>
    </row>
    <row r="59" spans="1:27" x14ac:dyDescent="0.25">
      <c r="A59" s="40"/>
      <c r="B59" s="41"/>
      <c r="C59" s="30"/>
      <c r="D59" s="37"/>
      <c r="E59" s="37"/>
      <c r="F59" s="37"/>
      <c r="G59" s="37"/>
      <c r="H59" s="37"/>
      <c r="I59" s="37"/>
      <c r="J59" s="18">
        <f t="shared" si="19"/>
        <v>0</v>
      </c>
      <c r="L59" s="3"/>
      <c r="M59" s="3">
        <f t="shared" si="20"/>
        <v>0</v>
      </c>
      <c r="N59" s="3">
        <f t="shared" si="21"/>
        <v>0</v>
      </c>
      <c r="O59" s="3">
        <f t="shared" si="22"/>
        <v>0</v>
      </c>
      <c r="P59" s="3">
        <f t="shared" si="23"/>
        <v>0</v>
      </c>
      <c r="Q59" s="3">
        <f t="shared" si="24"/>
        <v>0</v>
      </c>
      <c r="R59" s="3">
        <f t="shared" si="25"/>
        <v>0</v>
      </c>
      <c r="S59" s="3"/>
      <c r="T59" s="3"/>
      <c r="U59" s="26">
        <f t="shared" si="26"/>
        <v>0</v>
      </c>
      <c r="V59" s="26">
        <f t="shared" si="27"/>
        <v>0</v>
      </c>
      <c r="W59" s="26">
        <f t="shared" si="28"/>
        <v>0</v>
      </c>
      <c r="X59" s="26">
        <f t="shared" si="29"/>
        <v>0</v>
      </c>
      <c r="Y59" s="26">
        <f t="shared" si="30"/>
        <v>0</v>
      </c>
      <c r="Z59" s="26">
        <f t="shared" si="31"/>
        <v>0</v>
      </c>
      <c r="AA59" s="3"/>
    </row>
    <row r="60" spans="1:27" x14ac:dyDescent="0.25">
      <c r="A60" s="40"/>
      <c r="B60" s="41"/>
      <c r="C60" s="30"/>
      <c r="D60" s="37"/>
      <c r="E60" s="37"/>
      <c r="F60" s="37"/>
      <c r="G60" s="37"/>
      <c r="H60" s="37"/>
      <c r="I60" s="37"/>
      <c r="J60" s="18">
        <f t="shared" si="19"/>
        <v>0</v>
      </c>
      <c r="L60" s="3"/>
      <c r="M60" s="3">
        <f t="shared" si="20"/>
        <v>0</v>
      </c>
      <c r="N60" s="3">
        <f t="shared" si="21"/>
        <v>0</v>
      </c>
      <c r="O60" s="3">
        <f t="shared" si="22"/>
        <v>0</v>
      </c>
      <c r="P60" s="3">
        <f t="shared" si="23"/>
        <v>0</v>
      </c>
      <c r="Q60" s="3">
        <f t="shared" si="24"/>
        <v>0</v>
      </c>
      <c r="R60" s="3">
        <f t="shared" si="25"/>
        <v>0</v>
      </c>
      <c r="S60" s="3"/>
      <c r="T60" s="3"/>
      <c r="U60" s="26">
        <f t="shared" si="26"/>
        <v>0</v>
      </c>
      <c r="V60" s="26">
        <f t="shared" si="27"/>
        <v>0</v>
      </c>
      <c r="W60" s="26">
        <f t="shared" si="28"/>
        <v>0</v>
      </c>
      <c r="X60" s="26">
        <f t="shared" si="29"/>
        <v>0</v>
      </c>
      <c r="Y60" s="26">
        <f t="shared" si="30"/>
        <v>0</v>
      </c>
      <c r="Z60" s="26">
        <f t="shared" si="31"/>
        <v>0</v>
      </c>
      <c r="AA60" s="3"/>
    </row>
    <row r="61" spans="1:27" x14ac:dyDescent="0.25">
      <c r="A61" s="40"/>
      <c r="B61" s="41"/>
      <c r="C61" s="30"/>
      <c r="D61" s="37"/>
      <c r="E61" s="37"/>
      <c r="F61" s="37"/>
      <c r="G61" s="37"/>
      <c r="H61" s="37"/>
      <c r="I61" s="37"/>
      <c r="J61" s="18">
        <f t="shared" si="19"/>
        <v>0</v>
      </c>
      <c r="L61" s="3"/>
      <c r="M61" s="3">
        <f t="shared" si="20"/>
        <v>0</v>
      </c>
      <c r="N61" s="3">
        <f t="shared" si="21"/>
        <v>0</v>
      </c>
      <c r="O61" s="3">
        <f t="shared" si="22"/>
        <v>0</v>
      </c>
      <c r="P61" s="3">
        <f t="shared" si="23"/>
        <v>0</v>
      </c>
      <c r="Q61" s="3">
        <f t="shared" si="24"/>
        <v>0</v>
      </c>
      <c r="R61" s="3">
        <f t="shared" si="25"/>
        <v>0</v>
      </c>
      <c r="S61" s="3"/>
      <c r="T61" s="3"/>
      <c r="U61" s="26">
        <f t="shared" si="26"/>
        <v>0</v>
      </c>
      <c r="V61" s="26">
        <f t="shared" si="27"/>
        <v>0</v>
      </c>
      <c r="W61" s="26">
        <f t="shared" si="28"/>
        <v>0</v>
      </c>
      <c r="X61" s="26">
        <f t="shared" si="29"/>
        <v>0</v>
      </c>
      <c r="Y61" s="26">
        <f t="shared" si="30"/>
        <v>0</v>
      </c>
      <c r="Z61" s="26">
        <f t="shared" si="31"/>
        <v>0</v>
      </c>
      <c r="AA61" s="3"/>
    </row>
    <row r="62" spans="1:27" x14ac:dyDescent="0.25">
      <c r="A62" s="40"/>
      <c r="B62" s="41"/>
      <c r="C62" s="30"/>
      <c r="D62" s="37"/>
      <c r="E62" s="37"/>
      <c r="F62" s="37"/>
      <c r="G62" s="37"/>
      <c r="H62" s="37"/>
      <c r="I62" s="37"/>
      <c r="J62" s="18">
        <f t="shared" si="19"/>
        <v>0</v>
      </c>
      <c r="L62" s="3"/>
      <c r="M62" s="3">
        <f t="shared" si="20"/>
        <v>0</v>
      </c>
      <c r="N62" s="3">
        <f t="shared" si="21"/>
        <v>0</v>
      </c>
      <c r="O62" s="3">
        <f t="shared" si="22"/>
        <v>0</v>
      </c>
      <c r="P62" s="3">
        <f t="shared" si="23"/>
        <v>0</v>
      </c>
      <c r="Q62" s="3">
        <f t="shared" si="24"/>
        <v>0</v>
      </c>
      <c r="R62" s="3">
        <f t="shared" si="25"/>
        <v>0</v>
      </c>
      <c r="S62" s="3"/>
      <c r="T62" s="3"/>
      <c r="U62" s="26">
        <f t="shared" si="26"/>
        <v>0</v>
      </c>
      <c r="V62" s="26">
        <f t="shared" si="27"/>
        <v>0</v>
      </c>
      <c r="W62" s="26">
        <f t="shared" si="28"/>
        <v>0</v>
      </c>
      <c r="X62" s="26">
        <f t="shared" si="29"/>
        <v>0</v>
      </c>
      <c r="Y62" s="26">
        <f t="shared" si="30"/>
        <v>0</v>
      </c>
      <c r="Z62" s="26">
        <f t="shared" si="31"/>
        <v>0</v>
      </c>
      <c r="AA62" s="3"/>
    </row>
    <row r="63" spans="1:27" x14ac:dyDescent="0.25">
      <c r="A63" s="40"/>
      <c r="B63" s="41"/>
      <c r="C63" s="30"/>
      <c r="D63" s="37"/>
      <c r="E63" s="37"/>
      <c r="F63" s="37"/>
      <c r="G63" s="37"/>
      <c r="H63" s="37"/>
      <c r="I63" s="37"/>
      <c r="J63" s="18">
        <f t="shared" si="19"/>
        <v>0</v>
      </c>
      <c r="L63" s="3"/>
      <c r="M63" s="3">
        <f t="shared" si="20"/>
        <v>0</v>
      </c>
      <c r="N63" s="3">
        <f t="shared" si="21"/>
        <v>0</v>
      </c>
      <c r="O63" s="3">
        <f t="shared" si="22"/>
        <v>0</v>
      </c>
      <c r="P63" s="3">
        <f t="shared" si="23"/>
        <v>0</v>
      </c>
      <c r="Q63" s="3">
        <f t="shared" si="24"/>
        <v>0</v>
      </c>
      <c r="R63" s="3">
        <f t="shared" si="25"/>
        <v>0</v>
      </c>
      <c r="S63" s="3"/>
      <c r="T63" s="3"/>
      <c r="U63" s="26">
        <f t="shared" si="26"/>
        <v>0</v>
      </c>
      <c r="V63" s="26">
        <f t="shared" si="27"/>
        <v>0</v>
      </c>
      <c r="W63" s="26">
        <f t="shared" si="28"/>
        <v>0</v>
      </c>
      <c r="X63" s="26">
        <f t="shared" si="29"/>
        <v>0</v>
      </c>
      <c r="Y63" s="26">
        <f t="shared" si="30"/>
        <v>0</v>
      </c>
      <c r="Z63" s="26">
        <f t="shared" si="31"/>
        <v>0</v>
      </c>
      <c r="AA63" s="3"/>
    </row>
    <row r="64" spans="1:27" x14ac:dyDescent="0.25">
      <c r="A64" s="40"/>
      <c r="B64" s="41"/>
      <c r="C64" s="30"/>
      <c r="D64" s="37"/>
      <c r="E64" s="37"/>
      <c r="F64" s="37"/>
      <c r="G64" s="37"/>
      <c r="H64" s="37"/>
      <c r="I64" s="37"/>
      <c r="J64" s="18">
        <f t="shared" si="19"/>
        <v>0</v>
      </c>
      <c r="L64" s="3"/>
      <c r="M64" s="3">
        <f t="shared" si="20"/>
        <v>0</v>
      </c>
      <c r="N64" s="3">
        <f t="shared" si="21"/>
        <v>0</v>
      </c>
      <c r="O64" s="3">
        <f t="shared" si="22"/>
        <v>0</v>
      </c>
      <c r="P64" s="3">
        <f t="shared" si="23"/>
        <v>0</v>
      </c>
      <c r="Q64" s="3">
        <f t="shared" si="24"/>
        <v>0</v>
      </c>
      <c r="R64" s="3">
        <f t="shared" si="25"/>
        <v>0</v>
      </c>
      <c r="S64" s="3"/>
      <c r="T64" s="3"/>
      <c r="U64" s="26">
        <f t="shared" si="26"/>
        <v>0</v>
      </c>
      <c r="V64" s="26">
        <f t="shared" si="27"/>
        <v>0</v>
      </c>
      <c r="W64" s="26">
        <f t="shared" si="28"/>
        <v>0</v>
      </c>
      <c r="X64" s="26">
        <f t="shared" si="29"/>
        <v>0</v>
      </c>
      <c r="Y64" s="26">
        <f t="shared" si="30"/>
        <v>0</v>
      </c>
      <c r="Z64" s="26">
        <f t="shared" si="31"/>
        <v>0</v>
      </c>
      <c r="AA64" s="3"/>
    </row>
    <row r="65" spans="1:27" x14ac:dyDescent="0.25">
      <c r="A65" s="40"/>
      <c r="B65" s="41"/>
      <c r="C65" s="30"/>
      <c r="D65" s="37"/>
      <c r="E65" s="37"/>
      <c r="F65" s="37"/>
      <c r="G65" s="37"/>
      <c r="H65" s="37"/>
      <c r="I65" s="37"/>
      <c r="J65" s="18">
        <f t="shared" si="19"/>
        <v>0</v>
      </c>
      <c r="L65" s="3"/>
      <c r="M65" s="3">
        <f t="shared" si="20"/>
        <v>0</v>
      </c>
      <c r="N65" s="3">
        <f t="shared" si="21"/>
        <v>0</v>
      </c>
      <c r="O65" s="3">
        <f t="shared" si="22"/>
        <v>0</v>
      </c>
      <c r="P65" s="3">
        <f t="shared" si="23"/>
        <v>0</v>
      </c>
      <c r="Q65" s="3">
        <f t="shared" si="24"/>
        <v>0</v>
      </c>
      <c r="R65" s="3">
        <f t="shared" si="25"/>
        <v>0</v>
      </c>
      <c r="S65" s="3"/>
      <c r="T65" s="3"/>
      <c r="U65" s="26">
        <f t="shared" si="26"/>
        <v>0</v>
      </c>
      <c r="V65" s="26">
        <f t="shared" si="27"/>
        <v>0</v>
      </c>
      <c r="W65" s="26">
        <f t="shared" si="28"/>
        <v>0</v>
      </c>
      <c r="X65" s="26">
        <f t="shared" si="29"/>
        <v>0</v>
      </c>
      <c r="Y65" s="26">
        <f t="shared" si="30"/>
        <v>0</v>
      </c>
      <c r="Z65" s="26">
        <f t="shared" si="31"/>
        <v>0</v>
      </c>
      <c r="AA65" s="3"/>
    </row>
    <row r="66" spans="1:27" x14ac:dyDescent="0.25">
      <c r="A66" s="40"/>
      <c r="B66" s="41"/>
      <c r="C66" s="30"/>
      <c r="D66" s="37"/>
      <c r="E66" s="37"/>
      <c r="F66" s="37"/>
      <c r="G66" s="37"/>
      <c r="H66" s="37"/>
      <c r="I66" s="37"/>
      <c r="J66" s="18">
        <f t="shared" si="19"/>
        <v>0</v>
      </c>
      <c r="L66" s="3"/>
      <c r="M66" s="3">
        <f t="shared" si="20"/>
        <v>0</v>
      </c>
      <c r="N66" s="3">
        <f t="shared" si="21"/>
        <v>0</v>
      </c>
      <c r="O66" s="3">
        <f t="shared" si="22"/>
        <v>0</v>
      </c>
      <c r="P66" s="3">
        <f t="shared" si="23"/>
        <v>0</v>
      </c>
      <c r="Q66" s="3">
        <f t="shared" si="24"/>
        <v>0</v>
      </c>
      <c r="R66" s="3">
        <f t="shared" si="25"/>
        <v>0</v>
      </c>
      <c r="S66" s="3"/>
      <c r="T66" s="3"/>
      <c r="U66" s="26">
        <f t="shared" si="26"/>
        <v>0</v>
      </c>
      <c r="V66" s="26">
        <f t="shared" si="27"/>
        <v>0</v>
      </c>
      <c r="W66" s="26">
        <f t="shared" si="28"/>
        <v>0</v>
      </c>
      <c r="X66" s="26">
        <f t="shared" si="29"/>
        <v>0</v>
      </c>
      <c r="Y66" s="26">
        <f t="shared" si="30"/>
        <v>0</v>
      </c>
      <c r="Z66" s="26">
        <f t="shared" si="31"/>
        <v>0</v>
      </c>
      <c r="AA66" s="6"/>
    </row>
    <row r="67" spans="1:27" x14ac:dyDescent="0.25">
      <c r="A67" s="40"/>
      <c r="B67" s="41"/>
      <c r="C67" s="30"/>
      <c r="D67" s="37"/>
      <c r="E67" s="37"/>
      <c r="F67" s="37"/>
      <c r="G67" s="37"/>
      <c r="H67" s="37"/>
      <c r="I67" s="37"/>
      <c r="J67" s="18">
        <f t="shared" ref="J67:J98" si="32">SUM(D67:I67)*100*C67</f>
        <v>0</v>
      </c>
      <c r="L67" s="3"/>
      <c r="M67" s="3">
        <f t="shared" si="20"/>
        <v>0</v>
      </c>
      <c r="N67" s="3">
        <f t="shared" si="21"/>
        <v>0</v>
      </c>
      <c r="O67" s="3">
        <f t="shared" si="22"/>
        <v>0</v>
      </c>
      <c r="P67" s="3">
        <f t="shared" si="23"/>
        <v>0</v>
      </c>
      <c r="Q67" s="3">
        <f t="shared" si="24"/>
        <v>0</v>
      </c>
      <c r="R67" s="3">
        <f t="shared" si="25"/>
        <v>0</v>
      </c>
      <c r="S67" s="3"/>
      <c r="T67" s="3"/>
      <c r="U67" s="26">
        <f t="shared" si="26"/>
        <v>0</v>
      </c>
      <c r="V67" s="26">
        <f t="shared" si="27"/>
        <v>0</v>
      </c>
      <c r="W67" s="26">
        <f t="shared" si="28"/>
        <v>0</v>
      </c>
      <c r="X67" s="26">
        <f t="shared" si="29"/>
        <v>0</v>
      </c>
      <c r="Y67" s="26">
        <f t="shared" si="30"/>
        <v>0</v>
      </c>
      <c r="Z67" s="26">
        <f t="shared" si="31"/>
        <v>0</v>
      </c>
      <c r="AA67" s="42"/>
    </row>
    <row r="68" spans="1:27" x14ac:dyDescent="0.25">
      <c r="A68" s="40"/>
      <c r="B68" s="41"/>
      <c r="C68" s="30"/>
      <c r="D68" s="37"/>
      <c r="E68" s="37"/>
      <c r="F68" s="37"/>
      <c r="G68" s="37"/>
      <c r="H68" s="37"/>
      <c r="I68" s="37"/>
      <c r="J68" s="18">
        <f t="shared" si="32"/>
        <v>0</v>
      </c>
      <c r="L68" s="3"/>
      <c r="M68" s="3">
        <f t="shared" ref="M68:M82" si="33">IF(D68=1,100*$C68,0)</f>
        <v>0</v>
      </c>
      <c r="N68" s="3">
        <f t="shared" ref="N68:N82" si="34">IF(E68=1,100*$C68,0)</f>
        <v>0</v>
      </c>
      <c r="O68" s="3">
        <f t="shared" ref="O68:O82" si="35">IF(F68=1,100*$C68,0)</f>
        <v>0</v>
      </c>
      <c r="P68" s="3">
        <f t="shared" ref="P68:P82" si="36">IF(G68=1,100*$C68,0)</f>
        <v>0</v>
      </c>
      <c r="Q68" s="3">
        <f t="shared" ref="Q68:Q82" si="37">IF(H68=1,100*$C68,0)</f>
        <v>0</v>
      </c>
      <c r="R68" s="3">
        <f t="shared" ref="R68:R82" si="38">IF(I68=1,100*$C68,0)</f>
        <v>0</v>
      </c>
      <c r="S68" s="3"/>
      <c r="T68" s="3"/>
      <c r="U68" s="26">
        <f t="shared" ref="U68:U82" si="39">IF(D68=1,$C68,0)</f>
        <v>0</v>
      </c>
      <c r="V68" s="26">
        <f t="shared" ref="V68:V82" si="40">IF(E68=1,$C68,0)</f>
        <v>0</v>
      </c>
      <c r="W68" s="26">
        <f t="shared" ref="W68:W82" si="41">IF(F68=1,$C68,0)</f>
        <v>0</v>
      </c>
      <c r="X68" s="26">
        <f t="shared" ref="X68:X82" si="42">IF(G68=1,$C68,0)</f>
        <v>0</v>
      </c>
      <c r="Y68" s="26">
        <f t="shared" ref="Y68:Y82" si="43">IF(H68=1,$C68,0)</f>
        <v>0</v>
      </c>
      <c r="Z68" s="26">
        <f t="shared" ref="Z68:Z82" si="44">IF(I68=1,$C68,0)</f>
        <v>0</v>
      </c>
      <c r="AA68" s="3"/>
    </row>
    <row r="69" spans="1:27" x14ac:dyDescent="0.25">
      <c r="A69" s="40"/>
      <c r="B69" s="41"/>
      <c r="C69" s="30"/>
      <c r="D69" s="37"/>
      <c r="E69" s="37"/>
      <c r="F69" s="37"/>
      <c r="G69" s="37"/>
      <c r="H69" s="37"/>
      <c r="I69" s="37"/>
      <c r="J69" s="18">
        <f t="shared" si="32"/>
        <v>0</v>
      </c>
      <c r="L69" s="3"/>
      <c r="M69" s="3">
        <f t="shared" si="33"/>
        <v>0</v>
      </c>
      <c r="N69" s="3">
        <f t="shared" si="34"/>
        <v>0</v>
      </c>
      <c r="O69" s="3">
        <f t="shared" si="35"/>
        <v>0</v>
      </c>
      <c r="P69" s="3">
        <f t="shared" si="36"/>
        <v>0</v>
      </c>
      <c r="Q69" s="3">
        <f t="shared" si="37"/>
        <v>0</v>
      </c>
      <c r="R69" s="3">
        <f t="shared" si="38"/>
        <v>0</v>
      </c>
      <c r="S69" s="3"/>
      <c r="T69" s="3"/>
      <c r="U69" s="26">
        <f t="shared" si="39"/>
        <v>0</v>
      </c>
      <c r="V69" s="26">
        <f t="shared" si="40"/>
        <v>0</v>
      </c>
      <c r="W69" s="26">
        <f t="shared" si="41"/>
        <v>0</v>
      </c>
      <c r="X69" s="26">
        <f t="shared" si="42"/>
        <v>0</v>
      </c>
      <c r="Y69" s="26">
        <f t="shared" si="43"/>
        <v>0</v>
      </c>
      <c r="Z69" s="26">
        <f t="shared" si="44"/>
        <v>0</v>
      </c>
      <c r="AA69" s="3"/>
    </row>
    <row r="70" spans="1:27" x14ac:dyDescent="0.25">
      <c r="A70" s="40"/>
      <c r="B70" s="41"/>
      <c r="C70" s="30"/>
      <c r="D70" s="37"/>
      <c r="E70" s="37"/>
      <c r="F70" s="37"/>
      <c r="G70" s="37"/>
      <c r="H70" s="37"/>
      <c r="I70" s="37"/>
      <c r="J70" s="18">
        <f t="shared" si="32"/>
        <v>0</v>
      </c>
      <c r="L70" s="3"/>
      <c r="M70" s="3">
        <f t="shared" si="33"/>
        <v>0</v>
      </c>
      <c r="N70" s="3">
        <f t="shared" si="34"/>
        <v>0</v>
      </c>
      <c r="O70" s="3">
        <f t="shared" si="35"/>
        <v>0</v>
      </c>
      <c r="P70" s="3">
        <f t="shared" si="36"/>
        <v>0</v>
      </c>
      <c r="Q70" s="3">
        <f t="shared" si="37"/>
        <v>0</v>
      </c>
      <c r="R70" s="3">
        <f t="shared" si="38"/>
        <v>0</v>
      </c>
      <c r="S70" s="3"/>
      <c r="T70" s="3"/>
      <c r="U70" s="26">
        <f t="shared" si="39"/>
        <v>0</v>
      </c>
      <c r="V70" s="26">
        <f t="shared" si="40"/>
        <v>0</v>
      </c>
      <c r="W70" s="26">
        <f t="shared" si="41"/>
        <v>0</v>
      </c>
      <c r="X70" s="26">
        <f t="shared" si="42"/>
        <v>0</v>
      </c>
      <c r="Y70" s="26">
        <f t="shared" si="43"/>
        <v>0</v>
      </c>
      <c r="Z70" s="26">
        <f t="shared" si="44"/>
        <v>0</v>
      </c>
      <c r="AA70" s="3"/>
    </row>
    <row r="71" spans="1:27" x14ac:dyDescent="0.25">
      <c r="A71" s="40"/>
      <c r="B71" s="41"/>
      <c r="C71" s="30"/>
      <c r="D71" s="37"/>
      <c r="E71" s="37"/>
      <c r="F71" s="37"/>
      <c r="G71" s="37"/>
      <c r="H71" s="37"/>
      <c r="I71" s="37"/>
      <c r="J71" s="18">
        <f t="shared" si="32"/>
        <v>0</v>
      </c>
      <c r="L71" s="3"/>
      <c r="M71" s="3">
        <f t="shared" si="33"/>
        <v>0</v>
      </c>
      <c r="N71" s="3">
        <f t="shared" si="34"/>
        <v>0</v>
      </c>
      <c r="O71" s="3">
        <f t="shared" si="35"/>
        <v>0</v>
      </c>
      <c r="P71" s="3">
        <f t="shared" si="36"/>
        <v>0</v>
      </c>
      <c r="Q71" s="3">
        <f t="shared" si="37"/>
        <v>0</v>
      </c>
      <c r="R71" s="3">
        <f t="shared" si="38"/>
        <v>0</v>
      </c>
      <c r="S71" s="3"/>
      <c r="T71" s="3"/>
      <c r="U71" s="26">
        <f t="shared" si="39"/>
        <v>0</v>
      </c>
      <c r="V71" s="26">
        <f t="shared" si="40"/>
        <v>0</v>
      </c>
      <c r="W71" s="26">
        <f t="shared" si="41"/>
        <v>0</v>
      </c>
      <c r="X71" s="26">
        <f t="shared" si="42"/>
        <v>0</v>
      </c>
      <c r="Y71" s="26">
        <f t="shared" si="43"/>
        <v>0</v>
      </c>
      <c r="Z71" s="26">
        <f t="shared" si="44"/>
        <v>0</v>
      </c>
      <c r="AA71" s="3"/>
    </row>
    <row r="72" spans="1:27" x14ac:dyDescent="0.25">
      <c r="A72" s="40"/>
      <c r="B72" s="41"/>
      <c r="C72" s="30"/>
      <c r="D72" s="37"/>
      <c r="E72" s="37"/>
      <c r="F72" s="37"/>
      <c r="G72" s="37"/>
      <c r="H72" s="37"/>
      <c r="I72" s="37"/>
      <c r="J72" s="18">
        <f t="shared" si="32"/>
        <v>0</v>
      </c>
      <c r="L72" s="3"/>
      <c r="M72" s="3">
        <f t="shared" si="33"/>
        <v>0</v>
      </c>
      <c r="N72" s="3">
        <f t="shared" si="34"/>
        <v>0</v>
      </c>
      <c r="O72" s="3">
        <f t="shared" si="35"/>
        <v>0</v>
      </c>
      <c r="P72" s="3">
        <f t="shared" si="36"/>
        <v>0</v>
      </c>
      <c r="Q72" s="3">
        <f t="shared" si="37"/>
        <v>0</v>
      </c>
      <c r="R72" s="3">
        <f t="shared" si="38"/>
        <v>0</v>
      </c>
      <c r="S72" s="3"/>
      <c r="T72" s="3"/>
      <c r="U72" s="26">
        <f t="shared" si="39"/>
        <v>0</v>
      </c>
      <c r="V72" s="26">
        <f t="shared" si="40"/>
        <v>0</v>
      </c>
      <c r="W72" s="26">
        <f t="shared" si="41"/>
        <v>0</v>
      </c>
      <c r="X72" s="26">
        <f t="shared" si="42"/>
        <v>0</v>
      </c>
      <c r="Y72" s="26">
        <f t="shared" si="43"/>
        <v>0</v>
      </c>
      <c r="Z72" s="26">
        <f t="shared" si="44"/>
        <v>0</v>
      </c>
      <c r="AA72" s="3"/>
    </row>
    <row r="73" spans="1:27" x14ac:dyDescent="0.25">
      <c r="A73" s="40"/>
      <c r="B73" s="41"/>
      <c r="C73" s="30"/>
      <c r="D73" s="37"/>
      <c r="E73" s="37"/>
      <c r="F73" s="37"/>
      <c r="G73" s="37"/>
      <c r="H73" s="37"/>
      <c r="I73" s="37"/>
      <c r="J73" s="18">
        <f t="shared" si="32"/>
        <v>0</v>
      </c>
      <c r="L73" s="3"/>
      <c r="M73" s="3">
        <f t="shared" si="33"/>
        <v>0</v>
      </c>
      <c r="N73" s="3">
        <f t="shared" si="34"/>
        <v>0</v>
      </c>
      <c r="O73" s="3">
        <f t="shared" si="35"/>
        <v>0</v>
      </c>
      <c r="P73" s="3">
        <f t="shared" si="36"/>
        <v>0</v>
      </c>
      <c r="Q73" s="3">
        <f t="shared" si="37"/>
        <v>0</v>
      </c>
      <c r="R73" s="3">
        <f t="shared" si="38"/>
        <v>0</v>
      </c>
      <c r="S73" s="3"/>
      <c r="T73" s="3"/>
      <c r="U73" s="26">
        <f t="shared" si="39"/>
        <v>0</v>
      </c>
      <c r="V73" s="26">
        <f t="shared" si="40"/>
        <v>0</v>
      </c>
      <c r="W73" s="26">
        <f t="shared" si="41"/>
        <v>0</v>
      </c>
      <c r="X73" s="26">
        <f t="shared" si="42"/>
        <v>0</v>
      </c>
      <c r="Y73" s="26">
        <f t="shared" si="43"/>
        <v>0</v>
      </c>
      <c r="Z73" s="26">
        <f t="shared" si="44"/>
        <v>0</v>
      </c>
      <c r="AA73" s="3"/>
    </row>
    <row r="74" spans="1:27" x14ac:dyDescent="0.25">
      <c r="A74" s="40"/>
      <c r="B74" s="41"/>
      <c r="C74" s="30"/>
      <c r="D74" s="37"/>
      <c r="E74" s="37"/>
      <c r="F74" s="37"/>
      <c r="G74" s="37"/>
      <c r="H74" s="37"/>
      <c r="I74" s="37"/>
      <c r="J74" s="18">
        <f t="shared" si="32"/>
        <v>0</v>
      </c>
      <c r="L74" s="3"/>
      <c r="M74" s="3">
        <f t="shared" si="33"/>
        <v>0</v>
      </c>
      <c r="N74" s="3">
        <f t="shared" si="34"/>
        <v>0</v>
      </c>
      <c r="O74" s="3">
        <f t="shared" si="35"/>
        <v>0</v>
      </c>
      <c r="P74" s="3">
        <f t="shared" si="36"/>
        <v>0</v>
      </c>
      <c r="Q74" s="3">
        <f t="shared" si="37"/>
        <v>0</v>
      </c>
      <c r="R74" s="3">
        <f t="shared" si="38"/>
        <v>0</v>
      </c>
      <c r="S74" s="3"/>
      <c r="T74" s="3"/>
      <c r="U74" s="26">
        <f t="shared" si="39"/>
        <v>0</v>
      </c>
      <c r="V74" s="26">
        <f t="shared" si="40"/>
        <v>0</v>
      </c>
      <c r="W74" s="26">
        <f t="shared" si="41"/>
        <v>0</v>
      </c>
      <c r="X74" s="26">
        <f t="shared" si="42"/>
        <v>0</v>
      </c>
      <c r="Y74" s="26">
        <f t="shared" si="43"/>
        <v>0</v>
      </c>
      <c r="Z74" s="26">
        <f t="shared" si="44"/>
        <v>0</v>
      </c>
      <c r="AA74" s="3"/>
    </row>
    <row r="75" spans="1:27" x14ac:dyDescent="0.25">
      <c r="A75" s="40"/>
      <c r="B75" s="41"/>
      <c r="C75" s="30"/>
      <c r="D75" s="37"/>
      <c r="E75" s="37"/>
      <c r="F75" s="37"/>
      <c r="G75" s="37"/>
      <c r="H75" s="37"/>
      <c r="I75" s="37"/>
      <c r="J75" s="18">
        <f t="shared" si="32"/>
        <v>0</v>
      </c>
      <c r="L75" s="3"/>
      <c r="M75" s="3">
        <f t="shared" si="33"/>
        <v>0</v>
      </c>
      <c r="N75" s="3">
        <f t="shared" si="34"/>
        <v>0</v>
      </c>
      <c r="O75" s="3">
        <f t="shared" si="35"/>
        <v>0</v>
      </c>
      <c r="P75" s="3">
        <f t="shared" si="36"/>
        <v>0</v>
      </c>
      <c r="Q75" s="3">
        <f t="shared" si="37"/>
        <v>0</v>
      </c>
      <c r="R75" s="3">
        <f t="shared" si="38"/>
        <v>0</v>
      </c>
      <c r="S75" s="3"/>
      <c r="T75" s="3"/>
      <c r="U75" s="26">
        <f t="shared" si="39"/>
        <v>0</v>
      </c>
      <c r="V75" s="26">
        <f t="shared" si="40"/>
        <v>0</v>
      </c>
      <c r="W75" s="26">
        <f t="shared" si="41"/>
        <v>0</v>
      </c>
      <c r="X75" s="26">
        <f t="shared" si="42"/>
        <v>0</v>
      </c>
      <c r="Y75" s="26">
        <f t="shared" si="43"/>
        <v>0</v>
      </c>
      <c r="Z75" s="26">
        <f t="shared" si="44"/>
        <v>0</v>
      </c>
      <c r="AA75" s="3"/>
    </row>
    <row r="76" spans="1:27" x14ac:dyDescent="0.25">
      <c r="A76" s="27"/>
      <c r="B76" s="31"/>
      <c r="C76" s="30"/>
      <c r="D76" s="37"/>
      <c r="E76" s="37"/>
      <c r="F76" s="37"/>
      <c r="G76" s="37"/>
      <c r="H76" s="37"/>
      <c r="I76" s="37"/>
      <c r="J76" s="18">
        <f t="shared" si="32"/>
        <v>0</v>
      </c>
      <c r="L76" s="3"/>
      <c r="M76" s="3">
        <f t="shared" si="33"/>
        <v>0</v>
      </c>
      <c r="N76" s="3">
        <f t="shared" si="34"/>
        <v>0</v>
      </c>
      <c r="O76" s="3">
        <f t="shared" si="35"/>
        <v>0</v>
      </c>
      <c r="P76" s="3">
        <f t="shared" si="36"/>
        <v>0</v>
      </c>
      <c r="Q76" s="3">
        <f t="shared" si="37"/>
        <v>0</v>
      </c>
      <c r="R76" s="3">
        <f t="shared" si="38"/>
        <v>0</v>
      </c>
      <c r="S76" s="3"/>
      <c r="T76" s="3"/>
      <c r="U76" s="26">
        <f t="shared" si="39"/>
        <v>0</v>
      </c>
      <c r="V76" s="26">
        <f t="shared" si="40"/>
        <v>0</v>
      </c>
      <c r="W76" s="26">
        <f t="shared" si="41"/>
        <v>0</v>
      </c>
      <c r="X76" s="26">
        <f t="shared" si="42"/>
        <v>0</v>
      </c>
      <c r="Y76" s="26">
        <f t="shared" si="43"/>
        <v>0</v>
      </c>
      <c r="Z76" s="26">
        <f t="shared" si="44"/>
        <v>0</v>
      </c>
      <c r="AA76" s="3"/>
    </row>
    <row r="77" spans="1:27" x14ac:dyDescent="0.25">
      <c r="A77" s="27"/>
      <c r="B77" s="31"/>
      <c r="C77" s="30"/>
      <c r="D77" s="37"/>
      <c r="E77" s="37"/>
      <c r="F77" s="37"/>
      <c r="G77" s="37"/>
      <c r="H77" s="37"/>
      <c r="I77" s="37"/>
      <c r="J77" s="18">
        <f t="shared" si="32"/>
        <v>0</v>
      </c>
      <c r="L77" s="3"/>
      <c r="M77" s="3">
        <f t="shared" si="33"/>
        <v>0</v>
      </c>
      <c r="N77" s="3">
        <f t="shared" si="34"/>
        <v>0</v>
      </c>
      <c r="O77" s="3">
        <f t="shared" si="35"/>
        <v>0</v>
      </c>
      <c r="P77" s="3">
        <f t="shared" si="36"/>
        <v>0</v>
      </c>
      <c r="Q77" s="3">
        <f t="shared" si="37"/>
        <v>0</v>
      </c>
      <c r="R77" s="3">
        <f t="shared" si="38"/>
        <v>0</v>
      </c>
      <c r="S77" s="6" t="s">
        <v>68</v>
      </c>
      <c r="T77" s="3"/>
      <c r="U77" s="26">
        <f t="shared" si="39"/>
        <v>0</v>
      </c>
      <c r="V77" s="26">
        <f t="shared" si="40"/>
        <v>0</v>
      </c>
      <c r="W77" s="26">
        <f t="shared" si="41"/>
        <v>0</v>
      </c>
      <c r="X77" s="26">
        <f t="shared" si="42"/>
        <v>0</v>
      </c>
      <c r="Y77" s="26">
        <f t="shared" si="43"/>
        <v>0</v>
      </c>
      <c r="Z77" s="26">
        <f t="shared" si="44"/>
        <v>0</v>
      </c>
      <c r="AA77" s="6" t="s">
        <v>68</v>
      </c>
    </row>
    <row r="78" spans="1:27" x14ac:dyDescent="0.25">
      <c r="A78" s="27"/>
      <c r="B78" s="31"/>
      <c r="C78" s="30"/>
      <c r="D78" s="37"/>
      <c r="E78" s="37"/>
      <c r="F78" s="37"/>
      <c r="G78" s="37"/>
      <c r="H78" s="37"/>
      <c r="I78" s="37"/>
      <c r="J78" s="18">
        <f t="shared" si="32"/>
        <v>0</v>
      </c>
      <c r="L78" s="3"/>
      <c r="M78" s="3">
        <f t="shared" si="33"/>
        <v>0</v>
      </c>
      <c r="N78" s="3">
        <f t="shared" si="34"/>
        <v>0</v>
      </c>
      <c r="O78" s="3">
        <f t="shared" si="35"/>
        <v>0</v>
      </c>
      <c r="P78" s="3">
        <f t="shared" si="36"/>
        <v>0</v>
      </c>
      <c r="Q78" s="3">
        <f t="shared" si="37"/>
        <v>0</v>
      </c>
      <c r="R78" s="3">
        <f t="shared" si="38"/>
        <v>0</v>
      </c>
      <c r="S78" s="42">
        <f>S83-S43</f>
        <v>1550</v>
      </c>
      <c r="T78" s="3"/>
      <c r="U78" s="26">
        <f t="shared" si="39"/>
        <v>0</v>
      </c>
      <c r="V78" s="26">
        <f t="shared" si="40"/>
        <v>0</v>
      </c>
      <c r="W78" s="26">
        <f t="shared" si="41"/>
        <v>0</v>
      </c>
      <c r="X78" s="26">
        <f t="shared" si="42"/>
        <v>0</v>
      </c>
      <c r="Y78" s="26">
        <f t="shared" si="43"/>
        <v>0</v>
      </c>
      <c r="Z78" s="26">
        <f t="shared" si="44"/>
        <v>0</v>
      </c>
      <c r="AA78" s="43">
        <f>AA83-AA43</f>
        <v>15.5</v>
      </c>
    </row>
    <row r="79" spans="1:27" x14ac:dyDescent="0.25">
      <c r="A79" s="27"/>
      <c r="B79" s="31"/>
      <c r="C79" s="30"/>
      <c r="D79" s="37"/>
      <c r="E79" s="37"/>
      <c r="F79" s="37"/>
      <c r="G79" s="37"/>
      <c r="H79" s="37"/>
      <c r="I79" s="37"/>
      <c r="J79" s="18">
        <f t="shared" si="32"/>
        <v>0</v>
      </c>
      <c r="L79" s="3"/>
      <c r="M79" s="3">
        <f t="shared" si="33"/>
        <v>0</v>
      </c>
      <c r="N79" s="3">
        <f t="shared" si="34"/>
        <v>0</v>
      </c>
      <c r="O79" s="3">
        <f t="shared" si="35"/>
        <v>0</v>
      </c>
      <c r="P79" s="3">
        <f t="shared" si="36"/>
        <v>0</v>
      </c>
      <c r="Q79" s="3">
        <f t="shared" si="37"/>
        <v>0</v>
      </c>
      <c r="R79" s="3">
        <f t="shared" si="38"/>
        <v>0</v>
      </c>
      <c r="S79" s="3"/>
      <c r="T79" s="3"/>
      <c r="U79" s="26">
        <f t="shared" si="39"/>
        <v>0</v>
      </c>
      <c r="V79" s="26">
        <f t="shared" si="40"/>
        <v>0</v>
      </c>
      <c r="W79" s="26">
        <f t="shared" si="41"/>
        <v>0</v>
      </c>
      <c r="X79" s="26">
        <f t="shared" si="42"/>
        <v>0</v>
      </c>
      <c r="Y79" s="26">
        <f t="shared" si="43"/>
        <v>0</v>
      </c>
      <c r="Z79" s="26">
        <f t="shared" si="44"/>
        <v>0</v>
      </c>
      <c r="AA79" s="3"/>
    </row>
    <row r="80" spans="1:27" x14ac:dyDescent="0.25">
      <c r="A80" s="27"/>
      <c r="B80" s="31"/>
      <c r="C80" s="30"/>
      <c r="D80" s="37"/>
      <c r="E80" s="37"/>
      <c r="F80" s="37"/>
      <c r="G80" s="37"/>
      <c r="H80" s="37"/>
      <c r="I80" s="37"/>
      <c r="J80" s="18">
        <f t="shared" si="32"/>
        <v>0</v>
      </c>
      <c r="L80" s="3"/>
      <c r="M80" s="3">
        <f t="shared" si="33"/>
        <v>0</v>
      </c>
      <c r="N80" s="3">
        <f t="shared" si="34"/>
        <v>0</v>
      </c>
      <c r="O80" s="3">
        <f t="shared" si="35"/>
        <v>0</v>
      </c>
      <c r="P80" s="3">
        <f t="shared" si="36"/>
        <v>0</v>
      </c>
      <c r="Q80" s="3">
        <f t="shared" si="37"/>
        <v>0</v>
      </c>
      <c r="R80" s="3">
        <f t="shared" si="38"/>
        <v>0</v>
      </c>
      <c r="S80" s="3"/>
      <c r="T80" s="3"/>
      <c r="U80" s="26">
        <f t="shared" si="39"/>
        <v>0</v>
      </c>
      <c r="V80" s="26">
        <f t="shared" si="40"/>
        <v>0</v>
      </c>
      <c r="W80" s="26">
        <f t="shared" si="41"/>
        <v>0</v>
      </c>
      <c r="X80" s="26">
        <f t="shared" si="42"/>
        <v>0</v>
      </c>
      <c r="Y80" s="26">
        <f t="shared" si="43"/>
        <v>0</v>
      </c>
      <c r="Z80" s="26">
        <f t="shared" si="44"/>
        <v>0</v>
      </c>
      <c r="AA80" s="3"/>
    </row>
    <row r="81" spans="1:27" x14ac:dyDescent="0.25">
      <c r="A81" s="27"/>
      <c r="B81" s="31"/>
      <c r="C81" s="30"/>
      <c r="D81" s="37"/>
      <c r="E81" s="37"/>
      <c r="F81" s="37"/>
      <c r="G81" s="37"/>
      <c r="H81" s="37"/>
      <c r="I81" s="37"/>
      <c r="J81" s="18">
        <f t="shared" si="32"/>
        <v>0</v>
      </c>
      <c r="L81" s="3"/>
      <c r="M81" s="3">
        <f t="shared" si="33"/>
        <v>0</v>
      </c>
      <c r="N81" s="3">
        <f t="shared" si="34"/>
        <v>0</v>
      </c>
      <c r="O81" s="3">
        <f t="shared" si="35"/>
        <v>0</v>
      </c>
      <c r="P81" s="3">
        <f t="shared" si="36"/>
        <v>0</v>
      </c>
      <c r="Q81" s="3">
        <f t="shared" si="37"/>
        <v>0</v>
      </c>
      <c r="R81" s="3">
        <f t="shared" si="38"/>
        <v>0</v>
      </c>
      <c r="S81" s="3"/>
      <c r="T81" s="3"/>
      <c r="U81" s="26">
        <f t="shared" si="39"/>
        <v>0</v>
      </c>
      <c r="V81" s="26">
        <f t="shared" si="40"/>
        <v>0</v>
      </c>
      <c r="W81" s="26">
        <f t="shared" si="41"/>
        <v>0</v>
      </c>
      <c r="X81" s="26">
        <f t="shared" si="42"/>
        <v>0</v>
      </c>
      <c r="Y81" s="26">
        <f t="shared" si="43"/>
        <v>0</v>
      </c>
      <c r="Z81" s="26">
        <f t="shared" si="44"/>
        <v>0</v>
      </c>
      <c r="AA81" s="3"/>
    </row>
    <row r="82" spans="1:27" x14ac:dyDescent="0.25">
      <c r="A82" s="27"/>
      <c r="B82" s="31"/>
      <c r="C82" s="30"/>
      <c r="D82" s="37"/>
      <c r="E82" s="37"/>
      <c r="F82" s="37"/>
      <c r="G82" s="37"/>
      <c r="H82" s="37"/>
      <c r="I82" s="37"/>
      <c r="J82" s="18">
        <f t="shared" si="32"/>
        <v>0</v>
      </c>
      <c r="L82" s="3"/>
      <c r="M82" s="3">
        <f t="shared" si="33"/>
        <v>0</v>
      </c>
      <c r="N82" s="3">
        <f t="shared" si="34"/>
        <v>0</v>
      </c>
      <c r="O82" s="3">
        <f t="shared" si="35"/>
        <v>0</v>
      </c>
      <c r="P82" s="3">
        <f t="shared" si="36"/>
        <v>0</v>
      </c>
      <c r="Q82" s="3">
        <f t="shared" si="37"/>
        <v>0</v>
      </c>
      <c r="R82" s="3">
        <f t="shared" si="38"/>
        <v>0</v>
      </c>
      <c r="S82" s="3"/>
      <c r="T82" s="3"/>
      <c r="U82" s="26">
        <f t="shared" si="39"/>
        <v>0</v>
      </c>
      <c r="V82" s="26">
        <f t="shared" si="40"/>
        <v>0</v>
      </c>
      <c r="W82" s="26">
        <f t="shared" si="41"/>
        <v>0</v>
      </c>
      <c r="X82" s="26">
        <f t="shared" si="42"/>
        <v>0</v>
      </c>
      <c r="Y82" s="26">
        <f t="shared" si="43"/>
        <v>0</v>
      </c>
      <c r="Z82" s="26">
        <f t="shared" si="44"/>
        <v>0</v>
      </c>
      <c r="AA82" s="3"/>
    </row>
    <row r="83" spans="1:27" x14ac:dyDescent="0.25">
      <c r="A83" s="44"/>
      <c r="B83" s="45" t="s">
        <v>69</v>
      </c>
      <c r="C83" s="46">
        <f>SUM(C3:C82)</f>
        <v>60.25</v>
      </c>
      <c r="D83" s="47">
        <f t="shared" ref="D83:I83" si="45">U$83</f>
        <v>19.25</v>
      </c>
      <c r="E83" s="47">
        <f t="shared" si="45"/>
        <v>14.5</v>
      </c>
      <c r="F83" s="47">
        <f t="shared" si="45"/>
        <v>2.5</v>
      </c>
      <c r="G83" s="47">
        <f t="shared" si="45"/>
        <v>8</v>
      </c>
      <c r="H83" s="47">
        <f t="shared" si="45"/>
        <v>6.5</v>
      </c>
      <c r="I83" s="47">
        <f t="shared" si="45"/>
        <v>16</v>
      </c>
      <c r="J83" s="48">
        <f>SUM(J3:J82)</f>
        <v>6675</v>
      </c>
      <c r="L83" s="3" t="s">
        <v>69</v>
      </c>
      <c r="M83" s="42">
        <f t="shared" ref="M83:R83" si="46">SUM(M3:M82)</f>
        <v>1925</v>
      </c>
      <c r="N83" s="42">
        <f t="shared" si="46"/>
        <v>1450</v>
      </c>
      <c r="O83" s="42">
        <f t="shared" si="46"/>
        <v>250</v>
      </c>
      <c r="P83" s="42">
        <f t="shared" si="46"/>
        <v>800</v>
      </c>
      <c r="Q83" s="42">
        <f t="shared" si="46"/>
        <v>650</v>
      </c>
      <c r="R83" s="42">
        <f t="shared" si="46"/>
        <v>1600</v>
      </c>
      <c r="S83" s="42">
        <f>SUM(M83:R83)</f>
        <v>6675</v>
      </c>
      <c r="T83" s="3"/>
      <c r="U83" s="26">
        <f t="shared" ref="U83:Z83" si="47">SUM(U4:U82)</f>
        <v>19.25</v>
      </c>
      <c r="V83" s="26">
        <f t="shared" si="47"/>
        <v>14.5</v>
      </c>
      <c r="W83" s="26">
        <f t="shared" si="47"/>
        <v>2.5</v>
      </c>
      <c r="X83" s="26">
        <f t="shared" si="47"/>
        <v>8</v>
      </c>
      <c r="Y83" s="26">
        <f t="shared" si="47"/>
        <v>6.5</v>
      </c>
      <c r="Z83" s="26">
        <f t="shared" si="47"/>
        <v>16</v>
      </c>
      <c r="AA83" s="26">
        <f>SUM(U83:Z83)</f>
        <v>66.75</v>
      </c>
    </row>
    <row r="84" spans="1:27" x14ac:dyDescent="0.25">
      <c r="A84" s="1"/>
      <c r="B84" s="3"/>
      <c r="C84" s="49" t="s">
        <v>5</v>
      </c>
      <c r="D84" s="49" t="s">
        <v>6</v>
      </c>
      <c r="E84" s="50" t="s">
        <v>7</v>
      </c>
      <c r="F84" s="50" t="s">
        <v>8</v>
      </c>
      <c r="G84" s="50" t="s">
        <v>9</v>
      </c>
      <c r="H84" s="50" t="s">
        <v>10</v>
      </c>
      <c r="I84" s="50" t="s">
        <v>11</v>
      </c>
      <c r="J84" s="51" t="s">
        <v>12</v>
      </c>
      <c r="N84" s="42"/>
      <c r="O84" s="42"/>
      <c r="P84" s="42"/>
      <c r="Q84" s="42"/>
      <c r="R84" s="42"/>
      <c r="T84" s="3"/>
    </row>
  </sheetData>
  <conditionalFormatting sqref="D4:I82">
    <cfRule type="cellIs" dxfId="1" priority="2" operator="equal">
      <formula>1</formula>
    </cfRule>
    <cfRule type="expression" dxfId="0" priority="3">
      <formula>LEN(TRIM(D4))=0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Andrei Fusilli (RIT Student)</cp:lastModifiedBy>
  <cp:revision>1</cp:revision>
  <dcterms:created xsi:type="dcterms:W3CDTF">2006-09-16T00:00:00Z</dcterms:created>
  <dcterms:modified xsi:type="dcterms:W3CDTF">2018-04-12T21:13:38Z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