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S:\groups\newFolder\Project Management\Logging\"/>
    </mc:Choice>
  </mc:AlternateContent>
  <bookViews>
    <workbookView xWindow="0" yWindow="0" windowWidth="23040" windowHeight="9972"/>
  </bookViews>
  <sheets>
    <sheet name="Weekly Meeting Costs" sheetId="1" r:id="rId1"/>
  </sheets>
  <definedNames>
    <definedName name="_xlnm._FilterDatabase" localSheetId="0" hidden="1">'Weekly Meeting Costs'!$A$2:$J$2</definedName>
    <definedName name="_FilterDatabase_0" localSheetId="0">'Weekly Meeting Costs'!$A$2:$J$21</definedName>
    <definedName name="Actual" localSheetId="0">#N/A</definedName>
    <definedName name="Actual">(PeriodInActual*(#REF!&gt;0))*PeriodInPlan</definedName>
    <definedName name="ActualBeyond" localSheetId="0">#N/A</definedName>
    <definedName name="ActualBeyond">PeriodInActual*(#REF!&gt;0)</definedName>
    <definedName name="Metrics">(#REF!=MEDIAN(#REF!,#REF!,#REF!+#REF!)*(#REF!&gt;0))*((#REF!&lt;(INT(#REF!+#REF!*#REF!)))+(#REF!=#REF!))*(#REF!&gt;0)</definedName>
    <definedName name="PercentComplete" localSheetId="0">#N/A</definedName>
    <definedName name="PercentComplete">PercentCompleteBeyond*PeriodInPlan</definedName>
    <definedName name="PercentCompleteBeyond" localSheetId="0">(#REF!=MEDIAN(#REF!,#REF!,#REF!+#REF!)*(#REF!&gt;0))*((#REF!&lt;(INT(#REF!+#REF!*#REF!)))+(#REF!=#REF!))*(#REF!&gt;0)</definedName>
    <definedName name="PercentCompleteBeyond">(#REF!=MEDIAN(#REF!,#REF!,#REF!+#REF!)*(#REF!&gt;0))*((#REF!&lt;(INT(#REF!+#REF!*#REF!)))+(#REF!=#REF!))*(#REF!&gt;0)</definedName>
    <definedName name="period_selected" localSheetId="0">#REF!</definedName>
    <definedName name="period_selected">#REF!</definedName>
    <definedName name="PeriodInActual" localSheetId="0">#REF!=MEDIAN(#REF!,#REF!,#REF!+#REF!-1)</definedName>
    <definedName name="PeriodInActual">#REF!=MEDIAN(#REF!,#REF!,#REF!+#REF!-1)</definedName>
    <definedName name="PeriodInPlan" localSheetId="0">#REF!=MEDIAN(#REF!,#REF!,#REF!+#REF!-1)</definedName>
    <definedName name="PeriodInPlan">#REF!=MEDIAN(#REF!,#REF!,#REF!+#REF!-1)</definedName>
    <definedName name="Plan" localSheetId="0">'Weekly Meeting Costs'!PeriodInPlan*(#REF!&gt;0)</definedName>
    <definedName name="Plan">PeriodInPlan*(#REF!&gt;0)</definedName>
    <definedName name="Test12">PeriodInActual*(#REF!&gt;0)</definedName>
    <definedName name="TitleRegion..BO60">#REF!</definedName>
    <definedName name="Um">PeriodInPlan*(#REF!&gt;0)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0" i="1" l="1"/>
  <c r="AI10" i="1"/>
  <c r="AJ10" i="1"/>
  <c r="AK10" i="1"/>
  <c r="AL10" i="1"/>
  <c r="AG10" i="1"/>
  <c r="AH9" i="1"/>
  <c r="AI9" i="1"/>
  <c r="AJ9" i="1"/>
  <c r="AK9" i="1"/>
  <c r="AL9" i="1"/>
  <c r="AG9" i="1"/>
  <c r="AH7" i="1"/>
  <c r="AI7" i="1"/>
  <c r="AJ7" i="1"/>
  <c r="AK7" i="1"/>
  <c r="AL7" i="1"/>
  <c r="AG7" i="1"/>
  <c r="AH6" i="1"/>
  <c r="AI6" i="1"/>
  <c r="AJ6" i="1"/>
  <c r="AK6" i="1"/>
  <c r="AL6" i="1"/>
  <c r="AG6" i="1"/>
  <c r="AH4" i="1"/>
  <c r="AI4" i="1"/>
  <c r="AJ4" i="1"/>
  <c r="AK4" i="1"/>
  <c r="AL4" i="1"/>
  <c r="AG4" i="1"/>
  <c r="AH3" i="1"/>
  <c r="AI3" i="1"/>
  <c r="AJ3" i="1"/>
  <c r="AK3" i="1"/>
  <c r="AL3" i="1"/>
  <c r="AG3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5" i="1" s="1"/>
  <c r="J18" i="1"/>
  <c r="J19" i="1"/>
  <c r="J20" i="1"/>
  <c r="J21" i="1"/>
  <c r="J22" i="1"/>
  <c r="J23" i="1"/>
  <c r="J24" i="1"/>
  <c r="J3" i="1"/>
  <c r="C25" i="1" l="1"/>
  <c r="X3" i="1"/>
  <c r="P4" i="1"/>
  <c r="Q4" i="1"/>
  <c r="R4" i="1"/>
  <c r="S4" i="1"/>
  <c r="T4" i="1"/>
  <c r="U4" i="1"/>
  <c r="P5" i="1"/>
  <c r="Q5" i="1"/>
  <c r="R5" i="1"/>
  <c r="S5" i="1"/>
  <c r="T5" i="1"/>
  <c r="U5" i="1"/>
  <c r="P6" i="1"/>
  <c r="Q6" i="1"/>
  <c r="R6" i="1"/>
  <c r="S6" i="1"/>
  <c r="T6" i="1"/>
  <c r="U6" i="1"/>
  <c r="P7" i="1"/>
  <c r="Q7" i="1"/>
  <c r="R7" i="1"/>
  <c r="S7" i="1"/>
  <c r="T7" i="1"/>
  <c r="U7" i="1"/>
  <c r="P8" i="1"/>
  <c r="Q8" i="1"/>
  <c r="R8" i="1"/>
  <c r="S8" i="1"/>
  <c r="T8" i="1"/>
  <c r="U8" i="1"/>
  <c r="P9" i="1"/>
  <c r="Q9" i="1"/>
  <c r="R9" i="1"/>
  <c r="S9" i="1"/>
  <c r="T9" i="1"/>
  <c r="U9" i="1"/>
  <c r="P10" i="1"/>
  <c r="Q10" i="1"/>
  <c r="R10" i="1"/>
  <c r="S10" i="1"/>
  <c r="T10" i="1"/>
  <c r="U10" i="1"/>
  <c r="P11" i="1"/>
  <c r="Q11" i="1"/>
  <c r="R11" i="1"/>
  <c r="S11" i="1"/>
  <c r="T11" i="1"/>
  <c r="U11" i="1"/>
  <c r="P12" i="1"/>
  <c r="Q12" i="1"/>
  <c r="R12" i="1"/>
  <c r="S12" i="1"/>
  <c r="T12" i="1"/>
  <c r="U12" i="1"/>
  <c r="P13" i="1"/>
  <c r="Q13" i="1"/>
  <c r="R13" i="1"/>
  <c r="S13" i="1"/>
  <c r="T13" i="1"/>
  <c r="U13" i="1"/>
  <c r="P14" i="1"/>
  <c r="Q14" i="1"/>
  <c r="R14" i="1"/>
  <c r="S14" i="1"/>
  <c r="T14" i="1"/>
  <c r="U14" i="1"/>
  <c r="P15" i="1"/>
  <c r="Q15" i="1"/>
  <c r="R15" i="1"/>
  <c r="S15" i="1"/>
  <c r="T15" i="1"/>
  <c r="U15" i="1"/>
  <c r="P16" i="1"/>
  <c r="Q16" i="1"/>
  <c r="R16" i="1"/>
  <c r="S16" i="1"/>
  <c r="T16" i="1"/>
  <c r="U16" i="1"/>
  <c r="P17" i="1"/>
  <c r="Q17" i="1"/>
  <c r="R17" i="1"/>
  <c r="S17" i="1"/>
  <c r="T17" i="1"/>
  <c r="U17" i="1"/>
  <c r="P18" i="1"/>
  <c r="Q18" i="1"/>
  <c r="R18" i="1"/>
  <c r="S18" i="1"/>
  <c r="T18" i="1"/>
  <c r="U18" i="1"/>
  <c r="P19" i="1"/>
  <c r="Q19" i="1"/>
  <c r="R19" i="1"/>
  <c r="S19" i="1"/>
  <c r="T19" i="1"/>
  <c r="U19" i="1"/>
  <c r="P20" i="1"/>
  <c r="Q20" i="1"/>
  <c r="R20" i="1"/>
  <c r="S20" i="1"/>
  <c r="T20" i="1"/>
  <c r="U20" i="1"/>
  <c r="P21" i="1"/>
  <c r="Q21" i="1"/>
  <c r="R21" i="1"/>
  <c r="S21" i="1"/>
  <c r="T21" i="1"/>
  <c r="U21" i="1"/>
  <c r="P22" i="1"/>
  <c r="Q22" i="1"/>
  <c r="R22" i="1"/>
  <c r="S22" i="1"/>
  <c r="T22" i="1"/>
  <c r="U22" i="1"/>
  <c r="P23" i="1"/>
  <c r="Q23" i="1"/>
  <c r="R23" i="1"/>
  <c r="S23" i="1"/>
  <c r="T23" i="1"/>
  <c r="U23" i="1"/>
  <c r="P24" i="1"/>
  <c r="Q24" i="1"/>
  <c r="R24" i="1"/>
  <c r="S24" i="1"/>
  <c r="T24" i="1"/>
  <c r="U24" i="1"/>
  <c r="Q3" i="1"/>
  <c r="R3" i="1"/>
  <c r="S3" i="1"/>
  <c r="T3" i="1"/>
  <c r="U3" i="1"/>
  <c r="P3" i="1"/>
  <c r="Y3" i="1" l="1"/>
  <c r="Z3" i="1"/>
  <c r="AA3" i="1"/>
  <c r="AB3" i="1"/>
  <c r="AC3" i="1"/>
  <c r="X4" i="1"/>
  <c r="Y4" i="1"/>
  <c r="Z4" i="1"/>
  <c r="AA4" i="1"/>
  <c r="AB4" i="1"/>
  <c r="AC4" i="1"/>
  <c r="X5" i="1"/>
  <c r="Y5" i="1"/>
  <c r="Z5" i="1"/>
  <c r="AA5" i="1"/>
  <c r="AB5" i="1"/>
  <c r="AC5" i="1"/>
  <c r="X6" i="1"/>
  <c r="Y6" i="1"/>
  <c r="Z6" i="1"/>
  <c r="AA6" i="1"/>
  <c r="AB6" i="1"/>
  <c r="AC6" i="1"/>
  <c r="X7" i="1"/>
  <c r="Y7" i="1"/>
  <c r="Z7" i="1"/>
  <c r="AA7" i="1"/>
  <c r="AB7" i="1"/>
  <c r="AC7" i="1"/>
  <c r="X8" i="1"/>
  <c r="Y8" i="1"/>
  <c r="Z8" i="1"/>
  <c r="AA8" i="1"/>
  <c r="AB8" i="1"/>
  <c r="AC8" i="1"/>
  <c r="X9" i="1"/>
  <c r="Y9" i="1"/>
  <c r="Z9" i="1"/>
  <c r="AA9" i="1"/>
  <c r="AB9" i="1"/>
  <c r="AC9" i="1"/>
  <c r="X10" i="1"/>
  <c r="Y10" i="1"/>
  <c r="Z10" i="1"/>
  <c r="AA10" i="1"/>
  <c r="AB10" i="1"/>
  <c r="AC10" i="1"/>
  <c r="X11" i="1"/>
  <c r="Y11" i="1"/>
  <c r="Z11" i="1"/>
  <c r="AA11" i="1"/>
  <c r="AB11" i="1"/>
  <c r="AC11" i="1"/>
  <c r="X12" i="1"/>
  <c r="Y12" i="1"/>
  <c r="Z12" i="1"/>
  <c r="AA12" i="1"/>
  <c r="AB12" i="1"/>
  <c r="AC12" i="1"/>
  <c r="X13" i="1"/>
  <c r="Y13" i="1"/>
  <c r="Z13" i="1"/>
  <c r="AA13" i="1"/>
  <c r="AB13" i="1"/>
  <c r="AC13" i="1"/>
  <c r="X14" i="1"/>
  <c r="Y14" i="1"/>
  <c r="Z14" i="1"/>
  <c r="AA14" i="1"/>
  <c r="AB14" i="1"/>
  <c r="AC14" i="1"/>
  <c r="X15" i="1"/>
  <c r="Y15" i="1"/>
  <c r="Z15" i="1"/>
  <c r="AA15" i="1"/>
  <c r="AB15" i="1"/>
  <c r="AC15" i="1"/>
  <c r="X16" i="1"/>
  <c r="Y16" i="1"/>
  <c r="Y25" i="1" s="1"/>
  <c r="E25" i="1" s="1"/>
  <c r="Z16" i="1"/>
  <c r="AA16" i="1"/>
  <c r="AB16" i="1"/>
  <c r="AC16" i="1"/>
  <c r="X17" i="1"/>
  <c r="Y17" i="1"/>
  <c r="Z17" i="1"/>
  <c r="AA17" i="1"/>
  <c r="AB17" i="1"/>
  <c r="AC17" i="1"/>
  <c r="X18" i="1"/>
  <c r="Y18" i="1"/>
  <c r="Z18" i="1"/>
  <c r="AA18" i="1"/>
  <c r="AB18" i="1"/>
  <c r="AC18" i="1"/>
  <c r="X19" i="1"/>
  <c r="Y19" i="1"/>
  <c r="Z19" i="1"/>
  <c r="AA19" i="1"/>
  <c r="AB19" i="1"/>
  <c r="AC19" i="1"/>
  <c r="X20" i="1"/>
  <c r="Y20" i="1"/>
  <c r="Z20" i="1"/>
  <c r="AA20" i="1"/>
  <c r="AB20" i="1"/>
  <c r="AC20" i="1"/>
  <c r="X21" i="1"/>
  <c r="Y21" i="1"/>
  <c r="Z21" i="1"/>
  <c r="AA21" i="1"/>
  <c r="AB21" i="1"/>
  <c r="AC21" i="1"/>
  <c r="X22" i="1"/>
  <c r="Y22" i="1"/>
  <c r="Z22" i="1"/>
  <c r="AA22" i="1"/>
  <c r="AB22" i="1"/>
  <c r="AC22" i="1"/>
  <c r="X23" i="1"/>
  <c r="Y23" i="1"/>
  <c r="Z23" i="1"/>
  <c r="AA23" i="1"/>
  <c r="AB23" i="1"/>
  <c r="AC23" i="1"/>
  <c r="X24" i="1"/>
  <c r="Y24" i="1"/>
  <c r="Z24" i="1"/>
  <c r="AA24" i="1"/>
  <c r="AB24" i="1"/>
  <c r="AC24" i="1"/>
  <c r="P25" i="1"/>
  <c r="Z25" i="1" l="1"/>
  <c r="F25" i="1" s="1"/>
  <c r="AB25" i="1"/>
  <c r="H25" i="1" s="1"/>
  <c r="AC25" i="1"/>
  <c r="I25" i="1" s="1"/>
  <c r="AA25" i="1"/>
  <c r="G25" i="1" s="1"/>
  <c r="X25" i="1"/>
  <c r="R25" i="1"/>
  <c r="T25" i="1"/>
  <c r="Q25" i="1"/>
  <c r="S25" i="1"/>
  <c r="U25" i="1"/>
  <c r="AD25" i="1" l="1"/>
  <c r="D25" i="1"/>
  <c r="V25" i="1"/>
</calcChain>
</file>

<file path=xl/sharedStrings.xml><?xml version="1.0" encoding="utf-8"?>
<sst xmlns="http://schemas.openxmlformats.org/spreadsheetml/2006/main" count="58" uniqueCount="32">
  <si>
    <t>Cost</t>
  </si>
  <si>
    <t>Zach</t>
  </si>
  <si>
    <t>Peter</t>
  </si>
  <si>
    <t>Cody</t>
  </si>
  <si>
    <t>Brandon</t>
  </si>
  <si>
    <t>Bach</t>
  </si>
  <si>
    <t>Andrei</t>
  </si>
  <si>
    <t>Hours</t>
  </si>
  <si>
    <t>Total</t>
  </si>
  <si>
    <t>Lessons learned PDR &amp; demoed new gantt system</t>
  </si>
  <si>
    <t>Update status, prepare Powerpoint, go over PDR</t>
  </si>
  <si>
    <t>obj for spring break</t>
  </si>
  <si>
    <t>Project Plan Review &amp; obj for spring break</t>
  </si>
  <si>
    <t>PDR discussion</t>
  </si>
  <si>
    <t>Powerpoint, encoders,</t>
  </si>
  <si>
    <t>Sensor Requirements</t>
  </si>
  <si>
    <t>Motor Requirements</t>
  </si>
  <si>
    <t>Overview + Subsystems</t>
  </si>
  <si>
    <t>Zack</t>
  </si>
  <si>
    <t>Notes</t>
  </si>
  <si>
    <t>Date</t>
  </si>
  <si>
    <t>Individual Time Spent</t>
  </si>
  <si>
    <t>Individual Costs</t>
  </si>
  <si>
    <t>Per Person</t>
  </si>
  <si>
    <t>Assigned Tasks and talked about what is needed for following week</t>
  </si>
  <si>
    <t xml:space="preserve">Reviewed what was completed, what the next tasks needed. Demo'd changes </t>
  </si>
  <si>
    <t>Pre PDR Costs</t>
  </si>
  <si>
    <t>Post PDR Costs</t>
  </si>
  <si>
    <t>Pre PDR Hours</t>
  </si>
  <si>
    <t>Post PDR Hours</t>
  </si>
  <si>
    <t>Total Hours</t>
  </si>
  <si>
    <t>Total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</si>
</sst>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\$* #,##0.00_);_(\$* \(#,##0.00\);_(\$* \-??_);_(@_)"/>
    <numFmt numFmtId="167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E7E6E6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164" fontId="1" fillId="0" borderId="0" applyBorder="0" applyProtection="0"/>
  </cellStyleXfs>
  <cellXfs count="41">
    <xf numFmtId="0" fontId="0" fillId="0" borderId="0" xfId="0"/>
    <xf numFmtId="0" fontId="1" fillId="0" borderId="0" xfId="1"/>
    <xf numFmtId="0" fontId="2" fillId="0" borderId="0" xfId="2"/>
    <xf numFmtId="0" fontId="1" fillId="0" borderId="0" xfId="1" applyBorder="1" applyAlignment="1" applyProtection="1"/>
    <xf numFmtId="14" fontId="2" fillId="0" borderId="0" xfId="2" applyNumberFormat="1"/>
    <xf numFmtId="0" fontId="3" fillId="0" borderId="1" xfId="1" applyFont="1" applyBorder="1" applyAlignment="1" applyProtection="1"/>
    <xf numFmtId="0" fontId="3" fillId="0" borderId="2" xfId="2" applyFont="1" applyBorder="1"/>
    <xf numFmtId="0" fontId="3" fillId="0" borderId="1" xfId="2" applyFont="1" applyBorder="1"/>
    <xf numFmtId="14" fontId="2" fillId="0" borderId="3" xfId="2" applyNumberFormat="1" applyBorder="1"/>
    <xf numFmtId="164" fontId="2" fillId="0" borderId="0" xfId="3" applyFont="1" applyBorder="1" applyAlignment="1" applyProtection="1"/>
    <xf numFmtId="164" fontId="4" fillId="2" borderId="4" xfId="1" applyNumberFormat="1" applyFont="1" applyFill="1" applyBorder="1" applyAlignment="1" applyProtection="1">
      <alignment horizontal="center"/>
    </xf>
    <xf numFmtId="2" fontId="3" fillId="2" borderId="5" xfId="2" applyNumberFormat="1" applyFont="1" applyFill="1" applyBorder="1" applyAlignment="1">
      <alignment horizontal="center"/>
    </xf>
    <xf numFmtId="0" fontId="3" fillId="2" borderId="6" xfId="2" applyFont="1" applyFill="1" applyBorder="1" applyAlignment="1">
      <alignment horizontal="center"/>
    </xf>
    <xf numFmtId="0" fontId="3" fillId="2" borderId="7" xfId="2" applyFont="1" applyFill="1" applyBorder="1" applyAlignment="1">
      <alignment horizontal="right"/>
    </xf>
    <xf numFmtId="14" fontId="2" fillId="0" borderId="8" xfId="2" applyNumberFormat="1" applyBorder="1"/>
    <xf numFmtId="164" fontId="1" fillId="0" borderId="9" xfId="1" applyNumberFormat="1" applyBorder="1" applyAlignment="1" applyProtection="1"/>
    <xf numFmtId="0" fontId="2" fillId="3" borderId="0" xfId="2" applyFill="1" applyBorder="1" applyAlignment="1">
      <alignment horizontal="center"/>
    </xf>
    <xf numFmtId="0" fontId="2" fillId="0" borderId="10" xfId="2" applyBorder="1" applyAlignment="1">
      <alignment horizontal="center"/>
    </xf>
    <xf numFmtId="0" fontId="2" fillId="0" borderId="11" xfId="2" applyBorder="1" applyAlignment="1">
      <alignment wrapText="1"/>
    </xf>
    <xf numFmtId="14" fontId="2" fillId="0" borderId="12" xfId="2" applyNumberFormat="1" applyBorder="1"/>
    <xf numFmtId="0" fontId="2" fillId="0" borderId="11" xfId="2" applyBorder="1" applyAlignment="1">
      <alignment horizontal="center"/>
    </xf>
    <xf numFmtId="0" fontId="2" fillId="0" borderId="0" xfId="2" applyBorder="1" applyAlignment="1">
      <alignment horizontal="center"/>
    </xf>
    <xf numFmtId="0" fontId="3" fillId="0" borderId="0" xfId="2" applyFont="1"/>
    <xf numFmtId="0" fontId="2" fillId="0" borderId="0" xfId="2" applyFont="1" applyBorder="1" applyAlignment="1">
      <alignment horizontal="center"/>
    </xf>
    <xf numFmtId="0" fontId="2" fillId="0" borderId="11" xfId="2" applyFont="1" applyBorder="1" applyAlignment="1">
      <alignment horizontal="center"/>
    </xf>
    <xf numFmtId="0" fontId="3" fillId="0" borderId="11" xfId="2" applyFont="1" applyBorder="1" applyAlignment="1">
      <alignment wrapText="1"/>
    </xf>
    <xf numFmtId="14" fontId="2" fillId="0" borderId="12" xfId="2" applyNumberFormat="1" applyFont="1" applyBorder="1"/>
    <xf numFmtId="0" fontId="3" fillId="0" borderId="0" xfId="2" applyFont="1" applyAlignment="1">
      <alignment horizontal="center"/>
    </xf>
    <xf numFmtId="0" fontId="3" fillId="0" borderId="13" xfId="1" applyFont="1" applyBorder="1" applyAlignment="1" applyProtection="1"/>
    <xf numFmtId="0" fontId="3" fillId="0" borderId="14" xfId="2" applyFont="1" applyBorder="1"/>
    <xf numFmtId="0" fontId="3" fillId="0" borderId="15" xfId="2" applyFont="1" applyBorder="1"/>
    <xf numFmtId="14" fontId="3" fillId="0" borderId="15" xfId="2" applyNumberFormat="1" applyFont="1" applyBorder="1"/>
    <xf numFmtId="14" fontId="3" fillId="0" borderId="16" xfId="2" applyNumberFormat="1" applyFont="1" applyBorder="1"/>
    <xf numFmtId="0" fontId="3" fillId="0" borderId="0" xfId="2" applyFont="1" applyAlignment="1"/>
    <xf numFmtId="0" fontId="2" fillId="0" borderId="0" xfId="2" applyBorder="1"/>
    <xf numFmtId="0" fontId="1" fillId="0" borderId="17" xfId="1" applyBorder="1" applyAlignment="1" applyProtection="1"/>
    <xf numFmtId="0" fontId="2" fillId="0" borderId="17" xfId="2" applyBorder="1"/>
    <xf numFmtId="14" fontId="3" fillId="0" borderId="17" xfId="2" applyNumberFormat="1" applyFont="1" applyBorder="1"/>
    <xf numFmtId="14" fontId="2" fillId="0" borderId="18" xfId="2" applyNumberFormat="1" applyBorder="1"/>
    <xf numFmtId="164" fontId="2" fillId="0" borderId="0" xfId="2" applyNumberFormat="1"/>
    <xf numFmtId="167" fontId="2" fillId="0" borderId="0" xfId="2" applyNumberFormat="1"/>
  </cellXfs>
  <cellStyles count="4">
    <cellStyle name="Currency 2" xfId="3"/>
    <cellStyle name="Explanatory Text 2" xfId="2"/>
    <cellStyle name="Normal" xfId="0" builtinId="0"/>
    <cellStyle name="Normal 2" xfId="1"/>
  </cellStyles>
  <dxfs count="2">
    <dxf>
      <fill>
        <patternFill>
          <bgColor rgb="FFFF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AD47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MK26"/>
  <sheetViews>
    <sheetView tabSelected="1" zoomScale="70" zoomScaleNormal="70" workbookViewId="0">
      <pane xSplit="1" topLeftCell="L1" activePane="topRight" state="frozen"/>
      <selection pane="topRight" activeCell="AL15" sqref="AL15"/>
    </sheetView>
  </sheetViews>
  <sheetFormatPr defaultColWidth="8.88671875" defaultRowHeight="14.4" outlineLevelCol="1" x14ac:dyDescent="0.3"/>
  <cols>
    <col min="1" max="1" width="11.6640625" style="4" customWidth="1"/>
    <col min="2" max="2" width="42.6640625" style="4" bestFit="1" customWidth="1"/>
    <col min="3" max="3" width="8.109375" style="2" customWidth="1"/>
    <col min="4" max="9" width="9" style="2" customWidth="1"/>
    <col min="10" max="10" width="16.44140625" style="3" customWidth="1"/>
    <col min="11" max="11" width="8.6640625" style="2" customWidth="1"/>
    <col min="12" max="12" width="9.33203125" style="2" customWidth="1"/>
    <col min="13" max="14" width="8.6640625" style="2" customWidth="1"/>
    <col min="15" max="15" width="15" style="2" customWidth="1"/>
    <col min="16" max="21" width="11.109375" style="2" hidden="1" customWidth="1" outlineLevel="1"/>
    <col min="22" max="22" width="11.109375" style="2" bestFit="1" customWidth="1" collapsed="1"/>
    <col min="23" max="23" width="19.6640625" style="2" customWidth="1"/>
    <col min="24" max="29" width="8.6640625" style="2" customWidth="1" outlineLevel="1"/>
    <col min="30" max="31" width="8.6640625" style="2" customWidth="1"/>
    <col min="32" max="32" width="15.6640625" style="2" bestFit="1" customWidth="1"/>
    <col min="33" max="38" width="11.109375" style="2" bestFit="1" customWidth="1"/>
    <col min="39" max="1025" width="8.6640625" style="2" customWidth="1"/>
    <col min="1026" max="16384" width="8.88671875" style="1"/>
  </cols>
  <sheetData>
    <row r="1" spans="1:38" ht="15" thickBot="1" x14ac:dyDescent="0.35">
      <c r="A1" s="38"/>
      <c r="B1" s="37" t="s">
        <v>23</v>
      </c>
      <c r="C1" s="36"/>
      <c r="D1" s="36"/>
      <c r="E1" s="36"/>
      <c r="F1" s="36"/>
      <c r="G1" s="36"/>
      <c r="H1" s="36"/>
      <c r="I1" s="36"/>
      <c r="J1" s="35"/>
      <c r="K1" s="34"/>
      <c r="O1" s="33" t="s">
        <v>22</v>
      </c>
      <c r="Q1" s="33"/>
      <c r="W1" s="22" t="s">
        <v>21</v>
      </c>
    </row>
    <row r="2" spans="1:38" x14ac:dyDescent="0.3">
      <c r="A2" s="32" t="s">
        <v>20</v>
      </c>
      <c r="B2" s="31" t="s">
        <v>19</v>
      </c>
      <c r="C2" s="30" t="s">
        <v>7</v>
      </c>
      <c r="D2" s="29" t="s">
        <v>6</v>
      </c>
      <c r="E2" s="29" t="s">
        <v>5</v>
      </c>
      <c r="F2" s="29" t="s">
        <v>4</v>
      </c>
      <c r="G2" s="29" t="s">
        <v>3</v>
      </c>
      <c r="H2" s="29" t="s">
        <v>2</v>
      </c>
      <c r="I2" s="29" t="s">
        <v>1</v>
      </c>
      <c r="J2" s="28" t="s">
        <v>0</v>
      </c>
      <c r="L2" s="22"/>
      <c r="P2" s="22" t="s">
        <v>6</v>
      </c>
      <c r="Q2" s="27" t="s">
        <v>5</v>
      </c>
      <c r="R2" s="27" t="s">
        <v>4</v>
      </c>
      <c r="S2" s="27" t="s">
        <v>3</v>
      </c>
      <c r="T2" s="27" t="s">
        <v>2</v>
      </c>
      <c r="U2" s="27" t="s">
        <v>18</v>
      </c>
      <c r="V2" s="22"/>
      <c r="W2" s="22"/>
      <c r="X2" s="22" t="s">
        <v>6</v>
      </c>
      <c r="Y2" s="22" t="s">
        <v>5</v>
      </c>
      <c r="Z2" s="22" t="s">
        <v>4</v>
      </c>
      <c r="AA2" s="22" t="s">
        <v>3</v>
      </c>
      <c r="AB2" s="22" t="s">
        <v>2</v>
      </c>
      <c r="AC2" s="22" t="s">
        <v>18</v>
      </c>
      <c r="AG2" s="22" t="s">
        <v>6</v>
      </c>
      <c r="AH2" s="27" t="s">
        <v>5</v>
      </c>
      <c r="AI2" s="27" t="s">
        <v>4</v>
      </c>
      <c r="AJ2" s="27" t="s">
        <v>3</v>
      </c>
      <c r="AK2" s="27" t="s">
        <v>2</v>
      </c>
      <c r="AL2" s="27" t="s">
        <v>18</v>
      </c>
    </row>
    <row r="3" spans="1:38" x14ac:dyDescent="0.3">
      <c r="A3" s="26">
        <v>43132</v>
      </c>
      <c r="B3" s="25"/>
      <c r="C3" s="24">
        <v>0.5</v>
      </c>
      <c r="D3" s="23">
        <v>1</v>
      </c>
      <c r="E3" s="23">
        <v>1</v>
      </c>
      <c r="F3" s="23">
        <v>1</v>
      </c>
      <c r="G3" s="23">
        <v>1</v>
      </c>
      <c r="H3" s="23">
        <v>1</v>
      </c>
      <c r="I3" s="23">
        <v>1</v>
      </c>
      <c r="J3" s="15">
        <f>SUM(D3:I3)*100*C3</f>
        <v>300</v>
      </c>
      <c r="L3" s="22"/>
      <c r="P3" s="9">
        <f>IF(D3=1,100*$C3,0)</f>
        <v>50</v>
      </c>
      <c r="Q3" s="9">
        <f t="shared" ref="Q3:U3" si="0">IF(E3=1,100*$C3,0)</f>
        <v>50</v>
      </c>
      <c r="R3" s="9">
        <f t="shared" si="0"/>
        <v>50</v>
      </c>
      <c r="S3" s="9">
        <f t="shared" si="0"/>
        <v>50</v>
      </c>
      <c r="T3" s="9">
        <f t="shared" si="0"/>
        <v>50</v>
      </c>
      <c r="U3" s="9">
        <f t="shared" si="0"/>
        <v>50</v>
      </c>
      <c r="V3" s="9"/>
      <c r="X3" s="2">
        <f>IF(D3=1,$C3,0)</f>
        <v>0.5</v>
      </c>
      <c r="Y3" s="2">
        <f t="shared" ref="Y3:Y24" si="1">IF(E3=1,$C3,0)</f>
        <v>0.5</v>
      </c>
      <c r="Z3" s="2">
        <f t="shared" ref="Z3:Z24" si="2">IF(F3=1,$C3,0)</f>
        <v>0.5</v>
      </c>
      <c r="AA3" s="2">
        <f t="shared" ref="AA3:AA24" si="3">IF(G3=1,$C3,0)</f>
        <v>0.5</v>
      </c>
      <c r="AB3" s="2">
        <f t="shared" ref="AB3:AB24" si="4">IF(H3=1,$C3,0)</f>
        <v>0.5</v>
      </c>
      <c r="AC3" s="2">
        <f t="shared" ref="AC3:AC24" si="5">IF(I3=1,$C3,0)</f>
        <v>0.5</v>
      </c>
      <c r="AF3" s="2" t="s">
        <v>26</v>
      </c>
      <c r="AG3" s="39">
        <f>SUM(P3:P14)</f>
        <v>1075</v>
      </c>
      <c r="AH3" s="39">
        <f t="shared" ref="AH3:AL3" si="6">SUM(Q3:Q14)</f>
        <v>900</v>
      </c>
      <c r="AI3" s="39">
        <f t="shared" si="6"/>
        <v>1175</v>
      </c>
      <c r="AJ3" s="39">
        <f t="shared" si="6"/>
        <v>1175</v>
      </c>
      <c r="AK3" s="39">
        <f t="shared" si="6"/>
        <v>1175</v>
      </c>
      <c r="AL3" s="39">
        <f t="shared" si="6"/>
        <v>1175</v>
      </c>
    </row>
    <row r="4" spans="1:38" x14ac:dyDescent="0.3">
      <c r="A4" s="19">
        <v>43137</v>
      </c>
      <c r="B4" s="18"/>
      <c r="C4" s="20">
        <v>0.5</v>
      </c>
      <c r="D4" s="21">
        <v>1</v>
      </c>
      <c r="E4" s="21">
        <v>1</v>
      </c>
      <c r="F4" s="21">
        <v>1</v>
      </c>
      <c r="G4" s="21">
        <v>1</v>
      </c>
      <c r="H4" s="21">
        <v>1</v>
      </c>
      <c r="I4" s="21">
        <v>1</v>
      </c>
      <c r="J4" s="15">
        <f t="shared" ref="J4:J24" si="7">SUM(D4:I4)*100*C4</f>
        <v>300</v>
      </c>
      <c r="P4" s="9">
        <f t="shared" ref="P4:P24" si="8">IF(D4=1,100*$C4,0)</f>
        <v>50</v>
      </c>
      <c r="Q4" s="9">
        <f t="shared" ref="Q4:Q24" si="9">IF(E4=1,100*$C4,0)</f>
        <v>50</v>
      </c>
      <c r="R4" s="9">
        <f t="shared" ref="R4:R24" si="10">IF(F4=1,100*$C4,0)</f>
        <v>50</v>
      </c>
      <c r="S4" s="9">
        <f t="shared" ref="S4:S24" si="11">IF(G4=1,100*$C4,0)</f>
        <v>50</v>
      </c>
      <c r="T4" s="9">
        <f t="shared" ref="T4:T24" si="12">IF(H4=1,100*$C4,0)</f>
        <v>50</v>
      </c>
      <c r="U4" s="9">
        <f t="shared" ref="U4:U24" si="13">IF(I4=1,100*$C4,0)</f>
        <v>50</v>
      </c>
      <c r="V4" s="9"/>
      <c r="X4" s="2">
        <f t="shared" ref="X4:X24" si="14">IF(D4=1,$C4,0)</f>
        <v>0.5</v>
      </c>
      <c r="Y4" s="2">
        <f t="shared" si="1"/>
        <v>0.5</v>
      </c>
      <c r="Z4" s="2">
        <f t="shared" si="2"/>
        <v>0.5</v>
      </c>
      <c r="AA4" s="2">
        <f t="shared" si="3"/>
        <v>0.5</v>
      </c>
      <c r="AB4" s="2">
        <f t="shared" si="4"/>
        <v>0.5</v>
      </c>
      <c r="AC4" s="2">
        <f t="shared" si="5"/>
        <v>0.5</v>
      </c>
      <c r="AF4" s="2" t="s">
        <v>27</v>
      </c>
      <c r="AG4" s="40">
        <f>P25-AG3</f>
        <v>225</v>
      </c>
      <c r="AH4" s="40">
        <f t="shared" ref="AH4:AL4" si="15">Q25-AH3</f>
        <v>225</v>
      </c>
      <c r="AI4" s="40">
        <f t="shared" si="15"/>
        <v>225</v>
      </c>
      <c r="AJ4" s="40">
        <f t="shared" si="15"/>
        <v>225</v>
      </c>
      <c r="AK4" s="40">
        <f t="shared" si="15"/>
        <v>225</v>
      </c>
      <c r="AL4" s="40">
        <f t="shared" si="15"/>
        <v>225</v>
      </c>
    </row>
    <row r="5" spans="1:38" x14ac:dyDescent="0.3">
      <c r="A5" s="19">
        <v>43139</v>
      </c>
      <c r="B5" s="18"/>
      <c r="C5" s="20">
        <v>0.5</v>
      </c>
      <c r="D5" s="21">
        <v>1</v>
      </c>
      <c r="E5" s="21">
        <v>1</v>
      </c>
      <c r="F5" s="21">
        <v>1</v>
      </c>
      <c r="G5" s="21">
        <v>1</v>
      </c>
      <c r="H5" s="21">
        <v>1</v>
      </c>
      <c r="I5" s="21">
        <v>1</v>
      </c>
      <c r="J5" s="15">
        <f t="shared" si="7"/>
        <v>300</v>
      </c>
      <c r="P5" s="9">
        <f t="shared" si="8"/>
        <v>50</v>
      </c>
      <c r="Q5" s="9">
        <f t="shared" si="9"/>
        <v>50</v>
      </c>
      <c r="R5" s="9">
        <f t="shared" si="10"/>
        <v>50</v>
      </c>
      <c r="S5" s="9">
        <f t="shared" si="11"/>
        <v>50</v>
      </c>
      <c r="T5" s="9">
        <f t="shared" si="12"/>
        <v>50</v>
      </c>
      <c r="U5" s="9">
        <f t="shared" si="13"/>
        <v>50</v>
      </c>
      <c r="V5" s="9"/>
      <c r="X5" s="2">
        <f t="shared" si="14"/>
        <v>0.5</v>
      </c>
      <c r="Y5" s="2">
        <f t="shared" si="1"/>
        <v>0.5</v>
      </c>
      <c r="Z5" s="2">
        <f t="shared" si="2"/>
        <v>0.5</v>
      </c>
      <c r="AA5" s="2">
        <f t="shared" si="3"/>
        <v>0.5</v>
      </c>
      <c r="AB5" s="2">
        <f t="shared" si="4"/>
        <v>0.5</v>
      </c>
      <c r="AC5" s="2">
        <f t="shared" si="5"/>
        <v>0.5</v>
      </c>
    </row>
    <row r="6" spans="1:38" x14ac:dyDescent="0.3">
      <c r="A6" s="19">
        <v>43144</v>
      </c>
      <c r="B6" s="18"/>
      <c r="C6" s="20">
        <v>0.75</v>
      </c>
      <c r="D6" s="21">
        <v>1</v>
      </c>
      <c r="E6" s="21"/>
      <c r="F6" s="21">
        <v>1</v>
      </c>
      <c r="G6" s="21">
        <v>1</v>
      </c>
      <c r="H6" s="21">
        <v>1</v>
      </c>
      <c r="I6" s="21">
        <v>1</v>
      </c>
      <c r="J6" s="15">
        <f t="shared" si="7"/>
        <v>375</v>
      </c>
      <c r="P6" s="9">
        <f t="shared" si="8"/>
        <v>75</v>
      </c>
      <c r="Q6" s="9">
        <f t="shared" si="9"/>
        <v>0</v>
      </c>
      <c r="R6" s="9">
        <f t="shared" si="10"/>
        <v>75</v>
      </c>
      <c r="S6" s="9">
        <f t="shared" si="11"/>
        <v>75</v>
      </c>
      <c r="T6" s="9">
        <f t="shared" si="12"/>
        <v>75</v>
      </c>
      <c r="U6" s="9">
        <f t="shared" si="13"/>
        <v>75</v>
      </c>
      <c r="V6" s="9"/>
      <c r="X6" s="2">
        <f t="shared" si="14"/>
        <v>0.75</v>
      </c>
      <c r="Y6" s="2">
        <f t="shared" si="1"/>
        <v>0</v>
      </c>
      <c r="Z6" s="2">
        <f t="shared" si="2"/>
        <v>0.75</v>
      </c>
      <c r="AA6" s="2">
        <f t="shared" si="3"/>
        <v>0.75</v>
      </c>
      <c r="AB6" s="2">
        <f t="shared" si="4"/>
        <v>0.75</v>
      </c>
      <c r="AC6" s="2">
        <f t="shared" si="5"/>
        <v>0.75</v>
      </c>
      <c r="AF6" s="2" t="s">
        <v>28</v>
      </c>
      <c r="AG6" s="2">
        <f>SUM(X3:X14)</f>
        <v>10.75</v>
      </c>
      <c r="AH6" s="2">
        <f t="shared" ref="AH6:AL6" si="16">SUM(Y3:Y14)</f>
        <v>9</v>
      </c>
      <c r="AI6" s="2">
        <f t="shared" si="16"/>
        <v>11.75</v>
      </c>
      <c r="AJ6" s="2">
        <f t="shared" si="16"/>
        <v>11.75</v>
      </c>
      <c r="AK6" s="2">
        <f t="shared" si="16"/>
        <v>11.75</v>
      </c>
      <c r="AL6" s="2">
        <f t="shared" si="16"/>
        <v>11.75</v>
      </c>
    </row>
    <row r="7" spans="1:38" x14ac:dyDescent="0.3">
      <c r="A7" s="19">
        <v>43151</v>
      </c>
      <c r="B7" s="18" t="s">
        <v>17</v>
      </c>
      <c r="C7" s="20">
        <v>1</v>
      </c>
      <c r="D7" s="21">
        <v>1</v>
      </c>
      <c r="E7" s="21">
        <v>1</v>
      </c>
      <c r="F7" s="21">
        <v>1</v>
      </c>
      <c r="G7" s="21">
        <v>1</v>
      </c>
      <c r="H7" s="21">
        <v>1</v>
      </c>
      <c r="I7" s="21">
        <v>1</v>
      </c>
      <c r="J7" s="15">
        <f t="shared" si="7"/>
        <v>600</v>
      </c>
      <c r="P7" s="9">
        <f t="shared" si="8"/>
        <v>100</v>
      </c>
      <c r="Q7" s="9">
        <f t="shared" si="9"/>
        <v>100</v>
      </c>
      <c r="R7" s="9">
        <f t="shared" si="10"/>
        <v>100</v>
      </c>
      <c r="S7" s="9">
        <f t="shared" si="11"/>
        <v>100</v>
      </c>
      <c r="T7" s="9">
        <f t="shared" si="12"/>
        <v>100</v>
      </c>
      <c r="U7" s="9">
        <f t="shared" si="13"/>
        <v>100</v>
      </c>
      <c r="V7" s="9"/>
      <c r="X7" s="2">
        <f t="shared" si="14"/>
        <v>1</v>
      </c>
      <c r="Y7" s="2">
        <f t="shared" si="1"/>
        <v>1</v>
      </c>
      <c r="Z7" s="2">
        <f t="shared" si="2"/>
        <v>1</v>
      </c>
      <c r="AA7" s="2">
        <f t="shared" si="3"/>
        <v>1</v>
      </c>
      <c r="AB7" s="2">
        <f t="shared" si="4"/>
        <v>1</v>
      </c>
      <c r="AC7" s="2">
        <f t="shared" si="5"/>
        <v>1</v>
      </c>
      <c r="AF7" s="2" t="s">
        <v>29</v>
      </c>
      <c r="AG7" s="2">
        <f>X25-AG6</f>
        <v>2.25</v>
      </c>
      <c r="AH7" s="2">
        <f t="shared" ref="AH7:AL7" si="17">Y25-AH6</f>
        <v>2.25</v>
      </c>
      <c r="AI7" s="2">
        <f t="shared" si="17"/>
        <v>2.25</v>
      </c>
      <c r="AJ7" s="2">
        <f t="shared" si="17"/>
        <v>2.25</v>
      </c>
      <c r="AK7" s="2">
        <f t="shared" si="17"/>
        <v>2.25</v>
      </c>
      <c r="AL7" s="2">
        <f t="shared" si="17"/>
        <v>2.25</v>
      </c>
    </row>
    <row r="8" spans="1:38" x14ac:dyDescent="0.3">
      <c r="A8" s="19">
        <v>43153</v>
      </c>
      <c r="B8" s="18" t="s">
        <v>16</v>
      </c>
      <c r="C8" s="20">
        <v>1</v>
      </c>
      <c r="D8" s="21"/>
      <c r="E8" s="21">
        <v>1</v>
      </c>
      <c r="F8" s="21">
        <v>1</v>
      </c>
      <c r="G8" s="21">
        <v>1</v>
      </c>
      <c r="H8" s="21">
        <v>1</v>
      </c>
      <c r="I8" s="21">
        <v>1</v>
      </c>
      <c r="J8" s="15">
        <f t="shared" si="7"/>
        <v>500</v>
      </c>
      <c r="P8" s="9">
        <f t="shared" si="8"/>
        <v>0</v>
      </c>
      <c r="Q8" s="9">
        <f t="shared" si="9"/>
        <v>100</v>
      </c>
      <c r="R8" s="9">
        <f t="shared" si="10"/>
        <v>100</v>
      </c>
      <c r="S8" s="9">
        <f t="shared" si="11"/>
        <v>100</v>
      </c>
      <c r="T8" s="9">
        <f t="shared" si="12"/>
        <v>100</v>
      </c>
      <c r="U8" s="9">
        <f t="shared" si="13"/>
        <v>100</v>
      </c>
      <c r="V8" s="9"/>
      <c r="X8" s="2">
        <f t="shared" si="14"/>
        <v>0</v>
      </c>
      <c r="Y8" s="2">
        <f t="shared" si="1"/>
        <v>1</v>
      </c>
      <c r="Z8" s="2">
        <f t="shared" si="2"/>
        <v>1</v>
      </c>
      <c r="AA8" s="2">
        <f t="shared" si="3"/>
        <v>1</v>
      </c>
      <c r="AB8" s="2">
        <f t="shared" si="4"/>
        <v>1</v>
      </c>
      <c r="AC8" s="2">
        <f t="shared" si="5"/>
        <v>1</v>
      </c>
    </row>
    <row r="9" spans="1:38" x14ac:dyDescent="0.3">
      <c r="A9" s="19">
        <v>43158</v>
      </c>
      <c r="B9" s="18" t="s">
        <v>15</v>
      </c>
      <c r="C9" s="20">
        <v>1.5</v>
      </c>
      <c r="D9" s="21">
        <v>1</v>
      </c>
      <c r="E9" s="21">
        <v>1</v>
      </c>
      <c r="F9" s="21">
        <v>1</v>
      </c>
      <c r="G9" s="21">
        <v>1</v>
      </c>
      <c r="H9" s="21">
        <v>1</v>
      </c>
      <c r="I9" s="21">
        <v>1</v>
      </c>
      <c r="J9" s="15">
        <f t="shared" si="7"/>
        <v>900</v>
      </c>
      <c r="P9" s="9">
        <f t="shared" si="8"/>
        <v>150</v>
      </c>
      <c r="Q9" s="9">
        <f t="shared" si="9"/>
        <v>150</v>
      </c>
      <c r="R9" s="9">
        <f t="shared" si="10"/>
        <v>150</v>
      </c>
      <c r="S9" s="9">
        <f t="shared" si="11"/>
        <v>150</v>
      </c>
      <c r="T9" s="9">
        <f t="shared" si="12"/>
        <v>150</v>
      </c>
      <c r="U9" s="9">
        <f t="shared" si="13"/>
        <v>150</v>
      </c>
      <c r="V9" s="9"/>
      <c r="X9" s="2">
        <f t="shared" si="14"/>
        <v>1.5</v>
      </c>
      <c r="Y9" s="2">
        <f t="shared" si="1"/>
        <v>1.5</v>
      </c>
      <c r="Z9" s="2">
        <f t="shared" si="2"/>
        <v>1.5</v>
      </c>
      <c r="AA9" s="2">
        <f t="shared" si="3"/>
        <v>1.5</v>
      </c>
      <c r="AB9" s="2">
        <f t="shared" si="4"/>
        <v>1.5</v>
      </c>
      <c r="AC9" s="2">
        <f t="shared" si="5"/>
        <v>1.5</v>
      </c>
      <c r="AF9" s="2" t="s">
        <v>31</v>
      </c>
      <c r="AG9" s="39">
        <f>SUM(AG3,AG4)</f>
        <v>1300</v>
      </c>
      <c r="AH9" s="39">
        <f t="shared" ref="AH9:AL9" si="18">SUM(AH3,AH4)</f>
        <v>1125</v>
      </c>
      <c r="AI9" s="39">
        <f t="shared" si="18"/>
        <v>1400</v>
      </c>
      <c r="AJ9" s="39">
        <f t="shared" si="18"/>
        <v>1400</v>
      </c>
      <c r="AK9" s="39">
        <f t="shared" si="18"/>
        <v>1400</v>
      </c>
      <c r="AL9" s="39">
        <f t="shared" si="18"/>
        <v>1400</v>
      </c>
    </row>
    <row r="10" spans="1:38" x14ac:dyDescent="0.3">
      <c r="A10" s="19">
        <v>43160</v>
      </c>
      <c r="B10" s="18" t="s">
        <v>14</v>
      </c>
      <c r="C10" s="20">
        <v>2</v>
      </c>
      <c r="D10" s="21">
        <v>1</v>
      </c>
      <c r="E10" s="21">
        <v>1</v>
      </c>
      <c r="F10" s="21">
        <v>1</v>
      </c>
      <c r="G10" s="21">
        <v>1</v>
      </c>
      <c r="H10" s="21">
        <v>1</v>
      </c>
      <c r="I10" s="21">
        <v>1</v>
      </c>
      <c r="J10" s="15">
        <f t="shared" si="7"/>
        <v>1200</v>
      </c>
      <c r="P10" s="9">
        <f t="shared" si="8"/>
        <v>200</v>
      </c>
      <c r="Q10" s="9">
        <f t="shared" si="9"/>
        <v>200</v>
      </c>
      <c r="R10" s="9">
        <f t="shared" si="10"/>
        <v>200</v>
      </c>
      <c r="S10" s="9">
        <f t="shared" si="11"/>
        <v>200</v>
      </c>
      <c r="T10" s="9">
        <f t="shared" si="12"/>
        <v>200</v>
      </c>
      <c r="U10" s="9">
        <f t="shared" si="13"/>
        <v>200</v>
      </c>
      <c r="V10" s="9"/>
      <c r="X10" s="2">
        <f t="shared" si="14"/>
        <v>2</v>
      </c>
      <c r="Y10" s="2">
        <f t="shared" si="1"/>
        <v>2</v>
      </c>
      <c r="Z10" s="2">
        <f t="shared" si="2"/>
        <v>2</v>
      </c>
      <c r="AA10" s="2">
        <f t="shared" si="3"/>
        <v>2</v>
      </c>
      <c r="AB10" s="2">
        <f t="shared" si="4"/>
        <v>2</v>
      </c>
      <c r="AC10" s="2">
        <f t="shared" si="5"/>
        <v>2</v>
      </c>
      <c r="AF10" s="2" t="s">
        <v>30</v>
      </c>
      <c r="AG10" s="2">
        <f>SUM(AG6+AG7)</f>
        <v>13</v>
      </c>
      <c r="AH10" s="2">
        <f t="shared" ref="AH10:AL10" si="19">SUM(AH6+AH7)</f>
        <v>11.25</v>
      </c>
      <c r="AI10" s="2">
        <f t="shared" si="19"/>
        <v>14</v>
      </c>
      <c r="AJ10" s="2">
        <f t="shared" si="19"/>
        <v>14</v>
      </c>
      <c r="AK10" s="2">
        <f t="shared" si="19"/>
        <v>14</v>
      </c>
      <c r="AL10" s="2">
        <f t="shared" si="19"/>
        <v>14</v>
      </c>
    </row>
    <row r="11" spans="1:38" x14ac:dyDescent="0.3">
      <c r="A11" s="19">
        <v>43164</v>
      </c>
      <c r="B11" s="18" t="s">
        <v>13</v>
      </c>
      <c r="C11" s="20">
        <v>0.5</v>
      </c>
      <c r="D11" s="21">
        <v>1</v>
      </c>
      <c r="E11" s="21">
        <v>1</v>
      </c>
      <c r="F11" s="21">
        <v>1</v>
      </c>
      <c r="G11" s="21">
        <v>1</v>
      </c>
      <c r="H11" s="21">
        <v>1</v>
      </c>
      <c r="I11" s="21">
        <v>1</v>
      </c>
      <c r="J11" s="15">
        <f t="shared" si="7"/>
        <v>300</v>
      </c>
      <c r="P11" s="9">
        <f t="shared" si="8"/>
        <v>50</v>
      </c>
      <c r="Q11" s="9">
        <f t="shared" si="9"/>
        <v>50</v>
      </c>
      <c r="R11" s="9">
        <f t="shared" si="10"/>
        <v>50</v>
      </c>
      <c r="S11" s="9">
        <f t="shared" si="11"/>
        <v>50</v>
      </c>
      <c r="T11" s="9">
        <f t="shared" si="12"/>
        <v>50</v>
      </c>
      <c r="U11" s="9">
        <f t="shared" si="13"/>
        <v>50</v>
      </c>
      <c r="V11" s="9"/>
      <c r="X11" s="2">
        <f t="shared" si="14"/>
        <v>0.5</v>
      </c>
      <c r="Y11" s="2">
        <f t="shared" si="1"/>
        <v>0.5</v>
      </c>
      <c r="Z11" s="2">
        <f t="shared" si="2"/>
        <v>0.5</v>
      </c>
      <c r="AA11" s="2">
        <f t="shared" si="3"/>
        <v>0.5</v>
      </c>
      <c r="AB11" s="2">
        <f t="shared" si="4"/>
        <v>0.5</v>
      </c>
      <c r="AC11" s="2">
        <f t="shared" si="5"/>
        <v>0.5</v>
      </c>
    </row>
    <row r="12" spans="1:38" x14ac:dyDescent="0.3">
      <c r="A12" s="19">
        <v>43165</v>
      </c>
      <c r="B12" s="18" t="s">
        <v>12</v>
      </c>
      <c r="C12" s="20">
        <v>1</v>
      </c>
      <c r="D12" s="21">
        <v>1</v>
      </c>
      <c r="E12" s="21">
        <v>1</v>
      </c>
      <c r="F12" s="21">
        <v>1</v>
      </c>
      <c r="G12" s="21">
        <v>1</v>
      </c>
      <c r="H12" s="21">
        <v>1</v>
      </c>
      <c r="I12" s="21">
        <v>1</v>
      </c>
      <c r="J12" s="15">
        <f t="shared" si="7"/>
        <v>600</v>
      </c>
      <c r="P12" s="9">
        <f t="shared" si="8"/>
        <v>100</v>
      </c>
      <c r="Q12" s="9">
        <f t="shared" si="9"/>
        <v>100</v>
      </c>
      <c r="R12" s="9">
        <f t="shared" si="10"/>
        <v>100</v>
      </c>
      <c r="S12" s="9">
        <f t="shared" si="11"/>
        <v>100</v>
      </c>
      <c r="T12" s="9">
        <f t="shared" si="12"/>
        <v>100</v>
      </c>
      <c r="U12" s="9">
        <f t="shared" si="13"/>
        <v>100</v>
      </c>
      <c r="V12" s="9"/>
      <c r="X12" s="2">
        <f t="shared" si="14"/>
        <v>1</v>
      </c>
      <c r="Y12" s="2">
        <f t="shared" si="1"/>
        <v>1</v>
      </c>
      <c r="Z12" s="2">
        <f t="shared" si="2"/>
        <v>1</v>
      </c>
      <c r="AA12" s="2">
        <f t="shared" si="3"/>
        <v>1</v>
      </c>
      <c r="AB12" s="2">
        <f t="shared" si="4"/>
        <v>1</v>
      </c>
      <c r="AC12" s="2">
        <f t="shared" si="5"/>
        <v>1</v>
      </c>
    </row>
    <row r="13" spans="1:38" x14ac:dyDescent="0.3">
      <c r="A13" s="19">
        <v>43167</v>
      </c>
      <c r="B13" s="18" t="s">
        <v>11</v>
      </c>
      <c r="C13" s="20">
        <v>0.5</v>
      </c>
      <c r="D13" s="21">
        <v>1</v>
      </c>
      <c r="E13" s="21">
        <v>1</v>
      </c>
      <c r="F13" s="21">
        <v>1</v>
      </c>
      <c r="G13" s="21">
        <v>1</v>
      </c>
      <c r="H13" s="21">
        <v>1</v>
      </c>
      <c r="I13" s="21">
        <v>1</v>
      </c>
      <c r="J13" s="15">
        <f t="shared" si="7"/>
        <v>300</v>
      </c>
      <c r="P13" s="9">
        <f t="shared" si="8"/>
        <v>50</v>
      </c>
      <c r="Q13" s="9">
        <f t="shared" si="9"/>
        <v>50</v>
      </c>
      <c r="R13" s="9">
        <f t="shared" si="10"/>
        <v>50</v>
      </c>
      <c r="S13" s="9">
        <f t="shared" si="11"/>
        <v>50</v>
      </c>
      <c r="T13" s="9">
        <f t="shared" si="12"/>
        <v>50</v>
      </c>
      <c r="U13" s="9">
        <f t="shared" si="13"/>
        <v>50</v>
      </c>
      <c r="V13" s="9"/>
      <c r="X13" s="2">
        <f t="shared" si="14"/>
        <v>0.5</v>
      </c>
      <c r="Y13" s="2">
        <f t="shared" si="1"/>
        <v>0.5</v>
      </c>
      <c r="Z13" s="2">
        <f t="shared" si="2"/>
        <v>0.5</v>
      </c>
      <c r="AA13" s="2">
        <f t="shared" si="3"/>
        <v>0.5</v>
      </c>
      <c r="AB13" s="2">
        <f t="shared" si="4"/>
        <v>0.5</v>
      </c>
      <c r="AC13" s="2">
        <f t="shared" si="5"/>
        <v>0.5</v>
      </c>
    </row>
    <row r="14" spans="1:38" x14ac:dyDescent="0.3">
      <c r="A14" s="19">
        <v>43179</v>
      </c>
      <c r="B14" s="18" t="s">
        <v>10</v>
      </c>
      <c r="C14" s="20">
        <v>2</v>
      </c>
      <c r="D14" s="21">
        <v>1</v>
      </c>
      <c r="E14" s="21"/>
      <c r="F14" s="21">
        <v>1</v>
      </c>
      <c r="G14" s="21">
        <v>1</v>
      </c>
      <c r="H14" s="21">
        <v>1</v>
      </c>
      <c r="I14" s="21">
        <v>1</v>
      </c>
      <c r="J14" s="15">
        <f t="shared" si="7"/>
        <v>1000</v>
      </c>
      <c r="P14" s="9">
        <f t="shared" si="8"/>
        <v>200</v>
      </c>
      <c r="Q14" s="9">
        <f t="shared" si="9"/>
        <v>0</v>
      </c>
      <c r="R14" s="9">
        <f t="shared" si="10"/>
        <v>200</v>
      </c>
      <c r="S14" s="9">
        <f t="shared" si="11"/>
        <v>200</v>
      </c>
      <c r="T14" s="9">
        <f t="shared" si="12"/>
        <v>200</v>
      </c>
      <c r="U14" s="9">
        <f t="shared" si="13"/>
        <v>200</v>
      </c>
      <c r="V14" s="9"/>
      <c r="X14" s="2">
        <f t="shared" si="14"/>
        <v>2</v>
      </c>
      <c r="Y14" s="2">
        <f t="shared" si="1"/>
        <v>0</v>
      </c>
      <c r="Z14" s="2">
        <f t="shared" si="2"/>
        <v>2</v>
      </c>
      <c r="AA14" s="2">
        <f t="shared" si="3"/>
        <v>2</v>
      </c>
      <c r="AB14" s="2">
        <f t="shared" si="4"/>
        <v>2</v>
      </c>
      <c r="AC14" s="2">
        <f t="shared" si="5"/>
        <v>2</v>
      </c>
    </row>
    <row r="15" spans="1:38" x14ac:dyDescent="0.3">
      <c r="A15" s="19">
        <v>43186</v>
      </c>
      <c r="B15" s="18" t="s">
        <v>9</v>
      </c>
      <c r="C15" s="20">
        <v>0.5</v>
      </c>
      <c r="D15" s="16">
        <v>1</v>
      </c>
      <c r="E15" s="16">
        <v>1</v>
      </c>
      <c r="F15" s="16">
        <v>1</v>
      </c>
      <c r="G15" s="16">
        <v>1</v>
      </c>
      <c r="H15" s="16">
        <v>1</v>
      </c>
      <c r="I15" s="16">
        <v>1</v>
      </c>
      <c r="J15" s="15">
        <f t="shared" si="7"/>
        <v>300</v>
      </c>
      <c r="P15" s="9">
        <f t="shared" si="8"/>
        <v>50</v>
      </c>
      <c r="Q15" s="9">
        <f t="shared" si="9"/>
        <v>50</v>
      </c>
      <c r="R15" s="9">
        <f t="shared" si="10"/>
        <v>50</v>
      </c>
      <c r="S15" s="9">
        <f t="shared" si="11"/>
        <v>50</v>
      </c>
      <c r="T15" s="9">
        <f t="shared" si="12"/>
        <v>50</v>
      </c>
      <c r="U15" s="9">
        <f t="shared" si="13"/>
        <v>50</v>
      </c>
      <c r="V15" s="9"/>
      <c r="X15" s="2">
        <f t="shared" si="14"/>
        <v>0.5</v>
      </c>
      <c r="Y15" s="2">
        <f t="shared" si="1"/>
        <v>0.5</v>
      </c>
      <c r="Z15" s="2">
        <f t="shared" si="2"/>
        <v>0.5</v>
      </c>
      <c r="AA15" s="2">
        <f t="shared" si="3"/>
        <v>0.5</v>
      </c>
      <c r="AB15" s="2">
        <f t="shared" si="4"/>
        <v>0.5</v>
      </c>
      <c r="AC15" s="2">
        <f t="shared" si="5"/>
        <v>0.5</v>
      </c>
    </row>
    <row r="16" spans="1:38" ht="27" x14ac:dyDescent="0.3">
      <c r="A16" s="19">
        <v>43195</v>
      </c>
      <c r="B16" s="18" t="s">
        <v>24</v>
      </c>
      <c r="C16" s="20">
        <v>1</v>
      </c>
      <c r="D16" s="16">
        <v>1</v>
      </c>
      <c r="E16" s="16">
        <v>1</v>
      </c>
      <c r="F16" s="16">
        <v>1</v>
      </c>
      <c r="G16" s="16">
        <v>1</v>
      </c>
      <c r="H16" s="16">
        <v>1</v>
      </c>
      <c r="I16" s="16">
        <v>1</v>
      </c>
      <c r="J16" s="15">
        <f t="shared" si="7"/>
        <v>600</v>
      </c>
      <c r="P16" s="9">
        <f t="shared" si="8"/>
        <v>100</v>
      </c>
      <c r="Q16" s="9">
        <f t="shared" si="9"/>
        <v>100</v>
      </c>
      <c r="R16" s="9">
        <f t="shared" si="10"/>
        <v>100</v>
      </c>
      <c r="S16" s="9">
        <f t="shared" si="11"/>
        <v>100</v>
      </c>
      <c r="T16" s="9">
        <f t="shared" si="12"/>
        <v>100</v>
      </c>
      <c r="U16" s="9">
        <f t="shared" si="13"/>
        <v>100</v>
      </c>
      <c r="V16" s="9"/>
      <c r="X16" s="2">
        <f t="shared" si="14"/>
        <v>1</v>
      </c>
      <c r="Y16" s="2">
        <f t="shared" si="1"/>
        <v>1</v>
      </c>
      <c r="Z16" s="2">
        <f t="shared" si="2"/>
        <v>1</v>
      </c>
      <c r="AA16" s="2">
        <f t="shared" si="3"/>
        <v>1</v>
      </c>
      <c r="AB16" s="2">
        <f t="shared" si="4"/>
        <v>1</v>
      </c>
      <c r="AC16" s="2">
        <f t="shared" si="5"/>
        <v>1</v>
      </c>
    </row>
    <row r="17" spans="1:30" ht="27" x14ac:dyDescent="0.3">
      <c r="A17" s="19">
        <v>43200</v>
      </c>
      <c r="B17" s="18" t="s">
        <v>25</v>
      </c>
      <c r="C17" s="20">
        <v>0.75</v>
      </c>
      <c r="D17" s="16">
        <v>1</v>
      </c>
      <c r="E17" s="16">
        <v>1</v>
      </c>
      <c r="F17" s="16">
        <v>1</v>
      </c>
      <c r="G17" s="16">
        <v>1</v>
      </c>
      <c r="H17" s="16">
        <v>1</v>
      </c>
      <c r="I17" s="16">
        <v>1</v>
      </c>
      <c r="J17" s="15">
        <f t="shared" si="7"/>
        <v>450</v>
      </c>
      <c r="P17" s="9">
        <f t="shared" si="8"/>
        <v>75</v>
      </c>
      <c r="Q17" s="9">
        <f t="shared" si="9"/>
        <v>75</v>
      </c>
      <c r="R17" s="9">
        <f t="shared" si="10"/>
        <v>75</v>
      </c>
      <c r="S17" s="9">
        <f t="shared" si="11"/>
        <v>75</v>
      </c>
      <c r="T17" s="9">
        <f t="shared" si="12"/>
        <v>75</v>
      </c>
      <c r="U17" s="9">
        <f t="shared" si="13"/>
        <v>75</v>
      </c>
      <c r="V17" s="9"/>
      <c r="X17" s="2">
        <f t="shared" si="14"/>
        <v>0.75</v>
      </c>
      <c r="Y17" s="2">
        <f t="shared" si="1"/>
        <v>0.75</v>
      </c>
      <c r="Z17" s="2">
        <f t="shared" si="2"/>
        <v>0.75</v>
      </c>
      <c r="AA17" s="2">
        <f t="shared" si="3"/>
        <v>0.75</v>
      </c>
      <c r="AB17" s="2">
        <f t="shared" si="4"/>
        <v>0.75</v>
      </c>
      <c r="AC17" s="2">
        <f t="shared" si="5"/>
        <v>0.75</v>
      </c>
    </row>
    <row r="18" spans="1:30" x14ac:dyDescent="0.3">
      <c r="A18" s="19"/>
      <c r="B18" s="18"/>
      <c r="C18" s="20"/>
      <c r="D18" s="16"/>
      <c r="E18" s="16"/>
      <c r="F18" s="16"/>
      <c r="G18" s="16"/>
      <c r="H18" s="16"/>
      <c r="I18" s="16"/>
      <c r="J18" s="15">
        <f t="shared" si="7"/>
        <v>0</v>
      </c>
      <c r="P18" s="9">
        <f t="shared" si="8"/>
        <v>0</v>
      </c>
      <c r="Q18" s="9">
        <f t="shared" si="9"/>
        <v>0</v>
      </c>
      <c r="R18" s="9">
        <f t="shared" si="10"/>
        <v>0</v>
      </c>
      <c r="S18" s="9">
        <f t="shared" si="11"/>
        <v>0</v>
      </c>
      <c r="T18" s="9">
        <f t="shared" si="12"/>
        <v>0</v>
      </c>
      <c r="U18" s="9">
        <f t="shared" si="13"/>
        <v>0</v>
      </c>
      <c r="V18" s="9"/>
      <c r="X18" s="2">
        <f t="shared" si="14"/>
        <v>0</v>
      </c>
      <c r="Y18" s="2">
        <f t="shared" si="1"/>
        <v>0</v>
      </c>
      <c r="Z18" s="2">
        <f t="shared" si="2"/>
        <v>0</v>
      </c>
      <c r="AA18" s="2">
        <f t="shared" si="3"/>
        <v>0</v>
      </c>
      <c r="AB18" s="2">
        <f t="shared" si="4"/>
        <v>0</v>
      </c>
      <c r="AC18" s="2">
        <f t="shared" si="5"/>
        <v>0</v>
      </c>
    </row>
    <row r="19" spans="1:30" x14ac:dyDescent="0.3">
      <c r="A19" s="19"/>
      <c r="B19" s="18"/>
      <c r="C19" s="20"/>
      <c r="D19" s="16"/>
      <c r="E19" s="16"/>
      <c r="F19" s="16"/>
      <c r="G19" s="16"/>
      <c r="H19" s="16"/>
      <c r="I19" s="16"/>
      <c r="J19" s="15">
        <f t="shared" si="7"/>
        <v>0</v>
      </c>
      <c r="P19" s="9">
        <f t="shared" si="8"/>
        <v>0</v>
      </c>
      <c r="Q19" s="9">
        <f t="shared" si="9"/>
        <v>0</v>
      </c>
      <c r="R19" s="9">
        <f t="shared" si="10"/>
        <v>0</v>
      </c>
      <c r="S19" s="9">
        <f t="shared" si="11"/>
        <v>0</v>
      </c>
      <c r="T19" s="9">
        <f t="shared" si="12"/>
        <v>0</v>
      </c>
      <c r="U19" s="9">
        <f t="shared" si="13"/>
        <v>0</v>
      </c>
      <c r="V19" s="9"/>
      <c r="X19" s="2">
        <f t="shared" si="14"/>
        <v>0</v>
      </c>
      <c r="Y19" s="2">
        <f t="shared" si="1"/>
        <v>0</v>
      </c>
      <c r="Z19" s="2">
        <f t="shared" si="2"/>
        <v>0</v>
      </c>
      <c r="AA19" s="2">
        <f t="shared" si="3"/>
        <v>0</v>
      </c>
      <c r="AB19" s="2">
        <f t="shared" si="4"/>
        <v>0</v>
      </c>
      <c r="AC19" s="2">
        <f t="shared" si="5"/>
        <v>0</v>
      </c>
    </row>
    <row r="20" spans="1:30" x14ac:dyDescent="0.3">
      <c r="A20" s="19"/>
      <c r="B20" s="18"/>
      <c r="C20" s="20"/>
      <c r="D20" s="16"/>
      <c r="E20" s="16"/>
      <c r="F20" s="16"/>
      <c r="G20" s="16"/>
      <c r="H20" s="16"/>
      <c r="I20" s="16"/>
      <c r="J20" s="15">
        <f t="shared" si="7"/>
        <v>0</v>
      </c>
      <c r="P20" s="9">
        <f t="shared" si="8"/>
        <v>0</v>
      </c>
      <c r="Q20" s="9">
        <f t="shared" si="9"/>
        <v>0</v>
      </c>
      <c r="R20" s="9">
        <f t="shared" si="10"/>
        <v>0</v>
      </c>
      <c r="S20" s="9">
        <f t="shared" si="11"/>
        <v>0</v>
      </c>
      <c r="T20" s="9">
        <f t="shared" si="12"/>
        <v>0</v>
      </c>
      <c r="U20" s="9">
        <f t="shared" si="13"/>
        <v>0</v>
      </c>
      <c r="V20" s="9"/>
      <c r="X20" s="2">
        <f t="shared" si="14"/>
        <v>0</v>
      </c>
      <c r="Y20" s="2">
        <f t="shared" si="1"/>
        <v>0</v>
      </c>
      <c r="Z20" s="2">
        <f t="shared" si="2"/>
        <v>0</v>
      </c>
      <c r="AA20" s="2">
        <f t="shared" si="3"/>
        <v>0</v>
      </c>
      <c r="AB20" s="2">
        <f t="shared" si="4"/>
        <v>0</v>
      </c>
      <c r="AC20" s="2">
        <f t="shared" si="5"/>
        <v>0</v>
      </c>
    </row>
    <row r="21" spans="1:30" x14ac:dyDescent="0.3">
      <c r="A21" s="19"/>
      <c r="B21" s="18"/>
      <c r="C21" s="20"/>
      <c r="D21" s="16"/>
      <c r="E21" s="16"/>
      <c r="F21" s="16"/>
      <c r="G21" s="16"/>
      <c r="H21" s="16"/>
      <c r="I21" s="16"/>
      <c r="J21" s="15">
        <f t="shared" si="7"/>
        <v>0</v>
      </c>
      <c r="P21" s="9">
        <f t="shared" si="8"/>
        <v>0</v>
      </c>
      <c r="Q21" s="9">
        <f t="shared" si="9"/>
        <v>0</v>
      </c>
      <c r="R21" s="9">
        <f t="shared" si="10"/>
        <v>0</v>
      </c>
      <c r="S21" s="9">
        <f t="shared" si="11"/>
        <v>0</v>
      </c>
      <c r="T21" s="9">
        <f t="shared" si="12"/>
        <v>0</v>
      </c>
      <c r="U21" s="9">
        <f t="shared" si="13"/>
        <v>0</v>
      </c>
      <c r="V21" s="9"/>
      <c r="X21" s="2">
        <f t="shared" si="14"/>
        <v>0</v>
      </c>
      <c r="Y21" s="2">
        <f t="shared" si="1"/>
        <v>0</v>
      </c>
      <c r="Z21" s="2">
        <f t="shared" si="2"/>
        <v>0</v>
      </c>
      <c r="AA21" s="2">
        <f t="shared" si="3"/>
        <v>0</v>
      </c>
      <c r="AB21" s="2">
        <f t="shared" si="4"/>
        <v>0</v>
      </c>
      <c r="AC21" s="2">
        <f t="shared" si="5"/>
        <v>0</v>
      </c>
    </row>
    <row r="22" spans="1:30" x14ac:dyDescent="0.3">
      <c r="A22" s="19"/>
      <c r="B22" s="18"/>
      <c r="C22" s="20"/>
      <c r="D22" s="16"/>
      <c r="E22" s="16"/>
      <c r="F22" s="16"/>
      <c r="G22" s="16"/>
      <c r="H22" s="16"/>
      <c r="I22" s="16"/>
      <c r="J22" s="15">
        <f t="shared" si="7"/>
        <v>0</v>
      </c>
      <c r="P22" s="9">
        <f t="shared" si="8"/>
        <v>0</v>
      </c>
      <c r="Q22" s="9">
        <f t="shared" si="9"/>
        <v>0</v>
      </c>
      <c r="R22" s="9">
        <f t="shared" si="10"/>
        <v>0</v>
      </c>
      <c r="S22" s="9">
        <f t="shared" si="11"/>
        <v>0</v>
      </c>
      <c r="T22" s="9">
        <f t="shared" si="12"/>
        <v>0</v>
      </c>
      <c r="U22" s="9">
        <f t="shared" si="13"/>
        <v>0</v>
      </c>
      <c r="V22" s="9"/>
      <c r="X22" s="2">
        <f t="shared" si="14"/>
        <v>0</v>
      </c>
      <c r="Y22" s="2">
        <f t="shared" si="1"/>
        <v>0</v>
      </c>
      <c r="Z22" s="2">
        <f t="shared" si="2"/>
        <v>0</v>
      </c>
      <c r="AA22" s="2">
        <f t="shared" si="3"/>
        <v>0</v>
      </c>
      <c r="AB22" s="2">
        <f t="shared" si="4"/>
        <v>0</v>
      </c>
      <c r="AC22" s="2">
        <f t="shared" si="5"/>
        <v>0</v>
      </c>
    </row>
    <row r="23" spans="1:30" x14ac:dyDescent="0.3">
      <c r="A23" s="19"/>
      <c r="B23" s="18"/>
      <c r="C23" s="20"/>
      <c r="D23" s="16"/>
      <c r="E23" s="16"/>
      <c r="F23" s="16"/>
      <c r="G23" s="16"/>
      <c r="H23" s="16"/>
      <c r="I23" s="16"/>
      <c r="J23" s="15">
        <f t="shared" si="7"/>
        <v>0</v>
      </c>
      <c r="P23" s="9">
        <f t="shared" si="8"/>
        <v>0</v>
      </c>
      <c r="Q23" s="9">
        <f t="shared" si="9"/>
        <v>0</v>
      </c>
      <c r="R23" s="9">
        <f t="shared" si="10"/>
        <v>0</v>
      </c>
      <c r="S23" s="9">
        <f t="shared" si="11"/>
        <v>0</v>
      </c>
      <c r="T23" s="9">
        <f t="shared" si="12"/>
        <v>0</v>
      </c>
      <c r="U23" s="9">
        <f t="shared" si="13"/>
        <v>0</v>
      </c>
      <c r="V23" s="9"/>
      <c r="X23" s="2">
        <f t="shared" si="14"/>
        <v>0</v>
      </c>
      <c r="Y23" s="2">
        <f t="shared" si="1"/>
        <v>0</v>
      </c>
      <c r="Z23" s="2">
        <f t="shared" si="2"/>
        <v>0</v>
      </c>
      <c r="AA23" s="2">
        <f t="shared" si="3"/>
        <v>0</v>
      </c>
      <c r="AB23" s="2">
        <f t="shared" si="4"/>
        <v>0</v>
      </c>
      <c r="AC23" s="2">
        <f t="shared" si="5"/>
        <v>0</v>
      </c>
    </row>
    <row r="24" spans="1:30" ht="15" thickBot="1" x14ac:dyDescent="0.35">
      <c r="A24" s="19"/>
      <c r="B24" s="18"/>
      <c r="C24" s="17"/>
      <c r="D24" s="16"/>
      <c r="E24" s="16"/>
      <c r="F24" s="16"/>
      <c r="G24" s="16"/>
      <c r="H24" s="16"/>
      <c r="I24" s="16"/>
      <c r="J24" s="15">
        <f t="shared" si="7"/>
        <v>0</v>
      </c>
      <c r="P24" s="9">
        <f t="shared" si="8"/>
        <v>0</v>
      </c>
      <c r="Q24" s="9">
        <f t="shared" si="9"/>
        <v>0</v>
      </c>
      <c r="R24" s="9">
        <f t="shared" si="10"/>
        <v>0</v>
      </c>
      <c r="S24" s="9">
        <f t="shared" si="11"/>
        <v>0</v>
      </c>
      <c r="T24" s="9">
        <f t="shared" si="12"/>
        <v>0</v>
      </c>
      <c r="U24" s="9">
        <f t="shared" si="13"/>
        <v>0</v>
      </c>
      <c r="V24" s="9"/>
      <c r="X24" s="2">
        <f t="shared" si="14"/>
        <v>0</v>
      </c>
      <c r="Y24" s="2">
        <f t="shared" si="1"/>
        <v>0</v>
      </c>
      <c r="Z24" s="2">
        <f t="shared" si="2"/>
        <v>0</v>
      </c>
      <c r="AA24" s="2">
        <f t="shared" si="3"/>
        <v>0</v>
      </c>
      <c r="AB24" s="2">
        <f t="shared" si="4"/>
        <v>0</v>
      </c>
      <c r="AC24" s="2">
        <f t="shared" si="5"/>
        <v>0</v>
      </c>
    </row>
    <row r="25" spans="1:30" ht="15" thickBot="1" x14ac:dyDescent="0.35">
      <c r="A25" s="14"/>
      <c r="B25" s="13" t="s">
        <v>8</v>
      </c>
      <c r="C25" s="12">
        <f>SUM(C3:C24)</f>
        <v>14</v>
      </c>
      <c r="D25" s="11">
        <f t="shared" ref="D25:I25" si="20">X$25</f>
        <v>13</v>
      </c>
      <c r="E25" s="11">
        <f t="shared" si="20"/>
        <v>11.25</v>
      </c>
      <c r="F25" s="11">
        <f t="shared" si="20"/>
        <v>14</v>
      </c>
      <c r="G25" s="11">
        <f t="shared" si="20"/>
        <v>14</v>
      </c>
      <c r="H25" s="11">
        <f t="shared" si="20"/>
        <v>14</v>
      </c>
      <c r="I25" s="11">
        <f t="shared" si="20"/>
        <v>14</v>
      </c>
      <c r="J25" s="10">
        <f>SUM(J3:J24)</f>
        <v>8025</v>
      </c>
      <c r="O25" s="2" t="s">
        <v>8</v>
      </c>
      <c r="P25" s="9">
        <f t="shared" ref="P25:U25" si="21">SUM(P3:P24)</f>
        <v>1300</v>
      </c>
      <c r="Q25" s="9">
        <f t="shared" si="21"/>
        <v>1125</v>
      </c>
      <c r="R25" s="9">
        <f t="shared" si="21"/>
        <v>1400</v>
      </c>
      <c r="S25" s="9">
        <f t="shared" si="21"/>
        <v>1400</v>
      </c>
      <c r="T25" s="9">
        <f t="shared" si="21"/>
        <v>1400</v>
      </c>
      <c r="U25" s="9">
        <f t="shared" si="21"/>
        <v>1400</v>
      </c>
      <c r="V25" s="9">
        <f>SUM(P25:U25)</f>
        <v>8025</v>
      </c>
      <c r="X25" s="2">
        <f t="shared" ref="X25:AC25" si="22">SUM(X3:X24)</f>
        <v>13</v>
      </c>
      <c r="Y25" s="2">
        <f t="shared" si="22"/>
        <v>11.25</v>
      </c>
      <c r="Z25" s="2">
        <f t="shared" si="22"/>
        <v>14</v>
      </c>
      <c r="AA25" s="2">
        <f t="shared" si="22"/>
        <v>14</v>
      </c>
      <c r="AB25" s="2">
        <f t="shared" si="22"/>
        <v>14</v>
      </c>
      <c r="AC25" s="2">
        <f t="shared" si="22"/>
        <v>14</v>
      </c>
      <c r="AD25" s="2">
        <f>SUM(X25:AC25)</f>
        <v>80.25</v>
      </c>
    </row>
    <row r="26" spans="1:30" x14ac:dyDescent="0.3">
      <c r="B26" s="8"/>
      <c r="C26" s="7" t="s">
        <v>7</v>
      </c>
      <c r="D26" s="6" t="s">
        <v>6</v>
      </c>
      <c r="E26" s="6" t="s">
        <v>5</v>
      </c>
      <c r="F26" s="6" t="s">
        <v>4</v>
      </c>
      <c r="G26" s="6" t="s">
        <v>3</v>
      </c>
      <c r="H26" s="6" t="s">
        <v>2</v>
      </c>
      <c r="I26" s="6" t="s">
        <v>1</v>
      </c>
      <c r="J26" s="5" t="s">
        <v>0</v>
      </c>
    </row>
  </sheetData>
  <autoFilter ref="A2:J2"/>
  <conditionalFormatting sqref="D3:I24">
    <cfRule type="cellIs" dxfId="1" priority="1" operator="equal">
      <formula>0</formula>
    </cfRule>
    <cfRule type="cellIs" dxfId="0" priority="2" operator="equal">
      <formula>1</formula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Weekly Meeting Costs</vt:lpstr>
      <vt:lpstr>'Weekly Meeting Costs'!_FilterDatabase_0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Drei</dc:creator>
  <cp:lastModifiedBy>Drei</cp:lastModifiedBy>
  <dcterms:created xsi:type="dcterms:W3CDTF">2018-04-03T03:32:05Z</dcterms:created>
  <dcterms:modified xsi:type="dcterms:W3CDTF">2018-04-11T21:48:20Z</dcterms:modified>
</cp:coreProperties>
</file>