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16380" windowHeight="8196" tabRatio="500"/>
  </bookViews>
  <sheets>
    <sheet name="Overview" sheetId="1" r:id="rId1"/>
    <sheet name="Burn Report" sheetId="2" r:id="rId2"/>
    <sheet name="Weekly Meeting Costs" sheetId="3" r:id="rId3"/>
    <sheet name="Individual Hours" sheetId="5" r:id="rId4"/>
  </sheets>
  <externalReferences>
    <externalReference r:id="rId5"/>
    <externalReference r:id="rId6"/>
  </externalReferences>
  <definedNames>
    <definedName name="_xlnm._FilterDatabase" localSheetId="1" hidden="1">'Burn Report'!$A$2:$H$2</definedName>
    <definedName name="_xlnm._FilterDatabase" localSheetId="2" hidden="1">'Weekly Meeting Costs'!$A$2:$J$2</definedName>
    <definedName name="_FilterDatabase_0" localSheetId="1">'Burn Report'!$A$2:$H$25</definedName>
    <definedName name="_FilterDatabase_0" localSheetId="2">'Weekly Meeting Costs'!$A$2:$J$21</definedName>
    <definedName name="Actual" localSheetId="2">([0]!PeriodInActual*('[2]Project Planner'!$F1&gt;0))*[0]!PeriodInPlan</definedName>
    <definedName name="Actual">(PeriodInActual*('[1]Project Planner'!$F1&gt;0))*PeriodInPlan</definedName>
    <definedName name="ActualBeyond" localSheetId="2">[0]!PeriodInActual*('[2]Project Planner'!$F1&gt;0)</definedName>
    <definedName name="ActualBeyond">PeriodInActual*('[1]Project Planner'!$F1&gt;0)</definedName>
    <definedName name="PercentComplete" localSheetId="2">[0]!PercentCompleteBeyond*[0]!PeriodInPlan</definedName>
    <definedName name="PercentComplete">PercentCompleteBeyond*PeriodInPlan</definedName>
    <definedName name="PercentCompleteBeyond" localSheetId="2">('[2]Project Planner'!A$4=MEDIAN('[2]Project Planner'!A$4,'[2]Project Planner'!$F1,'[2]Project Planner'!$F1+'[2]Project Planner'!$G1)*('[2]Project Planner'!$F1&gt;0))*(('[2]Project Planner'!A$4&lt;(INT('[2]Project Planner'!$F1+'[2]Project Planner'!$G1*'[2]Project Planner'!$H1)))+('[2]Project Planner'!A$4='[2]Project Planner'!$F1))*('[2]Project Planner'!$H1&gt;0)</definedName>
    <definedName name="PercentCompleteBeyond">('[1]Project Planner'!A$4=MEDIAN('[1]Project Planner'!A$4,'[1]Project Planner'!$F1,'[1]Project Planner'!$F1+'[1]Project Planner'!$G1)*('[1]Project Planner'!$F1&gt;0))*(('[1]Project Planner'!A$4&lt;(INT('[1]Project Planner'!$F1+'[1]Project Planner'!$G1*'[1]Project Planner'!$H1)))+('[1]Project Planner'!A$4='[1]Project Planner'!$F1))*('[1]Project Planner'!$H1&gt;0)</definedName>
    <definedName name="period_selected" localSheetId="2">'[2]Project Planner'!$I$2</definedName>
    <definedName name="period_selected">'[1]Project Planner'!$I$2</definedName>
    <definedName name="PeriodInActual" localSheetId="2">'[2]Project Planner'!A$4=MEDIAN('[2]Project Planner'!A$4,'[2]Project Planner'!$F1,'[2]Project Planner'!$F1+'[2]Project Planner'!$G1-1)</definedName>
    <definedName name="PeriodInActual">'[1]Project Planner'!A$4=MEDIAN('[1]Project Planner'!A$4,'[1]Project Planner'!$F1,'[1]Project Planner'!$F1+'[1]Project Planner'!$G1-1)</definedName>
    <definedName name="PeriodInPlan" localSheetId="2">'[2]Project Planner'!A$4=MEDIAN('[2]Project Planner'!A$4,'[2]Project Planner'!$D1,'[2]Project Planner'!$D1+'[2]Project Planner'!$E1-1)</definedName>
    <definedName name="PeriodInPlan">'[1]Project Planner'!A$4=MEDIAN('[1]Project Planner'!A$4,'[1]Project Planner'!$D1,'[1]Project Planner'!$D1+'[1]Project Planner'!$E1-1)</definedName>
    <definedName name="Plan" localSheetId="2">'Weekly Meeting Costs'!PeriodInPlan*('[2]Project Planner'!$D1&gt;0)</definedName>
    <definedName name="Plan">PeriodInPlan*('[1]Project Planner'!$D1&gt;0)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  <c r="J3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I25" i="3"/>
  <c r="H25" i="3"/>
  <c r="G25" i="3"/>
  <c r="F25" i="3"/>
  <c r="E25" i="3"/>
  <c r="D25" i="3"/>
  <c r="C25" i="3"/>
  <c r="AC24" i="3"/>
  <c r="AB24" i="3"/>
  <c r="AA24" i="3"/>
  <c r="Z24" i="3"/>
  <c r="Y24" i="3"/>
  <c r="X24" i="3"/>
  <c r="U24" i="3"/>
  <c r="T24" i="3"/>
  <c r="S24" i="3"/>
  <c r="R24" i="3"/>
  <c r="Q24" i="3"/>
  <c r="P24" i="3"/>
  <c r="J24" i="3"/>
  <c r="AC23" i="3"/>
  <c r="AB23" i="3"/>
  <c r="AA23" i="3"/>
  <c r="Z23" i="3"/>
  <c r="Y23" i="3"/>
  <c r="X23" i="3"/>
  <c r="U23" i="3"/>
  <c r="T23" i="3"/>
  <c r="S23" i="3"/>
  <c r="R23" i="3"/>
  <c r="Q23" i="3"/>
  <c r="P23" i="3"/>
  <c r="J23" i="3"/>
  <c r="AC22" i="3"/>
  <c r="AB22" i="3"/>
  <c r="AA22" i="3"/>
  <c r="Z22" i="3"/>
  <c r="Y22" i="3"/>
  <c r="X22" i="3"/>
  <c r="U22" i="3"/>
  <c r="T22" i="3"/>
  <c r="S22" i="3"/>
  <c r="R22" i="3"/>
  <c r="Q22" i="3"/>
  <c r="P22" i="3"/>
  <c r="J22" i="3"/>
  <c r="AC21" i="3"/>
  <c r="AB21" i="3"/>
  <c r="AA21" i="3"/>
  <c r="Z21" i="3"/>
  <c r="Y21" i="3"/>
  <c r="X21" i="3"/>
  <c r="U21" i="3"/>
  <c r="T21" i="3"/>
  <c r="S21" i="3"/>
  <c r="R21" i="3"/>
  <c r="Q21" i="3"/>
  <c r="P21" i="3"/>
  <c r="J21" i="3"/>
  <c r="AC20" i="3"/>
  <c r="AB20" i="3"/>
  <c r="AA20" i="3"/>
  <c r="Z20" i="3"/>
  <c r="Y20" i="3"/>
  <c r="X20" i="3"/>
  <c r="U20" i="3"/>
  <c r="T20" i="3"/>
  <c r="S20" i="3"/>
  <c r="R20" i="3"/>
  <c r="Q20" i="3"/>
  <c r="P20" i="3"/>
  <c r="J20" i="3"/>
  <c r="AC19" i="3"/>
  <c r="AB19" i="3"/>
  <c r="AA19" i="3"/>
  <c r="Z19" i="3"/>
  <c r="Y19" i="3"/>
  <c r="X19" i="3"/>
  <c r="U19" i="3"/>
  <c r="T19" i="3"/>
  <c r="S19" i="3"/>
  <c r="R19" i="3"/>
  <c r="Q19" i="3"/>
  <c r="P19" i="3"/>
  <c r="J19" i="3"/>
  <c r="AC18" i="3"/>
  <c r="AB18" i="3"/>
  <c r="AA18" i="3"/>
  <c r="Z18" i="3"/>
  <c r="Y18" i="3"/>
  <c r="X18" i="3"/>
  <c r="U18" i="3"/>
  <c r="T18" i="3"/>
  <c r="S18" i="3"/>
  <c r="R18" i="3"/>
  <c r="Q18" i="3"/>
  <c r="P18" i="3"/>
  <c r="J18" i="3"/>
  <c r="AC17" i="3"/>
  <c r="AB17" i="3"/>
  <c r="AA17" i="3"/>
  <c r="Z17" i="3"/>
  <c r="Y17" i="3"/>
  <c r="X17" i="3"/>
  <c r="U17" i="3"/>
  <c r="T17" i="3"/>
  <c r="S17" i="3"/>
  <c r="R17" i="3"/>
  <c r="Q17" i="3"/>
  <c r="P17" i="3"/>
  <c r="J17" i="3"/>
  <c r="AC16" i="3"/>
  <c r="AB16" i="3"/>
  <c r="AA16" i="3"/>
  <c r="Z16" i="3"/>
  <c r="Y16" i="3"/>
  <c r="X16" i="3"/>
  <c r="U16" i="3"/>
  <c r="T16" i="3"/>
  <c r="S16" i="3"/>
  <c r="R16" i="3"/>
  <c r="Q16" i="3"/>
  <c r="P16" i="3"/>
  <c r="J16" i="3"/>
  <c r="AC15" i="3"/>
  <c r="AB15" i="3"/>
  <c r="AA15" i="3"/>
  <c r="Z15" i="3"/>
  <c r="Y15" i="3"/>
  <c r="X15" i="3"/>
  <c r="U15" i="3"/>
  <c r="T15" i="3"/>
  <c r="S15" i="3"/>
  <c r="R15" i="3"/>
  <c r="Q15" i="3"/>
  <c r="P15" i="3"/>
  <c r="J15" i="3"/>
  <c r="AC14" i="3"/>
  <c r="AB14" i="3"/>
  <c r="AA14" i="3"/>
  <c r="Z14" i="3"/>
  <c r="Y14" i="3"/>
  <c r="X14" i="3"/>
  <c r="U14" i="3"/>
  <c r="T14" i="3"/>
  <c r="S14" i="3"/>
  <c r="R14" i="3"/>
  <c r="Q14" i="3"/>
  <c r="P14" i="3"/>
  <c r="J14" i="3"/>
  <c r="AC13" i="3"/>
  <c r="AB13" i="3"/>
  <c r="AA13" i="3"/>
  <c r="Z13" i="3"/>
  <c r="Y13" i="3"/>
  <c r="X13" i="3"/>
  <c r="U13" i="3"/>
  <c r="T13" i="3"/>
  <c r="S13" i="3"/>
  <c r="R13" i="3"/>
  <c r="Q13" i="3"/>
  <c r="P13" i="3"/>
  <c r="J13" i="3"/>
  <c r="AC12" i="3"/>
  <c r="AB12" i="3"/>
  <c r="AA12" i="3"/>
  <c r="Z12" i="3"/>
  <c r="Y12" i="3"/>
  <c r="X12" i="3"/>
  <c r="U12" i="3"/>
  <c r="T12" i="3"/>
  <c r="S12" i="3"/>
  <c r="R12" i="3"/>
  <c r="Q12" i="3"/>
  <c r="P12" i="3"/>
  <c r="J12" i="3"/>
  <c r="AC11" i="3"/>
  <c r="AB11" i="3"/>
  <c r="AA11" i="3"/>
  <c r="Z11" i="3"/>
  <c r="Y11" i="3"/>
  <c r="X11" i="3"/>
  <c r="U11" i="3"/>
  <c r="T11" i="3"/>
  <c r="S11" i="3"/>
  <c r="R11" i="3"/>
  <c r="Q11" i="3"/>
  <c r="P11" i="3"/>
  <c r="J11" i="3"/>
  <c r="AC10" i="3"/>
  <c r="AB10" i="3"/>
  <c r="AA10" i="3"/>
  <c r="Z10" i="3"/>
  <c r="Y10" i="3"/>
  <c r="X10" i="3"/>
  <c r="U10" i="3"/>
  <c r="T10" i="3"/>
  <c r="S10" i="3"/>
  <c r="R10" i="3"/>
  <c r="Q10" i="3"/>
  <c r="P10" i="3"/>
  <c r="J10" i="3"/>
  <c r="AC9" i="3"/>
  <c r="AB9" i="3"/>
  <c r="AA9" i="3"/>
  <c r="Z9" i="3"/>
  <c r="Y9" i="3"/>
  <c r="X9" i="3"/>
  <c r="U9" i="3"/>
  <c r="T9" i="3"/>
  <c r="S9" i="3"/>
  <c r="R9" i="3"/>
  <c r="Q9" i="3"/>
  <c r="P9" i="3"/>
  <c r="J9" i="3"/>
  <c r="AC8" i="3"/>
  <c r="AB8" i="3"/>
  <c r="AA8" i="3"/>
  <c r="AA25" i="3" s="1"/>
  <c r="F4" i="1" s="1"/>
  <c r="Z8" i="3"/>
  <c r="Y8" i="3"/>
  <c r="X8" i="3"/>
  <c r="U8" i="3"/>
  <c r="T8" i="3"/>
  <c r="S8" i="3"/>
  <c r="R8" i="3"/>
  <c r="Q8" i="3"/>
  <c r="P8" i="3"/>
  <c r="J8" i="3"/>
  <c r="AC7" i="3"/>
  <c r="AB7" i="3"/>
  <c r="AA7" i="3"/>
  <c r="Z7" i="3"/>
  <c r="Y7" i="3"/>
  <c r="X7" i="3"/>
  <c r="U7" i="3"/>
  <c r="T7" i="3"/>
  <c r="S7" i="3"/>
  <c r="R7" i="3"/>
  <c r="Q7" i="3"/>
  <c r="P7" i="3"/>
  <c r="J7" i="3"/>
  <c r="AC6" i="3"/>
  <c r="AB6" i="3"/>
  <c r="AA6" i="3"/>
  <c r="Z6" i="3"/>
  <c r="Y6" i="3"/>
  <c r="X6" i="3"/>
  <c r="U6" i="3"/>
  <c r="T6" i="3"/>
  <c r="S6" i="3"/>
  <c r="R6" i="3"/>
  <c r="Q6" i="3"/>
  <c r="P6" i="3"/>
  <c r="J6" i="3"/>
  <c r="AC5" i="3"/>
  <c r="AB5" i="3"/>
  <c r="AA5" i="3"/>
  <c r="Z5" i="3"/>
  <c r="Y5" i="3"/>
  <c r="X5" i="3"/>
  <c r="U5" i="3"/>
  <c r="T5" i="3"/>
  <c r="S5" i="3"/>
  <c r="R5" i="3"/>
  <c r="Q5" i="3"/>
  <c r="P5" i="3"/>
  <c r="J5" i="3"/>
  <c r="AC4" i="3"/>
  <c r="AB4" i="3"/>
  <c r="AA4" i="3"/>
  <c r="Z4" i="3"/>
  <c r="Y4" i="3"/>
  <c r="X4" i="3"/>
  <c r="U4" i="3"/>
  <c r="U25" i="3" s="1"/>
  <c r="H5" i="1" s="1"/>
  <c r="T4" i="3"/>
  <c r="S4" i="3"/>
  <c r="R4" i="3"/>
  <c r="Q4" i="3"/>
  <c r="P4" i="3"/>
  <c r="J4" i="3"/>
  <c r="AC3" i="3"/>
  <c r="AC25" i="3" s="1"/>
  <c r="H4" i="1" s="1"/>
  <c r="AB3" i="3"/>
  <c r="AB25" i="3" s="1"/>
  <c r="G4" i="1" s="1"/>
  <c r="AA3" i="3"/>
  <c r="Z3" i="3"/>
  <c r="Z25" i="3" s="1"/>
  <c r="E4" i="1" s="1"/>
  <c r="Y3" i="3"/>
  <c r="Y25" i="3" s="1"/>
  <c r="D4" i="1" s="1"/>
  <c r="X3" i="3"/>
  <c r="X25" i="3" s="1"/>
  <c r="U3" i="3"/>
  <c r="T3" i="3"/>
  <c r="T25" i="3" s="1"/>
  <c r="G5" i="1" s="1"/>
  <c r="S3" i="3"/>
  <c r="S25" i="3" s="1"/>
  <c r="F5" i="1" s="1"/>
  <c r="R3" i="3"/>
  <c r="R25" i="3" s="1"/>
  <c r="E5" i="1" s="1"/>
  <c r="Q3" i="3"/>
  <c r="Q25" i="3" s="1"/>
  <c r="D5" i="1" s="1"/>
  <c r="P3" i="3"/>
  <c r="P25" i="3" s="1"/>
  <c r="J3" i="3"/>
  <c r="J25" i="3" s="1"/>
  <c r="B5" i="1" s="1"/>
  <c r="AB61" i="2"/>
  <c r="AB45" i="2"/>
  <c r="AA45" i="2"/>
  <c r="Z45" i="2"/>
  <c r="Y45" i="2"/>
  <c r="X45" i="2"/>
  <c r="W45" i="2"/>
  <c r="T45" i="2"/>
  <c r="S45" i="2"/>
  <c r="R45" i="2"/>
  <c r="Q45" i="2"/>
  <c r="P45" i="2"/>
  <c r="O45" i="2"/>
  <c r="J45" i="2"/>
  <c r="AB44" i="2"/>
  <c r="AA44" i="2"/>
  <c r="Z44" i="2"/>
  <c r="Y44" i="2"/>
  <c r="X44" i="2"/>
  <c r="W44" i="2"/>
  <c r="T44" i="2"/>
  <c r="S44" i="2"/>
  <c r="R44" i="2"/>
  <c r="Q44" i="2"/>
  <c r="P44" i="2"/>
  <c r="O44" i="2"/>
  <c r="J44" i="2"/>
  <c r="AB43" i="2"/>
  <c r="AA43" i="2"/>
  <c r="Z43" i="2"/>
  <c r="Y43" i="2"/>
  <c r="X43" i="2"/>
  <c r="W43" i="2"/>
  <c r="T43" i="2"/>
  <c r="S43" i="2"/>
  <c r="R43" i="2"/>
  <c r="Q43" i="2"/>
  <c r="P43" i="2"/>
  <c r="O43" i="2"/>
  <c r="J43" i="2"/>
  <c r="AB42" i="2"/>
  <c r="AA42" i="2"/>
  <c r="Z42" i="2"/>
  <c r="Y42" i="2"/>
  <c r="X42" i="2"/>
  <c r="W42" i="2"/>
  <c r="T42" i="2"/>
  <c r="S42" i="2"/>
  <c r="R42" i="2"/>
  <c r="Q42" i="2"/>
  <c r="P42" i="2"/>
  <c r="O42" i="2"/>
  <c r="J42" i="2"/>
  <c r="AB41" i="2"/>
  <c r="AA41" i="2"/>
  <c r="Z41" i="2"/>
  <c r="Y41" i="2"/>
  <c r="X41" i="2"/>
  <c r="W41" i="2"/>
  <c r="T41" i="2"/>
  <c r="S41" i="2"/>
  <c r="R41" i="2"/>
  <c r="Q41" i="2"/>
  <c r="P41" i="2"/>
  <c r="O41" i="2"/>
  <c r="J41" i="2"/>
  <c r="AB40" i="2"/>
  <c r="AA40" i="2"/>
  <c r="Z40" i="2"/>
  <c r="Y40" i="2"/>
  <c r="X40" i="2"/>
  <c r="W40" i="2"/>
  <c r="T40" i="2"/>
  <c r="S40" i="2"/>
  <c r="R40" i="2"/>
  <c r="Q40" i="2"/>
  <c r="P40" i="2"/>
  <c r="O40" i="2"/>
  <c r="J40" i="2"/>
  <c r="AB39" i="2"/>
  <c r="AA39" i="2"/>
  <c r="Z39" i="2"/>
  <c r="Y39" i="2"/>
  <c r="X39" i="2"/>
  <c r="W39" i="2"/>
  <c r="T39" i="2"/>
  <c r="S39" i="2"/>
  <c r="R39" i="2"/>
  <c r="Q39" i="2"/>
  <c r="P39" i="2"/>
  <c r="O39" i="2"/>
  <c r="J39" i="2"/>
  <c r="AB38" i="2"/>
  <c r="AA38" i="2"/>
  <c r="Z38" i="2"/>
  <c r="Y38" i="2"/>
  <c r="X38" i="2"/>
  <c r="W38" i="2"/>
  <c r="T38" i="2"/>
  <c r="S38" i="2"/>
  <c r="R38" i="2"/>
  <c r="Q38" i="2"/>
  <c r="P38" i="2"/>
  <c r="O38" i="2"/>
  <c r="J38" i="2"/>
  <c r="AB37" i="2"/>
  <c r="AA37" i="2"/>
  <c r="Z37" i="2"/>
  <c r="Y37" i="2"/>
  <c r="X37" i="2"/>
  <c r="W37" i="2"/>
  <c r="T37" i="2"/>
  <c r="S37" i="2"/>
  <c r="R37" i="2"/>
  <c r="Q37" i="2"/>
  <c r="P37" i="2"/>
  <c r="O37" i="2"/>
  <c r="J37" i="2"/>
  <c r="AB36" i="2"/>
  <c r="AA36" i="2"/>
  <c r="Z36" i="2"/>
  <c r="Y36" i="2"/>
  <c r="X36" i="2"/>
  <c r="W36" i="2"/>
  <c r="T36" i="2"/>
  <c r="S36" i="2"/>
  <c r="R36" i="2"/>
  <c r="Q36" i="2"/>
  <c r="P36" i="2"/>
  <c r="O36" i="2"/>
  <c r="J36" i="2"/>
  <c r="AB35" i="2"/>
  <c r="AA35" i="2"/>
  <c r="Z35" i="2"/>
  <c r="Y35" i="2"/>
  <c r="X35" i="2"/>
  <c r="W35" i="2"/>
  <c r="T35" i="2"/>
  <c r="S35" i="2"/>
  <c r="R35" i="2"/>
  <c r="Q35" i="2"/>
  <c r="P35" i="2"/>
  <c r="O35" i="2"/>
  <c r="J35" i="2"/>
  <c r="AB34" i="2"/>
  <c r="AA34" i="2"/>
  <c r="Z34" i="2"/>
  <c r="Y34" i="2"/>
  <c r="X34" i="2"/>
  <c r="W34" i="2"/>
  <c r="T34" i="2"/>
  <c r="S34" i="2"/>
  <c r="R34" i="2"/>
  <c r="Q34" i="2"/>
  <c r="P34" i="2"/>
  <c r="O34" i="2"/>
  <c r="J34" i="2"/>
  <c r="AB33" i="2"/>
  <c r="AA33" i="2"/>
  <c r="Z33" i="2"/>
  <c r="Y33" i="2"/>
  <c r="X33" i="2"/>
  <c r="W33" i="2"/>
  <c r="T33" i="2"/>
  <c r="S33" i="2"/>
  <c r="R33" i="2"/>
  <c r="Q33" i="2"/>
  <c r="P33" i="2"/>
  <c r="O33" i="2"/>
  <c r="J33" i="2"/>
  <c r="AB32" i="2"/>
  <c r="AA32" i="2"/>
  <c r="Z32" i="2"/>
  <c r="Y32" i="2"/>
  <c r="X32" i="2"/>
  <c r="W32" i="2"/>
  <c r="T32" i="2"/>
  <c r="S32" i="2"/>
  <c r="R32" i="2"/>
  <c r="Q32" i="2"/>
  <c r="P32" i="2"/>
  <c r="O32" i="2"/>
  <c r="J32" i="2"/>
  <c r="AB31" i="2"/>
  <c r="AA31" i="2"/>
  <c r="Z31" i="2"/>
  <c r="Y31" i="2"/>
  <c r="X31" i="2"/>
  <c r="W31" i="2"/>
  <c r="T31" i="2"/>
  <c r="S31" i="2"/>
  <c r="R31" i="2"/>
  <c r="Q31" i="2"/>
  <c r="P31" i="2"/>
  <c r="O31" i="2"/>
  <c r="J31" i="2"/>
  <c r="AB30" i="2"/>
  <c r="AA30" i="2"/>
  <c r="Z30" i="2"/>
  <c r="Y30" i="2"/>
  <c r="X30" i="2"/>
  <c r="W30" i="2"/>
  <c r="T30" i="2"/>
  <c r="S30" i="2"/>
  <c r="R30" i="2"/>
  <c r="Q30" i="2"/>
  <c r="P30" i="2"/>
  <c r="O30" i="2"/>
  <c r="J30" i="2"/>
  <c r="AB29" i="2"/>
  <c r="AA29" i="2"/>
  <c r="Z29" i="2"/>
  <c r="Y29" i="2"/>
  <c r="X29" i="2"/>
  <c r="W29" i="2"/>
  <c r="T29" i="2"/>
  <c r="S29" i="2"/>
  <c r="R29" i="2"/>
  <c r="Q29" i="2"/>
  <c r="P29" i="2"/>
  <c r="O29" i="2"/>
  <c r="J29" i="2"/>
  <c r="AB28" i="2"/>
  <c r="AA28" i="2"/>
  <c r="Z28" i="2"/>
  <c r="Y28" i="2"/>
  <c r="X28" i="2"/>
  <c r="W28" i="2"/>
  <c r="T28" i="2"/>
  <c r="S28" i="2"/>
  <c r="R28" i="2"/>
  <c r="Q28" i="2"/>
  <c r="P28" i="2"/>
  <c r="O28" i="2"/>
  <c r="J28" i="2"/>
  <c r="AB27" i="2"/>
  <c r="AA27" i="2"/>
  <c r="Z27" i="2"/>
  <c r="Y27" i="2"/>
  <c r="X27" i="2"/>
  <c r="W27" i="2"/>
  <c r="T27" i="2"/>
  <c r="S27" i="2"/>
  <c r="R27" i="2"/>
  <c r="Q27" i="2"/>
  <c r="P27" i="2"/>
  <c r="O27" i="2"/>
  <c r="J27" i="2"/>
  <c r="AB26" i="2"/>
  <c r="AA26" i="2"/>
  <c r="Z26" i="2"/>
  <c r="Y26" i="2"/>
  <c r="X26" i="2"/>
  <c r="T26" i="2"/>
  <c r="S26" i="2"/>
  <c r="R26" i="2"/>
  <c r="Q26" i="2"/>
  <c r="P26" i="2"/>
  <c r="O26" i="2"/>
  <c r="J26" i="2"/>
  <c r="AB25" i="2"/>
  <c r="AA25" i="2"/>
  <c r="Z25" i="2"/>
  <c r="Y25" i="2"/>
  <c r="X25" i="2"/>
  <c r="W25" i="2"/>
  <c r="T25" i="2"/>
  <c r="S25" i="2"/>
  <c r="R25" i="2"/>
  <c r="Q25" i="2"/>
  <c r="P25" i="2"/>
  <c r="O25" i="2"/>
  <c r="J25" i="2"/>
  <c r="AB24" i="2"/>
  <c r="AA24" i="2"/>
  <c r="Z24" i="2"/>
  <c r="Y24" i="2"/>
  <c r="X24" i="2"/>
  <c r="W24" i="2"/>
  <c r="T24" i="2"/>
  <c r="S24" i="2"/>
  <c r="R24" i="2"/>
  <c r="Q24" i="2"/>
  <c r="P24" i="2"/>
  <c r="O24" i="2"/>
  <c r="J24" i="2"/>
  <c r="AB23" i="2"/>
  <c r="AA23" i="2"/>
  <c r="Z23" i="2"/>
  <c r="Y23" i="2"/>
  <c r="X23" i="2"/>
  <c r="W23" i="2"/>
  <c r="T23" i="2"/>
  <c r="S23" i="2"/>
  <c r="R23" i="2"/>
  <c r="Q23" i="2"/>
  <c r="P23" i="2"/>
  <c r="O23" i="2"/>
  <c r="J23" i="2"/>
  <c r="AB22" i="2"/>
  <c r="AA22" i="2"/>
  <c r="Z22" i="2"/>
  <c r="Y22" i="2"/>
  <c r="X22" i="2"/>
  <c r="W22" i="2"/>
  <c r="T22" i="2"/>
  <c r="S22" i="2"/>
  <c r="R22" i="2"/>
  <c r="Q22" i="2"/>
  <c r="P22" i="2"/>
  <c r="O22" i="2"/>
  <c r="J22" i="2"/>
  <c r="AB21" i="2"/>
  <c r="AA21" i="2"/>
  <c r="Z21" i="2"/>
  <c r="Y21" i="2"/>
  <c r="X21" i="2"/>
  <c r="W21" i="2"/>
  <c r="T21" i="2"/>
  <c r="S21" i="2"/>
  <c r="R21" i="2"/>
  <c r="Q21" i="2"/>
  <c r="P21" i="2"/>
  <c r="O21" i="2"/>
  <c r="J21" i="2"/>
  <c r="AB20" i="2"/>
  <c r="AA20" i="2"/>
  <c r="Z20" i="2"/>
  <c r="Y20" i="2"/>
  <c r="X20" i="2"/>
  <c r="W20" i="2"/>
  <c r="T20" i="2"/>
  <c r="S20" i="2"/>
  <c r="R20" i="2"/>
  <c r="Q20" i="2"/>
  <c r="P20" i="2"/>
  <c r="O20" i="2"/>
  <c r="J20" i="2"/>
  <c r="AB19" i="2"/>
  <c r="AA19" i="2"/>
  <c r="Z19" i="2"/>
  <c r="Y19" i="2"/>
  <c r="X19" i="2"/>
  <c r="W19" i="2"/>
  <c r="T19" i="2"/>
  <c r="S19" i="2"/>
  <c r="R19" i="2"/>
  <c r="Q19" i="2"/>
  <c r="P19" i="2"/>
  <c r="O19" i="2"/>
  <c r="J19" i="2"/>
  <c r="AB18" i="2"/>
  <c r="AA18" i="2"/>
  <c r="Z18" i="2"/>
  <c r="Y18" i="2"/>
  <c r="X18" i="2"/>
  <c r="W18" i="2"/>
  <c r="T18" i="2"/>
  <c r="S18" i="2"/>
  <c r="R18" i="2"/>
  <c r="Q18" i="2"/>
  <c r="P18" i="2"/>
  <c r="O18" i="2"/>
  <c r="J18" i="2"/>
  <c r="AB17" i="2"/>
  <c r="AA17" i="2"/>
  <c r="Z17" i="2"/>
  <c r="Y17" i="2"/>
  <c r="X17" i="2"/>
  <c r="W17" i="2"/>
  <c r="T17" i="2"/>
  <c r="S17" i="2"/>
  <c r="R17" i="2"/>
  <c r="Q17" i="2"/>
  <c r="P17" i="2"/>
  <c r="O17" i="2"/>
  <c r="J17" i="2"/>
  <c r="AB16" i="2"/>
  <c r="AA16" i="2"/>
  <c r="Z16" i="2"/>
  <c r="Y16" i="2"/>
  <c r="X16" i="2"/>
  <c r="W16" i="2"/>
  <c r="T16" i="2"/>
  <c r="S16" i="2"/>
  <c r="R16" i="2"/>
  <c r="Q16" i="2"/>
  <c r="P16" i="2"/>
  <c r="O16" i="2"/>
  <c r="J16" i="2"/>
  <c r="AB15" i="2"/>
  <c r="AA15" i="2"/>
  <c r="Z15" i="2"/>
  <c r="Y15" i="2"/>
  <c r="X15" i="2"/>
  <c r="W15" i="2"/>
  <c r="T15" i="2"/>
  <c r="S15" i="2"/>
  <c r="R15" i="2"/>
  <c r="Q15" i="2"/>
  <c r="P15" i="2"/>
  <c r="O15" i="2"/>
  <c r="J15" i="2"/>
  <c r="AB14" i="2"/>
  <c r="AA14" i="2"/>
  <c r="Z14" i="2"/>
  <c r="Y14" i="2"/>
  <c r="X14" i="2"/>
  <c r="W14" i="2"/>
  <c r="T14" i="2"/>
  <c r="S14" i="2"/>
  <c r="R14" i="2"/>
  <c r="Q14" i="2"/>
  <c r="P14" i="2"/>
  <c r="O14" i="2"/>
  <c r="J14" i="2"/>
  <c r="AB13" i="2"/>
  <c r="AA13" i="2"/>
  <c r="Z13" i="2"/>
  <c r="Y13" i="2"/>
  <c r="X13" i="2"/>
  <c r="W13" i="2"/>
  <c r="T13" i="2"/>
  <c r="S13" i="2"/>
  <c r="R13" i="2"/>
  <c r="Q13" i="2"/>
  <c r="P13" i="2"/>
  <c r="O13" i="2"/>
  <c r="J13" i="2"/>
  <c r="AB12" i="2"/>
  <c r="AA12" i="2"/>
  <c r="Y12" i="2"/>
  <c r="X12" i="2"/>
  <c r="W12" i="2"/>
  <c r="T12" i="2"/>
  <c r="S12" i="2"/>
  <c r="R12" i="2"/>
  <c r="Q12" i="2"/>
  <c r="P12" i="2"/>
  <c r="O12" i="2"/>
  <c r="J12" i="2"/>
  <c r="AB11" i="2"/>
  <c r="AA11" i="2"/>
  <c r="Z11" i="2"/>
  <c r="Y11" i="2"/>
  <c r="X11" i="2"/>
  <c r="W11" i="2"/>
  <c r="T11" i="2"/>
  <c r="S11" i="2"/>
  <c r="R11" i="2"/>
  <c r="Q11" i="2"/>
  <c r="P11" i="2"/>
  <c r="O11" i="2"/>
  <c r="J11" i="2"/>
  <c r="AB10" i="2"/>
  <c r="AA10" i="2"/>
  <c r="Z10" i="2"/>
  <c r="Y10" i="2"/>
  <c r="X10" i="2"/>
  <c r="W10" i="2"/>
  <c r="T10" i="2"/>
  <c r="S10" i="2"/>
  <c r="R10" i="2"/>
  <c r="Q10" i="2"/>
  <c r="P10" i="2"/>
  <c r="O10" i="2"/>
  <c r="J10" i="2"/>
  <c r="AB9" i="2"/>
  <c r="AA9" i="2"/>
  <c r="Y9" i="2"/>
  <c r="X9" i="2"/>
  <c r="W9" i="2"/>
  <c r="T9" i="2"/>
  <c r="S9" i="2"/>
  <c r="R9" i="2"/>
  <c r="Q9" i="2"/>
  <c r="P9" i="2"/>
  <c r="O9" i="2"/>
  <c r="J9" i="2"/>
  <c r="AB8" i="2"/>
  <c r="AA8" i="2"/>
  <c r="Z8" i="2"/>
  <c r="Y8" i="2"/>
  <c r="X8" i="2"/>
  <c r="W8" i="2"/>
  <c r="T8" i="2"/>
  <c r="S8" i="2"/>
  <c r="R8" i="2"/>
  <c r="Q8" i="2"/>
  <c r="P8" i="2"/>
  <c r="O8" i="2"/>
  <c r="J8" i="2"/>
  <c r="AB7" i="2"/>
  <c r="AA7" i="2"/>
  <c r="Z7" i="2"/>
  <c r="Y7" i="2"/>
  <c r="X7" i="2"/>
  <c r="W7" i="2"/>
  <c r="T7" i="2"/>
  <c r="S7" i="2"/>
  <c r="R7" i="2"/>
  <c r="Q7" i="2"/>
  <c r="P7" i="2"/>
  <c r="O7" i="2"/>
  <c r="J7" i="2"/>
  <c r="AB6" i="2"/>
  <c r="AA6" i="2"/>
  <c r="Z6" i="2"/>
  <c r="Y6" i="2"/>
  <c r="X6" i="2"/>
  <c r="W6" i="2"/>
  <c r="T6" i="2"/>
  <c r="S6" i="2"/>
  <c r="R6" i="2"/>
  <c r="Q6" i="2"/>
  <c r="P6" i="2"/>
  <c r="O6" i="2"/>
  <c r="J6" i="2"/>
  <c r="AB5" i="2"/>
  <c r="AA5" i="2"/>
  <c r="Z5" i="2"/>
  <c r="Y5" i="2"/>
  <c r="X5" i="2"/>
  <c r="W5" i="2"/>
  <c r="T5" i="2"/>
  <c r="S5" i="2"/>
  <c r="R5" i="2"/>
  <c r="Q5" i="2"/>
  <c r="P5" i="2"/>
  <c r="O5" i="2"/>
  <c r="J5" i="2"/>
  <c r="AB4" i="2"/>
  <c r="AA4" i="2"/>
  <c r="AA62" i="2" s="1"/>
  <c r="G2" i="1" s="1"/>
  <c r="Z4" i="2"/>
  <c r="Z62" i="2" s="1"/>
  <c r="F2" i="1" s="1"/>
  <c r="Y4" i="2"/>
  <c r="X4" i="2"/>
  <c r="W4" i="2"/>
  <c r="T4" i="2"/>
  <c r="S4" i="2"/>
  <c r="R4" i="2"/>
  <c r="Q4" i="2"/>
  <c r="P4" i="2"/>
  <c r="O4" i="2"/>
  <c r="J4" i="2"/>
  <c r="B4" i="1"/>
  <c r="J62" i="2" l="1"/>
  <c r="B3" i="1" s="1"/>
  <c r="W62" i="2"/>
  <c r="C2" i="1" s="1"/>
  <c r="C7" i="1" s="1"/>
  <c r="T62" i="2"/>
  <c r="I62" i="2" s="1"/>
  <c r="H3" i="1" s="1"/>
  <c r="H8" i="1" s="1"/>
  <c r="S62" i="2"/>
  <c r="H62" i="2" s="1"/>
  <c r="G3" i="1" s="1"/>
  <c r="G8" i="1" s="1"/>
  <c r="Q62" i="2"/>
  <c r="F62" i="2" s="1"/>
  <c r="E3" i="1" s="1"/>
  <c r="E8" i="1" s="1"/>
  <c r="P62" i="2"/>
  <c r="E62" i="2" s="1"/>
  <c r="D3" i="1" s="1"/>
  <c r="D8" i="1" s="1"/>
  <c r="X62" i="2"/>
  <c r="D2" i="1" s="1"/>
  <c r="D7" i="1" s="1"/>
  <c r="R62" i="2"/>
  <c r="G62" i="2" s="1"/>
  <c r="F3" i="1" s="1"/>
  <c r="F8" i="1" s="1"/>
  <c r="AB62" i="2"/>
  <c r="H2" i="1" s="1"/>
  <c r="H7" i="1" s="1"/>
  <c r="O62" i="2"/>
  <c r="D62" i="2" s="1"/>
  <c r="C3" i="1" s="1"/>
  <c r="Y62" i="2"/>
  <c r="E2" i="1" s="1"/>
  <c r="E7" i="1" s="1"/>
  <c r="AD25" i="3"/>
  <c r="C4" i="1"/>
  <c r="F7" i="1"/>
  <c r="C5" i="1"/>
  <c r="V25" i="3"/>
  <c r="G7" i="1"/>
  <c r="U62" i="2" l="1"/>
  <c r="AC62" i="2"/>
  <c r="C8" i="1"/>
  <c r="C62" i="2" l="1"/>
  <c r="B2" i="1" s="1"/>
  <c r="B7" i="1" s="1"/>
</calcChain>
</file>

<file path=xl/sharedStrings.xml><?xml version="1.0" encoding="utf-8"?>
<sst xmlns="http://schemas.openxmlformats.org/spreadsheetml/2006/main" count="137" uniqueCount="72">
  <si>
    <t>New Folder Metrics</t>
  </si>
  <si>
    <t>Team</t>
  </si>
  <si>
    <t>Andrei</t>
  </si>
  <si>
    <t>Bach</t>
  </si>
  <si>
    <t>Brandon</t>
  </si>
  <si>
    <t>Cody</t>
  </si>
  <si>
    <t>Peter</t>
  </si>
  <si>
    <t>Zack</t>
  </si>
  <si>
    <t>Cost/hr</t>
  </si>
  <si>
    <t>Total Task List Hours</t>
  </si>
  <si>
    <t>Total Task List Costs</t>
  </si>
  <si>
    <t>Total Weekly Meeting Hours</t>
  </si>
  <si>
    <t>Total Weekly Meeting Costs</t>
  </si>
  <si>
    <t>Total Hours</t>
  </si>
  <si>
    <t>Total Costs</t>
  </si>
  <si>
    <t>Per Person</t>
  </si>
  <si>
    <t>Individual Costs</t>
  </si>
  <si>
    <t>Individual Time Spent</t>
  </si>
  <si>
    <t>Date</t>
  </si>
  <si>
    <t>Task</t>
  </si>
  <si>
    <t>Hours</t>
  </si>
  <si>
    <t>Task Cost</t>
  </si>
  <si>
    <t>Meeting Planning</t>
  </si>
  <si>
    <t>Derive Requirements for Motor</t>
  </si>
  <si>
    <t>Design GUI and brainstorm ideas for functionality</t>
  </si>
  <si>
    <t>Gather hardware manuals along with examples for hardware implementations</t>
  </si>
  <si>
    <t>Block diagram for whole system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</si>
  <si>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</si>
  <si>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</si>
  <si>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</si>
  <si>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</si>
  <si>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</si>
  <si>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</si>
  <si>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</si>
  <si>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</si>
  <si>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</si>
  <si>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</si>
  <si>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</si>
  <si>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</si>
  <si>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</si>
  <si>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</si>
  <si>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</si>
  <si>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</si>
  <si>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</si>
  <si>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</si>
  <si>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</si>
  <si>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</si>
  <si>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</si>
  <si>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</si>
  <si>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</si>
  <si>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</si>
  <si>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</si>
  <si>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</si>
  <si>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</si>
  <si>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</si>
  <si>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</si>
  <si>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Researched localization and other algorithms</t>
  </si>
  <si>
    <t>Total</t>
  </si>
  <si>
    <t>Notes</t>
  </si>
  <si>
    <t>Zach</t>
  </si>
  <si>
    <t>Cost</t>
  </si>
  <si>
    <t>Unit Cost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</si>
  <si>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</si>
  <si>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</si>
  <si>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</si>
  <si>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</si>
  <si>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</si>
  <si>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</si>
  <si>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obj for spring break</t>
  </si>
  <si>
    <t>Update status, prepare Powerpoint, go over PDR</t>
  </si>
  <si>
    <t>Created Individual Gantt Charts for each team member</t>
  </si>
  <si>
    <t>[Ignore] For Chart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</si>
</sst>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\$* #,##0.00_);_(\$* \(#,##0.00\);_(\$* \-??_);_(@_)"/>
    <numFmt numFmtId="165" formatCode="\$#,##0.00"/>
    <numFmt numFmtId="166" formatCode="mm/dd/yy"/>
    <numFmt numFmtId="168" formatCode="_(\$* #,##0_);_(\$* \(#,##0\);_(\$* \-??_);_(@_)"/>
  </numFmts>
  <fonts count="7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E7E6E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7E6E6"/>
      </bottom>
      <diagonal/>
    </border>
    <border>
      <left style="medium">
        <color auto="1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 style="thin">
        <color auto="1"/>
      </top>
      <bottom style="thin">
        <color rgb="FFE7E6E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 style="medium">
        <color auto="1"/>
      </bottom>
      <diagonal/>
    </border>
    <border>
      <left style="thin">
        <color rgb="FFE7E6E6"/>
      </left>
      <right style="thin">
        <color rgb="FFE7E6E6"/>
      </right>
      <top/>
      <bottom style="medium">
        <color auto="1"/>
      </bottom>
      <diagonal/>
    </border>
    <border>
      <left/>
      <right style="thin">
        <color rgb="FFE7E6E6"/>
      </right>
      <top style="thin">
        <color rgb="FFE7E6E6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164" fontId="5" fillId="0" borderId="0" applyBorder="0" applyProtection="0"/>
    <xf numFmtId="0" fontId="4" fillId="0" borderId="0"/>
  </cellStyleXfs>
  <cellXfs count="10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0" fillId="0" borderId="5" xfId="0" applyFont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0" xfId="1" applyNumberFormat="1" applyFont="1" applyFill="1" applyBorder="1" applyAlignment="1" applyProtection="1"/>
    <xf numFmtId="0" fontId="0" fillId="3" borderId="7" xfId="1" applyNumberFormat="1" applyFont="1" applyFill="1" applyBorder="1" applyAlignment="1" applyProtection="1"/>
    <xf numFmtId="0" fontId="0" fillId="0" borderId="9" xfId="0" applyFont="1" applyBorder="1"/>
    <xf numFmtId="0" fontId="0" fillId="0" borderId="13" xfId="0" applyBorder="1"/>
    <xf numFmtId="164" fontId="0" fillId="4" borderId="14" xfId="1" applyFont="1" applyFill="1" applyBorder="1" applyAlignment="1" applyProtection="1"/>
    <xf numFmtId="164" fontId="0" fillId="0" borderId="0" xfId="1" applyFont="1" applyBorder="1" applyAlignment="1" applyProtection="1"/>
    <xf numFmtId="164" fontId="0" fillId="0" borderId="7" xfId="1" applyFont="1" applyBorder="1" applyAlignment="1" applyProtection="1"/>
    <xf numFmtId="0" fontId="0" fillId="0" borderId="15" xfId="0" applyFont="1" applyBorder="1"/>
    <xf numFmtId="0" fontId="0" fillId="5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21" xfId="0" applyFont="1" applyBorder="1"/>
    <xf numFmtId="0" fontId="0" fillId="0" borderId="27" xfId="0" applyBorder="1"/>
    <xf numFmtId="14" fontId="4" fillId="0" borderId="0" xfId="2" applyNumberFormat="1" applyAlignment="1">
      <alignment horizontal="center"/>
    </xf>
    <xf numFmtId="0" fontId="4" fillId="0" borderId="0" xfId="2"/>
    <xf numFmtId="165" fontId="4" fillId="0" borderId="0" xfId="2" applyNumberFormat="1"/>
    <xf numFmtId="0" fontId="3" fillId="0" borderId="0" xfId="2" applyFont="1" applyAlignment="1">
      <alignment horizontal="left"/>
    </xf>
    <xf numFmtId="0" fontId="3" fillId="0" borderId="0" xfId="2" applyFont="1" applyAlignment="1"/>
    <xf numFmtId="0" fontId="3" fillId="0" borderId="0" xfId="2" applyFont="1"/>
    <xf numFmtId="14" fontId="3" fillId="0" borderId="28" xfId="2" applyNumberFormat="1" applyFont="1" applyBorder="1" applyAlignment="1">
      <alignment horizontal="center"/>
    </xf>
    <xf numFmtId="14" fontId="3" fillId="0" borderId="3" xfId="2" applyNumberFormat="1" applyFont="1" applyBorder="1" applyAlignment="1">
      <alignment horizontal="center"/>
    </xf>
    <xf numFmtId="165" fontId="3" fillId="0" borderId="29" xfId="0" applyNumberFormat="1" applyFont="1" applyBorder="1" applyAlignment="1" applyProtection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5" fontId="4" fillId="0" borderId="31" xfId="2" applyNumberFormat="1" applyBorder="1" applyAlignment="1">
      <alignment horizontal="center"/>
    </xf>
    <xf numFmtId="14" fontId="4" fillId="0" borderId="5" xfId="2" applyNumberFormat="1" applyBorder="1" applyAlignment="1">
      <alignment horizontal="center"/>
    </xf>
    <xf numFmtId="14" fontId="4" fillId="0" borderId="32" xfId="2" applyNumberFormat="1" applyFont="1" applyBorder="1"/>
    <xf numFmtId="0" fontId="4" fillId="0" borderId="32" xfId="2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2" xfId="2" applyFont="1" applyBorder="1"/>
    <xf numFmtId="0" fontId="4" fillId="0" borderId="32" xfId="2" applyFont="1" applyBorder="1" applyAlignment="1">
      <alignment wrapText="1"/>
    </xf>
    <xf numFmtId="166" fontId="4" fillId="0" borderId="5" xfId="2" applyNumberFormat="1" applyBorder="1" applyAlignment="1">
      <alignment horizontal="center"/>
    </xf>
    <xf numFmtId="0" fontId="4" fillId="0" borderId="32" xfId="2" applyFont="1" applyBorder="1" applyAlignment="1">
      <alignment horizontal="center"/>
    </xf>
    <xf numFmtId="0" fontId="4" fillId="0" borderId="33" xfId="2" applyBorder="1" applyAlignment="1">
      <alignment horizontal="center"/>
    </xf>
    <xf numFmtId="14" fontId="4" fillId="0" borderId="34" xfId="2" applyNumberFormat="1" applyBorder="1" applyAlignment="1">
      <alignment horizontal="center"/>
    </xf>
    <xf numFmtId="0" fontId="3" fillId="5" borderId="33" xfId="2" applyFont="1" applyFill="1" applyBorder="1" applyAlignment="1">
      <alignment horizontal="center"/>
    </xf>
    <xf numFmtId="0" fontId="3" fillId="5" borderId="14" xfId="2" applyFont="1" applyFill="1" applyBorder="1" applyAlignment="1">
      <alignment horizontal="center"/>
    </xf>
    <xf numFmtId="165" fontId="3" fillId="5" borderId="35" xfId="2" applyNumberFormat="1" applyFont="1" applyFill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165" fontId="3" fillId="0" borderId="10" xfId="0" applyNumberFormat="1" applyFont="1" applyBorder="1" applyAlignment="1" applyProtection="1">
      <alignment horizontal="center"/>
    </xf>
    <xf numFmtId="14" fontId="4" fillId="0" borderId="0" xfId="2" applyNumberFormat="1"/>
    <xf numFmtId="0" fontId="0" fillId="0" borderId="0" xfId="0" applyBorder="1" applyAlignment="1" applyProtection="1"/>
    <xf numFmtId="14" fontId="4" fillId="0" borderId="37" xfId="2" applyNumberFormat="1" applyBorder="1"/>
    <xf numFmtId="14" fontId="3" fillId="0" borderId="38" xfId="2" applyNumberFormat="1" applyFont="1" applyBorder="1"/>
    <xf numFmtId="0" fontId="4" fillId="0" borderId="38" xfId="2" applyBorder="1"/>
    <xf numFmtId="0" fontId="0" fillId="0" borderId="38" xfId="0" applyBorder="1" applyAlignment="1" applyProtection="1"/>
    <xf numFmtId="0" fontId="4" fillId="0" borderId="0" xfId="2" applyBorder="1"/>
    <xf numFmtId="14" fontId="3" fillId="0" borderId="1" xfId="2" applyNumberFormat="1" applyFont="1" applyBorder="1"/>
    <xf numFmtId="14" fontId="3" fillId="0" borderId="2" xfId="2" applyNumberFormat="1" applyFont="1" applyBorder="1"/>
    <xf numFmtId="0" fontId="3" fillId="0" borderId="2" xfId="2" applyFont="1" applyBorder="1"/>
    <xf numFmtId="0" fontId="3" fillId="0" borderId="3" xfId="2" applyFont="1" applyBorder="1"/>
    <xf numFmtId="0" fontId="3" fillId="0" borderId="29" xfId="0" applyFont="1" applyBorder="1" applyAlignment="1" applyProtection="1"/>
    <xf numFmtId="14" fontId="4" fillId="0" borderId="5" xfId="2" applyNumberFormat="1" applyFont="1" applyBorder="1"/>
    <xf numFmtId="0" fontId="3" fillId="0" borderId="32" xfId="2" applyFont="1" applyBorder="1"/>
    <xf numFmtId="164" fontId="0" fillId="0" borderId="31" xfId="0" applyNumberFormat="1" applyBorder="1" applyAlignment="1" applyProtection="1"/>
    <xf numFmtId="164" fontId="4" fillId="0" borderId="0" xfId="1" applyFont="1" applyBorder="1" applyAlignment="1" applyProtection="1"/>
    <xf numFmtId="14" fontId="4" fillId="0" borderId="5" xfId="2" applyNumberFormat="1" applyBorder="1"/>
    <xf numFmtId="0" fontId="4" fillId="0" borderId="32" xfId="2" applyBorder="1"/>
    <xf numFmtId="0" fontId="4" fillId="4" borderId="0" xfId="2" applyFill="1" applyBorder="1" applyAlignment="1">
      <alignment horizontal="center"/>
    </xf>
    <xf numFmtId="14" fontId="4" fillId="0" borderId="34" xfId="2" applyNumberFormat="1" applyBorder="1"/>
    <xf numFmtId="0" fontId="3" fillId="5" borderId="39" xfId="2" applyFont="1" applyFill="1" applyBorder="1" applyAlignment="1">
      <alignment horizontal="right"/>
    </xf>
    <xf numFmtId="0" fontId="3" fillId="5" borderId="40" xfId="2" applyFont="1" applyFill="1" applyBorder="1" applyAlignment="1">
      <alignment horizontal="center"/>
    </xf>
    <xf numFmtId="0" fontId="3" fillId="5" borderId="41" xfId="2" applyFont="1" applyFill="1" applyBorder="1" applyAlignment="1">
      <alignment horizontal="center"/>
    </xf>
    <xf numFmtId="0" fontId="3" fillId="5" borderId="42" xfId="2" applyFont="1" applyFill="1" applyBorder="1" applyAlignment="1">
      <alignment horizontal="center"/>
    </xf>
    <xf numFmtId="164" fontId="2" fillId="5" borderId="43" xfId="0" applyNumberFormat="1" applyFont="1" applyFill="1" applyBorder="1" applyAlignment="1" applyProtection="1">
      <alignment horizontal="center"/>
    </xf>
    <xf numFmtId="14" fontId="4" fillId="0" borderId="44" xfId="2" applyNumberFormat="1" applyBorder="1"/>
    <xf numFmtId="0" fontId="3" fillId="0" borderId="10" xfId="2" applyFont="1" applyBorder="1"/>
    <xf numFmtId="0" fontId="3" fillId="0" borderId="11" xfId="2" applyFont="1" applyBorder="1"/>
    <xf numFmtId="0" fontId="3" fillId="0" borderId="10" xfId="0" applyFont="1" applyBorder="1" applyAlignment="1" applyProtection="1"/>
    <xf numFmtId="0" fontId="4" fillId="0" borderId="45" xfId="2" applyBorder="1" applyAlignment="1">
      <alignment horizontal="center"/>
    </xf>
    <xf numFmtId="0" fontId="4" fillId="0" borderId="45" xfId="2" applyBorder="1"/>
    <xf numFmtId="0" fontId="4" fillId="0" borderId="46" xfId="2" applyBorder="1" applyAlignment="1">
      <alignment horizontal="center"/>
    </xf>
    <xf numFmtId="165" fontId="4" fillId="0" borderId="7" xfId="2" applyNumberFormat="1" applyBorder="1" applyAlignment="1">
      <alignment horizontal="center"/>
    </xf>
    <xf numFmtId="165" fontId="4" fillId="0" borderId="7" xfId="2" applyNumberFormat="1" applyBorder="1"/>
    <xf numFmtId="14" fontId="6" fillId="0" borderId="0" xfId="2" applyNumberFormat="1" applyFont="1" applyBorder="1" applyAlignment="1">
      <alignment horizontal="left"/>
    </xf>
    <xf numFmtId="0" fontId="3" fillId="0" borderId="45" xfId="2" applyFont="1" applyBorder="1" applyAlignment="1">
      <alignment horizontal="center"/>
    </xf>
    <xf numFmtId="0" fontId="3" fillId="0" borderId="46" xfId="2" applyFont="1" applyBorder="1" applyAlignment="1">
      <alignment horizontal="center"/>
    </xf>
    <xf numFmtId="0" fontId="3" fillId="0" borderId="38" xfId="2" applyFont="1" applyBorder="1" applyAlignment="1">
      <alignment horizontal="center"/>
    </xf>
    <xf numFmtId="14" fontId="4" fillId="0" borderId="15" xfId="2" applyNumberFormat="1" applyFont="1" applyBorder="1" applyAlignment="1">
      <alignment horizontal="center"/>
    </xf>
    <xf numFmtId="0" fontId="4" fillId="0" borderId="44" xfId="2" applyFont="1" applyBorder="1" applyAlignment="1">
      <alignment horizontal="center"/>
    </xf>
    <xf numFmtId="14" fontId="4" fillId="0" borderId="32" xfId="2" applyNumberFormat="1" applyFont="1" applyBorder="1" applyAlignment="1">
      <alignment horizontal="left"/>
    </xf>
    <xf numFmtId="0" fontId="6" fillId="0" borderId="30" xfId="2" applyFont="1" applyBorder="1" applyAlignment="1">
      <alignment horizontal="center"/>
    </xf>
    <xf numFmtId="14" fontId="6" fillId="0" borderId="47" xfId="2" applyNumberFormat="1" applyFont="1" applyBorder="1" applyAlignment="1">
      <alignment horizontal="center"/>
    </xf>
    <xf numFmtId="168" fontId="0" fillId="3" borderId="11" xfId="1" applyNumberFormat="1" applyFont="1" applyFill="1" applyBorder="1" applyAlignment="1" applyProtection="1"/>
    <xf numFmtId="168" fontId="0" fillId="3" borderId="12" xfId="1" applyNumberFormat="1" applyFont="1" applyFill="1" applyBorder="1" applyAlignment="1" applyProtection="1"/>
    <xf numFmtId="168" fontId="0" fillId="2" borderId="8" xfId="0" applyNumberFormat="1" applyFill="1" applyBorder="1"/>
    <xf numFmtId="168" fontId="0" fillId="3" borderId="0" xfId="0" applyNumberFormat="1" applyFill="1" applyBorder="1"/>
    <xf numFmtId="168" fontId="0" fillId="3" borderId="7" xfId="0" applyNumberFormat="1" applyFill="1" applyBorder="1"/>
    <xf numFmtId="168" fontId="0" fillId="2" borderId="10" xfId="1" applyNumberFormat="1" applyFont="1" applyFill="1" applyBorder="1" applyAlignment="1" applyProtection="1"/>
    <xf numFmtId="168" fontId="0" fillId="5" borderId="22" xfId="1" applyNumberFormat="1" applyFont="1" applyFill="1" applyBorder="1" applyAlignment="1" applyProtection="1">
      <alignment horizontal="left"/>
    </xf>
    <xf numFmtId="168" fontId="0" fillId="2" borderId="23" xfId="1" applyNumberFormat="1" applyFont="1" applyFill="1" applyBorder="1" applyAlignment="1" applyProtection="1">
      <alignment horizontal="left"/>
    </xf>
    <xf numFmtId="168" fontId="0" fillId="2" borderId="24" xfId="1" applyNumberFormat="1" applyFont="1" applyFill="1" applyBorder="1" applyAlignment="1" applyProtection="1">
      <alignment horizontal="left"/>
    </xf>
    <xf numFmtId="168" fontId="0" fillId="2" borderId="25" xfId="1" applyNumberFormat="1" applyFont="1" applyFill="1" applyBorder="1" applyAlignment="1" applyProtection="1">
      <alignment horizontal="left"/>
    </xf>
    <xf numFmtId="168" fontId="0" fillId="2" borderId="26" xfId="1" applyNumberFormat="1" applyFont="1" applyFill="1" applyBorder="1" applyAlignment="1" applyProtection="1">
      <alignment horizontal="left"/>
    </xf>
  </cellXfs>
  <cellStyles count="3">
    <cellStyle name="Currency" xfId="1" builtinId="4"/>
    <cellStyle name="Explanatory Text" xfId="2" builtinId="53" customBuiltin="1"/>
    <cellStyle name="Normal" xfId="0" builtinId="0"/>
  </cellStyles>
  <dxfs count="4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Andrei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 Report'!$A$3:$A$62</c:f>
              <c:numCache>
                <c:formatCode>m/d/yyyy</c:formatCode>
                <c:ptCount val="60"/>
                <c:pt idx="0">
                  <c:v>43135</c:v>
                </c:pt>
                <c:pt idx="1">
                  <c:v>43137</c:v>
                </c:pt>
                <c:pt idx="2">
                  <c:v>43144</c:v>
                </c:pt>
                <c:pt idx="3">
                  <c:v>43153</c:v>
                </c:pt>
                <c:pt idx="4">
                  <c:v>43153</c:v>
                </c:pt>
                <c:pt idx="5">
                  <c:v>43153</c:v>
                </c:pt>
                <c:pt idx="6">
                  <c:v>43153</c:v>
                </c:pt>
                <c:pt idx="7">
                  <c:v>43155</c:v>
                </c:pt>
                <c:pt idx="8">
                  <c:v>43157</c:v>
                </c:pt>
                <c:pt idx="9">
                  <c:v>43157</c:v>
                </c:pt>
                <c:pt idx="10">
                  <c:v>43158</c:v>
                </c:pt>
                <c:pt idx="11">
                  <c:v>43158</c:v>
                </c:pt>
                <c:pt idx="12">
                  <c:v>43159</c:v>
                </c:pt>
                <c:pt idx="13">
                  <c:v>43159</c:v>
                </c:pt>
                <c:pt idx="14">
                  <c:v>43159</c:v>
                </c:pt>
                <c:pt idx="15">
                  <c:v>43160</c:v>
                </c:pt>
                <c:pt idx="16" formatCode="mm/dd/yy">
                  <c:v>43160</c:v>
                </c:pt>
                <c:pt idx="17" formatCode="mm/dd/yy">
                  <c:v>43164</c:v>
                </c:pt>
                <c:pt idx="18">
                  <c:v>43165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43166</c:v>
                </c:pt>
                <c:pt idx="23">
                  <c:v>43167</c:v>
                </c:pt>
                <c:pt idx="24">
                  <c:v>43172</c:v>
                </c:pt>
                <c:pt idx="25">
                  <c:v>43172</c:v>
                </c:pt>
                <c:pt idx="26">
                  <c:v>43173</c:v>
                </c:pt>
                <c:pt idx="27">
                  <c:v>43173</c:v>
                </c:pt>
                <c:pt idx="28">
                  <c:v>43174</c:v>
                </c:pt>
                <c:pt idx="29">
                  <c:v>43176</c:v>
                </c:pt>
                <c:pt idx="30">
                  <c:v>43177</c:v>
                </c:pt>
                <c:pt idx="31">
                  <c:v>43179</c:v>
                </c:pt>
                <c:pt idx="32">
                  <c:v>43179</c:v>
                </c:pt>
                <c:pt idx="33">
                  <c:v>43179</c:v>
                </c:pt>
                <c:pt idx="34">
                  <c:v>43180</c:v>
                </c:pt>
                <c:pt idx="35">
                  <c:v>43180</c:v>
                </c:pt>
                <c:pt idx="36">
                  <c:v>43180</c:v>
                </c:pt>
                <c:pt idx="37">
                  <c:v>43180</c:v>
                </c:pt>
                <c:pt idx="38">
                  <c:v>43180</c:v>
                </c:pt>
                <c:pt idx="39">
                  <c:v>43181</c:v>
                </c:pt>
                <c:pt idx="40">
                  <c:v>43183</c:v>
                </c:pt>
                <c:pt idx="41">
                  <c:v>43185</c:v>
                </c:pt>
              </c:numCache>
            </c:numRef>
          </c:cat>
          <c:val>
            <c:numRef>
              <c:f>'Burn Report'!$W$4:$W$61</c:f>
              <c:numCache>
                <c:formatCode>General</c:formatCode>
                <c:ptCount val="58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3">
                  <c:v>0</c:v>
                </c:pt>
                <c:pt idx="24">
                  <c:v>0.25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995088"/>
        <c:axId val="359999440"/>
      </c:lineChart>
      <c:dateAx>
        <c:axId val="3599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440"/>
        <c:crosses val="autoZero"/>
        <c:auto val="1"/>
        <c:lblOffset val="100"/>
        <c:baseTimeUnit val="days"/>
        <c:majorUnit val="7"/>
        <c:majorTimeUnit val="days"/>
      </c:dateAx>
      <c:valAx>
        <c:axId val="35999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121920</xdr:rowOff>
    </xdr:from>
    <xdr:to>
      <xdr:col>7</xdr:col>
      <xdr:colOff>441960</xdr:colOff>
      <xdr:row>15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Project%20Management/Project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_Project%20Management/Project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Burn Report"/>
      <sheetName val="Tas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Normal="100" workbookViewId="0">
      <selection activeCell="D11" sqref="D11"/>
    </sheetView>
  </sheetViews>
  <sheetFormatPr defaultRowHeight="14.4" x14ac:dyDescent="0.3"/>
  <cols>
    <col min="1" max="1" width="24.33203125" customWidth="1"/>
    <col min="2" max="2" width="8.5546875" bestFit="1" customWidth="1"/>
    <col min="3" max="8" width="10.109375" customWidth="1"/>
    <col min="9" max="9" width="12.5546875" customWidth="1"/>
    <col min="10" max="10" width="7.109375" customWidth="1"/>
    <col min="11" max="11" width="4" customWidth="1"/>
    <col min="12" max="1025" width="24.5546875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t="s">
        <v>8</v>
      </c>
      <c r="K1">
        <v>100</v>
      </c>
    </row>
    <row r="2" spans="1:11" x14ac:dyDescent="0.3">
      <c r="A2" s="5" t="s">
        <v>9</v>
      </c>
      <c r="B2" s="6">
        <f>'Burn Report'!$C$62</f>
        <v>56.25</v>
      </c>
      <c r="C2" s="7">
        <f>'Burn Report'!W62</f>
        <v>14.75</v>
      </c>
      <c r="D2" s="7">
        <f>'Burn Report'!X62</f>
        <v>14.5</v>
      </c>
      <c r="E2" s="7">
        <f>'Burn Report'!Y62</f>
        <v>2.5</v>
      </c>
      <c r="F2" s="7">
        <f>'Burn Report'!Z62</f>
        <v>7.5</v>
      </c>
      <c r="G2" s="7">
        <f>'Burn Report'!AA62</f>
        <v>5.5</v>
      </c>
      <c r="H2" s="8">
        <f>'Burn Report'!AB62</f>
        <v>11.5</v>
      </c>
    </row>
    <row r="3" spans="1:11" x14ac:dyDescent="0.3">
      <c r="A3" s="5" t="s">
        <v>10</v>
      </c>
      <c r="B3" s="99">
        <f>'Burn Report'!$J$62</f>
        <v>5625</v>
      </c>
      <c r="C3" s="100">
        <f>'Burn Report'!D62</f>
        <v>1475</v>
      </c>
      <c r="D3" s="100">
        <f>'Burn Report'!E62</f>
        <v>1450</v>
      </c>
      <c r="E3" s="100">
        <f>'Burn Report'!F62</f>
        <v>250</v>
      </c>
      <c r="F3" s="100">
        <f>'Burn Report'!G62</f>
        <v>750</v>
      </c>
      <c r="G3" s="100">
        <f>'Burn Report'!H62</f>
        <v>550</v>
      </c>
      <c r="H3" s="101">
        <f>'Burn Report'!I62</f>
        <v>1150</v>
      </c>
    </row>
    <row r="4" spans="1:11" x14ac:dyDescent="0.3">
      <c r="A4" s="5" t="s">
        <v>11</v>
      </c>
      <c r="B4" s="9">
        <f>'Weekly Meeting Costs'!$C$25</f>
        <v>11.75</v>
      </c>
      <c r="C4" s="10">
        <f>'Weekly Meeting Costs'!X25</f>
        <v>10.75</v>
      </c>
      <c r="D4" s="10">
        <f>'Weekly Meeting Costs'!Y25</f>
        <v>9</v>
      </c>
      <c r="E4" s="10">
        <f>'Weekly Meeting Costs'!Z25</f>
        <v>11.75</v>
      </c>
      <c r="F4" s="10">
        <f>'Weekly Meeting Costs'!AA25</f>
        <v>11.75</v>
      </c>
      <c r="G4" s="10">
        <f>'Weekly Meeting Costs'!AB25</f>
        <v>11.75</v>
      </c>
      <c r="H4" s="11">
        <f>'Weekly Meeting Costs'!AC25</f>
        <v>11.75</v>
      </c>
    </row>
    <row r="5" spans="1:11" x14ac:dyDescent="0.3">
      <c r="A5" s="12" t="s">
        <v>12</v>
      </c>
      <c r="B5" s="102">
        <f>'Weekly Meeting Costs'!$J$25</f>
        <v>6675</v>
      </c>
      <c r="C5" s="97">
        <f>'Weekly Meeting Costs'!P25</f>
        <v>1075</v>
      </c>
      <c r="D5" s="97">
        <f>'Weekly Meeting Costs'!Q25</f>
        <v>900</v>
      </c>
      <c r="E5" s="97">
        <f>'Weekly Meeting Costs'!R25</f>
        <v>1175</v>
      </c>
      <c r="F5" s="97">
        <f>'Weekly Meeting Costs'!S25</f>
        <v>1175</v>
      </c>
      <c r="G5" s="97">
        <f>'Weekly Meeting Costs'!T25</f>
        <v>1175</v>
      </c>
      <c r="H5" s="98">
        <f>'Weekly Meeting Costs'!U25</f>
        <v>1175</v>
      </c>
    </row>
    <row r="6" spans="1:11" x14ac:dyDescent="0.3">
      <c r="A6" s="13"/>
      <c r="B6" s="14"/>
      <c r="C6" s="15"/>
      <c r="D6" s="15"/>
      <c r="E6" s="15"/>
      <c r="F6" s="15"/>
      <c r="G6" s="15"/>
      <c r="H6" s="16"/>
    </row>
    <row r="7" spans="1:11" x14ac:dyDescent="0.3">
      <c r="A7" s="17" t="s">
        <v>13</v>
      </c>
      <c r="B7" s="18">
        <f t="shared" ref="B7:H8" si="0">B2+B4</f>
        <v>68</v>
      </c>
      <c r="C7" s="19">
        <f t="shared" si="0"/>
        <v>25.5</v>
      </c>
      <c r="D7" s="20">
        <f t="shared" si="0"/>
        <v>23.5</v>
      </c>
      <c r="E7" s="21">
        <f t="shared" si="0"/>
        <v>14.25</v>
      </c>
      <c r="F7" s="21">
        <f t="shared" si="0"/>
        <v>19.25</v>
      </c>
      <c r="G7" s="21">
        <f t="shared" si="0"/>
        <v>17.25</v>
      </c>
      <c r="H7" s="22">
        <f t="shared" si="0"/>
        <v>23.25</v>
      </c>
    </row>
    <row r="8" spans="1:11" x14ac:dyDescent="0.3">
      <c r="A8" s="23" t="s">
        <v>14</v>
      </c>
      <c r="B8" s="103">
        <f>B3+B5</f>
        <v>12300</v>
      </c>
      <c r="C8" s="104">
        <f t="shared" si="0"/>
        <v>2550</v>
      </c>
      <c r="D8" s="105">
        <f t="shared" si="0"/>
        <v>2350</v>
      </c>
      <c r="E8" s="106">
        <f t="shared" si="0"/>
        <v>1425</v>
      </c>
      <c r="F8" s="104">
        <f t="shared" si="0"/>
        <v>1925</v>
      </c>
      <c r="G8" s="104">
        <f t="shared" si="0"/>
        <v>1725</v>
      </c>
      <c r="H8" s="107">
        <f t="shared" si="0"/>
        <v>2325</v>
      </c>
    </row>
    <row r="9" spans="1:11" x14ac:dyDescent="0.3">
      <c r="C9" s="2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zoomScaleNormal="100" workbookViewId="0">
      <selection activeCell="A4" sqref="A4"/>
    </sheetView>
  </sheetViews>
  <sheetFormatPr defaultRowHeight="14.4" outlineLevelCol="1" x14ac:dyDescent="0.3"/>
  <cols>
    <col min="1" max="1" width="9.44140625" style="25" customWidth="1"/>
    <col min="2" max="2" width="51.109375" style="26" customWidth="1"/>
    <col min="3" max="3" width="10.6640625" style="26" customWidth="1"/>
    <col min="4" max="4" width="11.109375" style="26" customWidth="1"/>
    <col min="5" max="9" width="9.6640625" style="26" customWidth="1"/>
    <col min="10" max="10" width="9.6640625" style="27" customWidth="1"/>
    <col min="11" max="11" width="9.33203125" style="26" customWidth="1"/>
    <col min="12" max="12" width="7.33203125" style="26" customWidth="1"/>
    <col min="13" max="13" width="4" style="26" customWidth="1"/>
    <col min="14" max="14" width="8.6640625" style="26" customWidth="1"/>
    <col min="15" max="20" width="8.6640625" style="26" hidden="1" customWidth="1" outlineLevel="1"/>
    <col min="21" max="21" width="8.6640625" style="26" customWidth="1" collapsed="1"/>
    <col min="22" max="22" width="8.6640625" style="26" customWidth="1"/>
    <col min="23" max="28" width="8.6640625" style="26" customWidth="1" outlineLevel="1"/>
    <col min="29" max="1025" width="8.6640625" style="26" customWidth="1"/>
  </cols>
  <sheetData>
    <row r="1" spans="1:28" x14ac:dyDescent="0.3">
      <c r="B1" s="28" t="s">
        <v>15</v>
      </c>
      <c r="N1" s="29" t="s">
        <v>16</v>
      </c>
      <c r="P1" s="29"/>
      <c r="V1" s="30" t="s">
        <v>17</v>
      </c>
    </row>
    <row r="2" spans="1:28" x14ac:dyDescent="0.3">
      <c r="A2" s="31" t="s">
        <v>18</v>
      </c>
      <c r="B2" s="32" t="s">
        <v>19</v>
      </c>
      <c r="C2" s="91" t="s">
        <v>20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3" t="s">
        <v>21</v>
      </c>
      <c r="L2" s="30" t="s">
        <v>8</v>
      </c>
      <c r="M2" s="26">
        <v>100</v>
      </c>
      <c r="O2" s="30" t="s">
        <v>2</v>
      </c>
      <c r="P2" s="34" t="s">
        <v>3</v>
      </c>
      <c r="Q2" s="34" t="s">
        <v>4</v>
      </c>
      <c r="R2" s="34" t="s">
        <v>5</v>
      </c>
      <c r="S2" s="34" t="s">
        <v>6</v>
      </c>
      <c r="T2" s="34" t="s">
        <v>7</v>
      </c>
      <c r="U2" s="30"/>
      <c r="V2" s="30"/>
      <c r="W2" s="30" t="s">
        <v>2</v>
      </c>
      <c r="X2" s="30" t="s">
        <v>3</v>
      </c>
      <c r="Y2" s="30" t="s">
        <v>4</v>
      </c>
      <c r="Z2" s="30" t="s">
        <v>5</v>
      </c>
      <c r="AA2" s="30" t="s">
        <v>6</v>
      </c>
      <c r="AB2" s="30" t="s">
        <v>7</v>
      </c>
    </row>
    <row r="3" spans="1:28" x14ac:dyDescent="0.3">
      <c r="A3" s="96">
        <v>43135</v>
      </c>
      <c r="B3" s="88" t="s">
        <v>71</v>
      </c>
      <c r="C3" s="95">
        <v>0</v>
      </c>
      <c r="D3" s="90"/>
      <c r="E3" s="89"/>
      <c r="F3" s="89"/>
      <c r="G3" s="89"/>
      <c r="H3" s="89"/>
      <c r="I3" s="89"/>
      <c r="J3" s="37">
        <f>SUM(D3:I3)*Overview!$K$1*C3</f>
        <v>0</v>
      </c>
      <c r="L3" s="30"/>
      <c r="O3" s="30"/>
      <c r="P3" s="34"/>
      <c r="Q3" s="34"/>
      <c r="R3" s="34"/>
      <c r="S3" s="34"/>
      <c r="T3" s="34"/>
      <c r="U3" s="30"/>
      <c r="V3" s="30"/>
      <c r="W3" s="30"/>
      <c r="X3" s="30"/>
      <c r="Y3" s="30"/>
      <c r="Z3" s="30"/>
      <c r="AA3" s="30"/>
      <c r="AB3" s="30"/>
    </row>
    <row r="4" spans="1:28" x14ac:dyDescent="0.3">
      <c r="A4" s="92">
        <v>43137</v>
      </c>
      <c r="B4" s="94" t="s">
        <v>22</v>
      </c>
      <c r="C4" s="93">
        <v>0.5</v>
      </c>
      <c r="D4" s="35">
        <v>1</v>
      </c>
      <c r="E4" s="36"/>
      <c r="F4" s="36"/>
      <c r="G4" s="36"/>
      <c r="H4" s="36"/>
      <c r="I4" s="36"/>
      <c r="J4" s="37">
        <f>SUM(D4:I4)*Overview!$K$1*C4</f>
        <v>50</v>
      </c>
      <c r="L4" s="30"/>
      <c r="O4" s="26">
        <f>IF(D4=1,Overview!$K$1*$C4,0)</f>
        <v>50</v>
      </c>
      <c r="P4" s="26">
        <f>IF(E4=1,Overview!$K$1*$C4,0)</f>
        <v>0</v>
      </c>
      <c r="Q4" s="26">
        <f>IF(F4=1,Overview!$K$1*$C4,0)</f>
        <v>0</v>
      </c>
      <c r="R4" s="26">
        <f>IF(G4=1,Overview!$K$1*$C4,0)</f>
        <v>0</v>
      </c>
      <c r="S4" s="26">
        <f>IF(H4=1,Overview!$K$1*$C4,0)</f>
        <v>0</v>
      </c>
      <c r="T4" s="26">
        <f>IF(I4=1,Overview!$K$1*$C4,0)</f>
        <v>0</v>
      </c>
      <c r="W4" s="26">
        <f t="shared" ref="W4:AB8" si="0">IF(D4=1,$C4,0)</f>
        <v>0.5</v>
      </c>
      <c r="X4" s="26">
        <f t="shared" si="0"/>
        <v>0</v>
      </c>
      <c r="Y4" s="26">
        <f t="shared" si="0"/>
        <v>0</v>
      </c>
      <c r="Z4" s="26">
        <f t="shared" si="0"/>
        <v>0</v>
      </c>
      <c r="AA4" s="26">
        <f t="shared" si="0"/>
        <v>0</v>
      </c>
      <c r="AB4" s="26">
        <f t="shared" si="0"/>
        <v>0</v>
      </c>
    </row>
    <row r="5" spans="1:28" x14ac:dyDescent="0.3">
      <c r="A5" s="38">
        <v>43144</v>
      </c>
      <c r="B5" s="39" t="s">
        <v>22</v>
      </c>
      <c r="C5" s="40">
        <v>0.5</v>
      </c>
      <c r="D5" s="41">
        <v>1</v>
      </c>
      <c r="E5" s="41"/>
      <c r="F5" s="41"/>
      <c r="G5" s="41"/>
      <c r="H5" s="41"/>
      <c r="I5" s="41"/>
      <c r="J5" s="37">
        <f>SUM(D5:I5)*Overview!$K$1*C5</f>
        <v>50</v>
      </c>
      <c r="O5" s="26">
        <f>IF(D5=1,Overview!$K$1*$C5,0)</f>
        <v>50</v>
      </c>
      <c r="P5" s="26">
        <f>IF(E5=1,Overview!$K$1*$C5,0)</f>
        <v>0</v>
      </c>
      <c r="Q5" s="26">
        <f>IF(F5=1,Overview!$K$1*$C5,0)</f>
        <v>0</v>
      </c>
      <c r="R5" s="26">
        <f>IF(G5=1,Overview!$K$1*$C5,0)</f>
        <v>0</v>
      </c>
      <c r="S5" s="26">
        <f>IF(H5=1,Overview!$K$1*$C5,0)</f>
        <v>0</v>
      </c>
      <c r="T5" s="26">
        <f>IF(I5=1,Overview!$K$1*$C5,0)</f>
        <v>0</v>
      </c>
      <c r="W5" s="26">
        <f t="shared" si="0"/>
        <v>0.5</v>
      </c>
      <c r="X5" s="26">
        <f t="shared" si="0"/>
        <v>0</v>
      </c>
      <c r="Y5" s="26">
        <f t="shared" si="0"/>
        <v>0</v>
      </c>
      <c r="Z5" s="26">
        <f t="shared" si="0"/>
        <v>0</v>
      </c>
      <c r="AA5" s="26">
        <f t="shared" si="0"/>
        <v>0</v>
      </c>
      <c r="AB5" s="26">
        <f t="shared" si="0"/>
        <v>0</v>
      </c>
    </row>
    <row r="6" spans="1:28" x14ac:dyDescent="0.3">
      <c r="A6" s="38">
        <v>43153</v>
      </c>
      <c r="B6" s="42" t="s">
        <v>23</v>
      </c>
      <c r="C6" s="40">
        <v>2</v>
      </c>
      <c r="D6" s="41"/>
      <c r="E6" s="41">
        <v>1</v>
      </c>
      <c r="F6" s="41">
        <v>1</v>
      </c>
      <c r="G6" s="41">
        <v>1</v>
      </c>
      <c r="H6" s="41"/>
      <c r="I6" s="41"/>
      <c r="J6" s="37">
        <f>SUM(D6:I6)*Overview!$K$1*C6</f>
        <v>600</v>
      </c>
      <c r="O6" s="26">
        <f>IF(D6=1,Overview!$K$1*$C6,0)</f>
        <v>0</v>
      </c>
      <c r="P6" s="26">
        <f>IF(E6=1,Overview!$K$1*$C6,0)</f>
        <v>200</v>
      </c>
      <c r="Q6" s="26">
        <f>IF(F6=1,Overview!$K$1*$C6,0)</f>
        <v>200</v>
      </c>
      <c r="R6" s="26">
        <f>IF(G6=1,Overview!$K$1*$C6,0)</f>
        <v>200</v>
      </c>
      <c r="S6" s="26">
        <f>IF(H6=1,Overview!$K$1*$C6,0)</f>
        <v>0</v>
      </c>
      <c r="T6" s="26">
        <f>IF(I6=1,Overview!$K$1*$C6,0)</f>
        <v>0</v>
      </c>
      <c r="W6" s="26">
        <f t="shared" si="0"/>
        <v>0</v>
      </c>
      <c r="X6" s="26">
        <f t="shared" si="0"/>
        <v>2</v>
      </c>
      <c r="Y6" s="26">
        <f t="shared" si="0"/>
        <v>2</v>
      </c>
      <c r="Z6" s="26">
        <f t="shared" si="0"/>
        <v>2</v>
      </c>
      <c r="AA6" s="26">
        <f t="shared" si="0"/>
        <v>0</v>
      </c>
      <c r="AB6" s="26">
        <f t="shared" si="0"/>
        <v>0</v>
      </c>
    </row>
    <row r="7" spans="1:28" x14ac:dyDescent="0.3">
      <c r="A7" s="38">
        <v>43153</v>
      </c>
      <c r="B7" s="42" t="s">
        <v>23</v>
      </c>
      <c r="C7" s="40">
        <v>1</v>
      </c>
      <c r="D7" s="41"/>
      <c r="E7" s="41">
        <v>1</v>
      </c>
      <c r="F7" s="41"/>
      <c r="G7" s="41"/>
      <c r="H7" s="41"/>
      <c r="I7" s="41"/>
      <c r="J7" s="37">
        <f>SUM(D7:I7)*Overview!$K$1*C7</f>
        <v>100</v>
      </c>
      <c r="O7" s="26">
        <f>IF(D7=1,Overview!$K$1*$C7,0)</f>
        <v>0</v>
      </c>
      <c r="P7" s="26">
        <f>IF(E7=1,Overview!$K$1*$C7,0)</f>
        <v>100</v>
      </c>
      <c r="Q7" s="26">
        <f>IF(F7=1,Overview!$K$1*$C7,0)</f>
        <v>0</v>
      </c>
      <c r="R7" s="26">
        <f>IF(G7=1,Overview!$K$1*$C7,0)</f>
        <v>0</v>
      </c>
      <c r="S7" s="26">
        <f>IF(H7=1,Overview!$K$1*$C7,0)</f>
        <v>0</v>
      </c>
      <c r="T7" s="26">
        <f>IF(I7=1,Overview!$K$1*$C7,0)</f>
        <v>0</v>
      </c>
      <c r="W7" s="26">
        <f t="shared" si="0"/>
        <v>0</v>
      </c>
      <c r="X7" s="26">
        <f t="shared" si="0"/>
        <v>1</v>
      </c>
      <c r="Y7" s="26">
        <f t="shared" si="0"/>
        <v>0</v>
      </c>
      <c r="Z7" s="26">
        <f t="shared" si="0"/>
        <v>0</v>
      </c>
      <c r="AA7" s="26">
        <f t="shared" si="0"/>
        <v>0</v>
      </c>
      <c r="AB7" s="26">
        <f t="shared" si="0"/>
        <v>0</v>
      </c>
    </row>
    <row r="8" spans="1:28" x14ac:dyDescent="0.3">
      <c r="A8" s="38">
        <v>43153</v>
      </c>
      <c r="B8" s="42" t="s">
        <v>24</v>
      </c>
      <c r="C8" s="40">
        <v>1</v>
      </c>
      <c r="D8" s="41"/>
      <c r="E8" s="41"/>
      <c r="F8" s="41"/>
      <c r="G8" s="41">
        <v>1</v>
      </c>
      <c r="H8" s="41"/>
      <c r="I8" s="41">
        <v>1</v>
      </c>
      <c r="J8" s="37">
        <f>SUM(D8:I8)*Overview!$K$1*C8</f>
        <v>200</v>
      </c>
      <c r="O8" s="26">
        <f>IF(D8=1,Overview!$K$1*$C8,0)</f>
        <v>0</v>
      </c>
      <c r="P8" s="26">
        <f>IF(E8=1,Overview!$K$1*$C8,0)</f>
        <v>0</v>
      </c>
      <c r="Q8" s="26">
        <f>IF(F8=1,Overview!$K$1*$C8,0)</f>
        <v>0</v>
      </c>
      <c r="R8" s="26">
        <f>IF(G8=1,Overview!$K$1*$C8,0)</f>
        <v>100</v>
      </c>
      <c r="S8" s="26">
        <f>IF(H8=1,Overview!$K$1*$C8,0)</f>
        <v>0</v>
      </c>
      <c r="T8" s="26">
        <f>IF(I8=1,Overview!$K$1*$C8,0)</f>
        <v>100</v>
      </c>
      <c r="W8" s="26">
        <f t="shared" si="0"/>
        <v>0</v>
      </c>
      <c r="X8" s="26">
        <f t="shared" si="0"/>
        <v>0</v>
      </c>
      <c r="Y8" s="26">
        <f t="shared" si="0"/>
        <v>0</v>
      </c>
      <c r="Z8" s="26">
        <f t="shared" si="0"/>
        <v>1</v>
      </c>
      <c r="AA8" s="26">
        <f t="shared" si="0"/>
        <v>0</v>
      </c>
      <c r="AB8" s="26">
        <f t="shared" si="0"/>
        <v>1</v>
      </c>
    </row>
    <row r="9" spans="1:28" ht="27" x14ac:dyDescent="0.3">
      <c r="A9" s="38">
        <v>43153</v>
      </c>
      <c r="B9" s="43" t="s">
        <v>25</v>
      </c>
      <c r="C9" s="40">
        <v>2</v>
      </c>
      <c r="D9" s="41"/>
      <c r="E9" s="41">
        <v>1</v>
      </c>
      <c r="F9" s="41"/>
      <c r="G9" s="41"/>
      <c r="H9" s="41"/>
      <c r="I9" s="41"/>
      <c r="J9" s="37">
        <f>SUM(D9:I9)*Overview!$K$1*C9</f>
        <v>200</v>
      </c>
      <c r="O9" s="26">
        <f>IF(D9=1,Overview!$K$1*$C9,0)</f>
        <v>0</v>
      </c>
      <c r="P9" s="26">
        <f>IF(E9=1,Overview!$K$1*$C9,0)</f>
        <v>200</v>
      </c>
      <c r="Q9" s="26">
        <f>IF(F9=1,Overview!$K$1*$C9,0)</f>
        <v>0</v>
      </c>
      <c r="R9" s="26">
        <f>IF(G9=1,Overview!$K$1*$C9,0)</f>
        <v>0</v>
      </c>
      <c r="S9" s="26">
        <f>IF(H9=1,Overview!$K$1*$C9,0)</f>
        <v>0</v>
      </c>
      <c r="T9" s="26">
        <f>IF(I9=1,Overview!$K$1*$C9,0)</f>
        <v>0</v>
      </c>
      <c r="W9" s="26">
        <f t="shared" ref="W9:W25" si="1">IF(D9=1,$C9,0)</f>
        <v>0</v>
      </c>
      <c r="X9" s="26">
        <f t="shared" ref="X9:X25" si="2">IF(E9=1,$C9,0)</f>
        <v>2</v>
      </c>
      <c r="Y9" s="26">
        <f t="shared" ref="Y9:Y25" si="3">IF(F9=1,$C9,0)</f>
        <v>0</v>
      </c>
      <c r="AA9" s="26">
        <f t="shared" ref="AA9:AA61" si="4">IF(H9=1,$C9,0)</f>
        <v>0</v>
      </c>
      <c r="AB9" s="26">
        <f t="shared" ref="AB9:AB60" si="5">IF(I9=1,$C9,0)</f>
        <v>0</v>
      </c>
    </row>
    <row r="10" spans="1:28" x14ac:dyDescent="0.3">
      <c r="A10" s="38">
        <v>43155</v>
      </c>
      <c r="B10" s="42" t="s">
        <v>26</v>
      </c>
      <c r="C10" s="40">
        <v>1</v>
      </c>
      <c r="D10" s="41"/>
      <c r="E10" s="41"/>
      <c r="F10" s="41"/>
      <c r="G10" s="41"/>
      <c r="H10" s="41">
        <v>1</v>
      </c>
      <c r="I10" s="41"/>
      <c r="J10" s="37">
        <f>SUM(D10:I10)*Overview!$K$1*C10</f>
        <v>100</v>
      </c>
      <c r="O10" s="26">
        <f>IF(D10=1,Overview!$K$1*$C10,0)</f>
        <v>0</v>
      </c>
      <c r="P10" s="26">
        <f>IF(E10=1,Overview!$K$1*$C10,0)</f>
        <v>0</v>
      </c>
      <c r="Q10" s="26">
        <f>IF(F10=1,Overview!$K$1*$C10,0)</f>
        <v>0</v>
      </c>
      <c r="R10" s="26">
        <f>IF(G10=1,Overview!$K$1*$C10,0)</f>
        <v>0</v>
      </c>
      <c r="S10" s="26">
        <f>IF(H10=1,Overview!$K$1*$C10,0)</f>
        <v>100</v>
      </c>
      <c r="T10" s="26">
        <f>IF(I10=1,Overview!$K$1*$C10,0)</f>
        <v>0</v>
      </c>
      <c r="W10" s="26">
        <f t="shared" si="1"/>
        <v>0</v>
      </c>
      <c r="X10" s="26">
        <f t="shared" si="2"/>
        <v>0</v>
      </c>
      <c r="Y10" s="26">
        <f t="shared" si="3"/>
        <v>0</v>
      </c>
      <c r="Z10" s="26">
        <f>IF(G10=1,$C10,0)</f>
        <v>0</v>
      </c>
      <c r="AA10" s="26">
        <f t="shared" si="4"/>
        <v>1</v>
      </c>
      <c r="AB10" s="26">
        <f t="shared" si="5"/>
        <v>0</v>
      </c>
    </row>
    <row r="11" spans="1:28" x14ac:dyDescent="0.3">
      <c r="A11" s="38">
        <v>43157</v>
      </c>
      <c r="B11" s="42" t="s">
        <v>24</v>
      </c>
      <c r="C11" s="40">
        <v>1</v>
      </c>
      <c r="D11" s="41"/>
      <c r="E11" s="41"/>
      <c r="F11" s="41"/>
      <c r="G11" s="41">
        <v>1</v>
      </c>
      <c r="H11" s="41"/>
      <c r="I11" s="41"/>
      <c r="J11" s="37">
        <f>SUM(D11:I11)*Overview!$K$1*C11</f>
        <v>100</v>
      </c>
      <c r="O11" s="26">
        <f>IF(D11=1,Overview!$K$1*$C11,0)</f>
        <v>0</v>
      </c>
      <c r="P11" s="26">
        <f>IF(E11=1,Overview!$K$1*$C11,0)</f>
        <v>0</v>
      </c>
      <c r="Q11" s="26">
        <f>IF(F11=1,Overview!$K$1*$C11,0)</f>
        <v>0</v>
      </c>
      <c r="R11" s="26">
        <f>IF(G11=1,Overview!$K$1*$C11,0)</f>
        <v>100</v>
      </c>
      <c r="S11" s="26">
        <f>IF(H11=1,Overview!$K$1*$C11,0)</f>
        <v>0</v>
      </c>
      <c r="T11" s="26">
        <f>IF(I11=1,Overview!$K$1*$C11,0)</f>
        <v>0</v>
      </c>
      <c r="W11" s="26">
        <f t="shared" si="1"/>
        <v>0</v>
      </c>
      <c r="X11" s="26">
        <f t="shared" si="2"/>
        <v>0</v>
      </c>
      <c r="Y11" s="26">
        <f t="shared" si="3"/>
        <v>0</v>
      </c>
      <c r="Z11" s="26">
        <f>IF(G11=1,$C11,0)</f>
        <v>1</v>
      </c>
      <c r="AA11" s="26">
        <f t="shared" si="4"/>
        <v>0</v>
      </c>
      <c r="AB11" s="26">
        <f t="shared" si="5"/>
        <v>0</v>
      </c>
    </row>
    <row r="12" spans="1:28" x14ac:dyDescent="0.3">
      <c r="A12" s="38">
        <v>43157</v>
      </c>
      <c r="B12" s="42" t="s">
        <v>27</v>
      </c>
      <c r="C12" s="40">
        <v>1</v>
      </c>
      <c r="D12" s="41"/>
      <c r="E12" s="41">
        <v>1</v>
      </c>
      <c r="F12" s="41"/>
      <c r="G12" s="41"/>
      <c r="H12" s="41"/>
      <c r="I12" s="41"/>
      <c r="J12" s="37">
        <f>SUM(D12:I12)*Overview!$K$1*C12</f>
        <v>100</v>
      </c>
      <c r="O12" s="26">
        <f>IF(D12=1,Overview!$K$1*$C12,0)</f>
        <v>0</v>
      </c>
      <c r="P12" s="26">
        <f>IF(E12=1,Overview!$K$1*$C12,0)</f>
        <v>100</v>
      </c>
      <c r="Q12" s="26">
        <f>IF(F12=1,Overview!$K$1*$C12,0)</f>
        <v>0</v>
      </c>
      <c r="R12" s="26">
        <f>IF(G12=1,Overview!$K$1*$C12,0)</f>
        <v>0</v>
      </c>
      <c r="S12" s="26">
        <f>IF(H12=1,Overview!$K$1*$C12,0)</f>
        <v>0</v>
      </c>
      <c r="T12" s="26">
        <f>IF(I12=1,Overview!$K$1*$C12,0)</f>
        <v>0</v>
      </c>
      <c r="W12" s="26">
        <f t="shared" si="1"/>
        <v>0</v>
      </c>
      <c r="X12" s="26">
        <f t="shared" si="2"/>
        <v>1</v>
      </c>
      <c r="Y12" s="26">
        <f t="shared" si="3"/>
        <v>0</v>
      </c>
      <c r="AA12" s="26">
        <f t="shared" si="4"/>
        <v>0</v>
      </c>
      <c r="AB12" s="26">
        <f t="shared" si="5"/>
        <v>0</v>
      </c>
    </row>
    <row r="13" spans="1:28" x14ac:dyDescent="0.3">
      <c r="A13" s="38">
        <v>43158</v>
      </c>
      <c r="B13" s="42" t="s">
        <v>28</v>
      </c>
      <c r="C13" s="40">
        <v>0.5</v>
      </c>
      <c r="D13" s="41"/>
      <c r="E13" s="41">
        <v>1</v>
      </c>
      <c r="F13" s="41"/>
      <c r="G13" s="41"/>
      <c r="H13" s="41">
        <v>1</v>
      </c>
      <c r="I13" s="41"/>
      <c r="J13" s="37">
        <f>SUM(D13:I13)*Overview!$K$1*C13</f>
        <v>100</v>
      </c>
      <c r="O13" s="26">
        <f>IF(D13=1,Overview!$K$1*$C13,0)</f>
        <v>0</v>
      </c>
      <c r="P13" s="26">
        <f>IF(E13=1,Overview!$K$1*$C13,0)</f>
        <v>50</v>
      </c>
      <c r="Q13" s="26">
        <f>IF(F13=1,Overview!$K$1*$C13,0)</f>
        <v>0</v>
      </c>
      <c r="R13" s="26">
        <f>IF(G13=1,Overview!$K$1*$C13,0)</f>
        <v>0</v>
      </c>
      <c r="S13" s="26">
        <f>IF(H13=1,Overview!$K$1*$C13,0)</f>
        <v>50</v>
      </c>
      <c r="T13" s="26">
        <f>IF(I13=1,Overview!$K$1*$C13,0)</f>
        <v>0</v>
      </c>
      <c r="W13" s="26">
        <f t="shared" si="1"/>
        <v>0</v>
      </c>
      <c r="X13" s="26">
        <f t="shared" si="2"/>
        <v>0.5</v>
      </c>
      <c r="Y13" s="26">
        <f t="shared" si="3"/>
        <v>0</v>
      </c>
      <c r="Z13" s="26">
        <f t="shared" ref="Z13:Z61" si="6">IF(G13=1,$C13,0)</f>
        <v>0</v>
      </c>
      <c r="AA13" s="26">
        <f t="shared" si="4"/>
        <v>0.5</v>
      </c>
      <c r="AB13" s="26">
        <f t="shared" si="5"/>
        <v>0</v>
      </c>
    </row>
    <row r="14" spans="1:28" ht="27" x14ac:dyDescent="0.3">
      <c r="A14" s="38">
        <v>43158</v>
      </c>
      <c r="B14" s="43" t="s">
        <v>29</v>
      </c>
      <c r="C14" s="40">
        <v>2</v>
      </c>
      <c r="D14" s="41"/>
      <c r="E14" s="41">
        <v>1</v>
      </c>
      <c r="F14" s="41"/>
      <c r="G14" s="41"/>
      <c r="H14" s="41"/>
      <c r="I14" s="41"/>
      <c r="J14" s="37">
        <f>SUM(D14:I14)*Overview!$K$1*C14</f>
        <v>200</v>
      </c>
      <c r="O14" s="26">
        <f>IF(D14=1,Overview!$K$1*$C14,0)</f>
        <v>0</v>
      </c>
      <c r="P14" s="26">
        <f>IF(E14=1,Overview!$K$1*$C14,0)</f>
        <v>200</v>
      </c>
      <c r="Q14" s="26">
        <f>IF(F14=1,Overview!$K$1*$C14,0)</f>
        <v>0</v>
      </c>
      <c r="R14" s="26">
        <f>IF(G14=1,Overview!$K$1*$C14,0)</f>
        <v>0</v>
      </c>
      <c r="S14" s="26">
        <f>IF(H14=1,Overview!$K$1*$C14,0)</f>
        <v>0</v>
      </c>
      <c r="T14" s="26">
        <f>IF(I14=1,Overview!$K$1*$C14,0)</f>
        <v>0</v>
      </c>
      <c r="W14" s="26">
        <f t="shared" si="1"/>
        <v>0</v>
      </c>
      <c r="X14" s="26">
        <f t="shared" si="2"/>
        <v>2</v>
      </c>
      <c r="Y14" s="26">
        <f t="shared" si="3"/>
        <v>0</v>
      </c>
      <c r="Z14" s="26">
        <f t="shared" si="6"/>
        <v>0</v>
      </c>
      <c r="AA14" s="26">
        <f t="shared" si="4"/>
        <v>0</v>
      </c>
      <c r="AB14" s="26">
        <f t="shared" si="5"/>
        <v>0</v>
      </c>
    </row>
    <row r="15" spans="1:28" x14ac:dyDescent="0.3">
      <c r="A15" s="38">
        <v>43159</v>
      </c>
      <c r="B15" s="42" t="s">
        <v>30</v>
      </c>
      <c r="C15" s="40">
        <v>0.5</v>
      </c>
      <c r="D15" s="41"/>
      <c r="E15" s="41"/>
      <c r="F15" s="41">
        <v>1</v>
      </c>
      <c r="G15" s="41"/>
      <c r="H15" s="41"/>
      <c r="I15" s="41"/>
      <c r="J15" s="37">
        <f>SUM(D15:I15)*Overview!$K$1*C15</f>
        <v>50</v>
      </c>
      <c r="O15" s="26">
        <f>IF(D15=1,Overview!$K$1*$C15,0)</f>
        <v>0</v>
      </c>
      <c r="P15" s="26">
        <f>IF(E15=1,Overview!$K$1*$C15,0)</f>
        <v>0</v>
      </c>
      <c r="Q15" s="26">
        <f>IF(F15=1,Overview!$K$1*$C15,0)</f>
        <v>50</v>
      </c>
      <c r="R15" s="26">
        <f>IF(G15=1,Overview!$K$1*$C15,0)</f>
        <v>0</v>
      </c>
      <c r="S15" s="26">
        <f>IF(H15=1,Overview!$K$1*$C15,0)</f>
        <v>0</v>
      </c>
      <c r="T15" s="26">
        <f>IF(I15=1,Overview!$K$1*$C15,0)</f>
        <v>0</v>
      </c>
      <c r="W15" s="26">
        <f t="shared" si="1"/>
        <v>0</v>
      </c>
      <c r="X15" s="26">
        <f t="shared" si="2"/>
        <v>0</v>
      </c>
      <c r="Y15" s="26">
        <f t="shared" si="3"/>
        <v>0.5</v>
      </c>
      <c r="Z15" s="26">
        <f t="shared" si="6"/>
        <v>0</v>
      </c>
      <c r="AA15" s="26">
        <f t="shared" si="4"/>
        <v>0</v>
      </c>
      <c r="AB15" s="26">
        <f t="shared" si="5"/>
        <v>0</v>
      </c>
    </row>
    <row r="16" spans="1:28" x14ac:dyDescent="0.3">
      <c r="A16" s="38">
        <v>43159</v>
      </c>
      <c r="B16" s="42" t="s">
        <v>31</v>
      </c>
      <c r="C16" s="40">
        <v>0.5</v>
      </c>
      <c r="D16" s="41"/>
      <c r="E16" s="41"/>
      <c r="F16" s="41"/>
      <c r="G16" s="41">
        <v>1</v>
      </c>
      <c r="H16" s="41"/>
      <c r="I16" s="41"/>
      <c r="J16" s="37">
        <f>SUM(D16:I16)*Overview!$K$1*C16</f>
        <v>50</v>
      </c>
      <c r="O16" s="26">
        <f>IF(D16=1,Overview!$K$1*$C16,0)</f>
        <v>0</v>
      </c>
      <c r="P16" s="26">
        <f>IF(E16=1,Overview!$K$1*$C16,0)</f>
        <v>0</v>
      </c>
      <c r="Q16" s="26">
        <f>IF(F16=1,Overview!$K$1*$C16,0)</f>
        <v>0</v>
      </c>
      <c r="R16" s="26">
        <f>IF(G16=1,Overview!$K$1*$C16,0)</f>
        <v>50</v>
      </c>
      <c r="S16" s="26">
        <f>IF(H16=1,Overview!$K$1*$C16,0)</f>
        <v>0</v>
      </c>
      <c r="T16" s="26">
        <f>IF(I16=1,Overview!$K$1*$C16,0)</f>
        <v>0</v>
      </c>
      <c r="W16" s="26">
        <f t="shared" si="1"/>
        <v>0</v>
      </c>
      <c r="X16" s="26">
        <f t="shared" si="2"/>
        <v>0</v>
      </c>
      <c r="Y16" s="26">
        <f t="shared" si="3"/>
        <v>0</v>
      </c>
      <c r="Z16" s="26">
        <f t="shared" si="6"/>
        <v>0.5</v>
      </c>
      <c r="AA16" s="26">
        <f t="shared" si="4"/>
        <v>0</v>
      </c>
      <c r="AB16" s="26">
        <f t="shared" si="5"/>
        <v>0</v>
      </c>
    </row>
    <row r="17" spans="1:28" x14ac:dyDescent="0.3">
      <c r="A17" s="38">
        <v>43159</v>
      </c>
      <c r="B17" s="42" t="s">
        <v>32</v>
      </c>
      <c r="C17" s="40">
        <v>0.5</v>
      </c>
      <c r="D17" s="41"/>
      <c r="E17" s="41"/>
      <c r="F17" s="41"/>
      <c r="G17" s="41"/>
      <c r="H17" s="41"/>
      <c r="I17" s="41">
        <v>1</v>
      </c>
      <c r="J17" s="37">
        <f>SUM(D17:I17)*Overview!$K$1*C17</f>
        <v>50</v>
      </c>
      <c r="O17" s="26">
        <f>IF(D17=1,Overview!$K$1*$C17,0)</f>
        <v>0</v>
      </c>
      <c r="P17" s="26">
        <f>IF(E17=1,Overview!$K$1*$C17,0)</f>
        <v>0</v>
      </c>
      <c r="Q17" s="26">
        <f>IF(F17=1,Overview!$K$1*$C17,0)</f>
        <v>0</v>
      </c>
      <c r="R17" s="26">
        <f>IF(G17=1,Overview!$K$1*$C17,0)</f>
        <v>0</v>
      </c>
      <c r="S17" s="26">
        <f>IF(H17=1,Overview!$K$1*$C17,0)</f>
        <v>0</v>
      </c>
      <c r="T17" s="26">
        <f>IF(I17=1,Overview!$K$1*$C17,0)</f>
        <v>50</v>
      </c>
      <c r="W17" s="26">
        <f t="shared" si="1"/>
        <v>0</v>
      </c>
      <c r="X17" s="26">
        <f t="shared" si="2"/>
        <v>0</v>
      </c>
      <c r="Y17" s="26">
        <f t="shared" si="3"/>
        <v>0</v>
      </c>
      <c r="Z17" s="26">
        <f t="shared" si="6"/>
        <v>0</v>
      </c>
      <c r="AA17" s="26">
        <f t="shared" si="4"/>
        <v>0</v>
      </c>
      <c r="AB17" s="26">
        <f t="shared" si="5"/>
        <v>0.5</v>
      </c>
    </row>
    <row r="18" spans="1:28" x14ac:dyDescent="0.3">
      <c r="A18" s="38">
        <v>43160</v>
      </c>
      <c r="B18" s="39" t="s">
        <v>33</v>
      </c>
      <c r="C18" s="40">
        <v>1.5</v>
      </c>
      <c r="D18" s="41">
        <v>1</v>
      </c>
      <c r="E18" s="41"/>
      <c r="F18" s="41"/>
      <c r="G18" s="41"/>
      <c r="H18" s="41"/>
      <c r="I18" s="41"/>
      <c r="J18" s="37">
        <f>SUM(D18:I18)*Overview!$K$1*C18</f>
        <v>150</v>
      </c>
      <c r="O18" s="26">
        <f>IF(D18=1,Overview!$K$1*$C18,0)</f>
        <v>150</v>
      </c>
      <c r="P18" s="26">
        <f>IF(E18=1,Overview!$K$1*$C18,0)</f>
        <v>0</v>
      </c>
      <c r="Q18" s="26">
        <f>IF(F18=1,Overview!$K$1*$C18,0)</f>
        <v>0</v>
      </c>
      <c r="R18" s="26">
        <f>IF(G18=1,Overview!$K$1*$C18,0)</f>
        <v>0</v>
      </c>
      <c r="S18" s="26">
        <f>IF(H18=1,Overview!$K$1*$C18,0)</f>
        <v>0</v>
      </c>
      <c r="T18" s="26">
        <f>IF(I18=1,Overview!$K$1*$C18,0)</f>
        <v>0</v>
      </c>
      <c r="W18" s="26">
        <f t="shared" si="1"/>
        <v>1.5</v>
      </c>
      <c r="X18" s="26">
        <f t="shared" si="2"/>
        <v>0</v>
      </c>
      <c r="Y18" s="26">
        <f t="shared" si="3"/>
        <v>0</v>
      </c>
      <c r="Z18" s="26">
        <f t="shared" si="6"/>
        <v>0</v>
      </c>
      <c r="AA18" s="26">
        <f t="shared" si="4"/>
        <v>0</v>
      </c>
      <c r="AB18" s="26">
        <f t="shared" si="5"/>
        <v>0</v>
      </c>
    </row>
    <row r="19" spans="1:28" x14ac:dyDescent="0.3">
      <c r="A19" s="44">
        <v>43160</v>
      </c>
      <c r="B19" s="42" t="s">
        <v>34</v>
      </c>
      <c r="C19" s="40">
        <v>1</v>
      </c>
      <c r="D19" s="41"/>
      <c r="E19" s="41"/>
      <c r="F19" s="41"/>
      <c r="G19" s="41"/>
      <c r="H19" s="41"/>
      <c r="I19" s="41">
        <v>1</v>
      </c>
      <c r="J19" s="37">
        <f>SUM(D19:I19)*Overview!$K$1*C19</f>
        <v>100</v>
      </c>
      <c r="O19" s="26">
        <f>IF(D19=1,Overview!$K$1*$C19,0)</f>
        <v>0</v>
      </c>
      <c r="P19" s="26">
        <f>IF(E19=1,Overview!$K$1*$C19,0)</f>
        <v>0</v>
      </c>
      <c r="Q19" s="26">
        <f>IF(F19=1,Overview!$K$1*$C19,0)</f>
        <v>0</v>
      </c>
      <c r="R19" s="26">
        <f>IF(G19=1,Overview!$K$1*$C19,0)</f>
        <v>0</v>
      </c>
      <c r="S19" s="26">
        <f>IF(H19=1,Overview!$K$1*$C19,0)</f>
        <v>0</v>
      </c>
      <c r="T19" s="26">
        <f>IF(I19=1,Overview!$K$1*$C19,0)</f>
        <v>100</v>
      </c>
      <c r="W19" s="26">
        <f t="shared" si="1"/>
        <v>0</v>
      </c>
      <c r="X19" s="26">
        <f t="shared" si="2"/>
        <v>0</v>
      </c>
      <c r="Y19" s="26">
        <f t="shared" si="3"/>
        <v>0</v>
      </c>
      <c r="Z19" s="26">
        <f t="shared" si="6"/>
        <v>0</v>
      </c>
      <c r="AA19" s="26">
        <f t="shared" si="4"/>
        <v>0</v>
      </c>
      <c r="AB19" s="26">
        <f t="shared" si="5"/>
        <v>1</v>
      </c>
    </row>
    <row r="20" spans="1:28" x14ac:dyDescent="0.3">
      <c r="A20" s="44">
        <v>43164</v>
      </c>
      <c r="B20" s="42" t="s">
        <v>35</v>
      </c>
      <c r="C20" s="40">
        <v>1</v>
      </c>
      <c r="D20" s="41"/>
      <c r="E20" s="41"/>
      <c r="F20" s="41"/>
      <c r="G20" s="41"/>
      <c r="H20" s="41"/>
      <c r="I20" s="41">
        <v>1</v>
      </c>
      <c r="J20" s="37">
        <f>SUM(D20:I20)*Overview!$K$1*C20</f>
        <v>100</v>
      </c>
      <c r="O20" s="26">
        <f>IF(D20=1,Overview!$K$1*$C20,0)</f>
        <v>0</v>
      </c>
      <c r="P20" s="26">
        <f>IF(E20=1,Overview!$K$1*$C20,0)</f>
        <v>0</v>
      </c>
      <c r="Q20" s="26">
        <f>IF(F20=1,Overview!$K$1*$C20,0)</f>
        <v>0</v>
      </c>
      <c r="R20" s="26">
        <f>IF(G20=1,Overview!$K$1*$C20,0)</f>
        <v>0</v>
      </c>
      <c r="S20" s="26">
        <f>IF(H20=1,Overview!$K$1*$C20,0)</f>
        <v>0</v>
      </c>
      <c r="T20" s="26">
        <f>IF(I20=1,Overview!$K$1*$C20,0)</f>
        <v>100</v>
      </c>
      <c r="W20" s="26">
        <f t="shared" si="1"/>
        <v>0</v>
      </c>
      <c r="X20" s="26">
        <f t="shared" si="2"/>
        <v>0</v>
      </c>
      <c r="Y20" s="26">
        <f t="shared" si="3"/>
        <v>0</v>
      </c>
      <c r="Z20" s="26">
        <f t="shared" si="6"/>
        <v>0</v>
      </c>
      <c r="AA20" s="26">
        <f t="shared" si="4"/>
        <v>0</v>
      </c>
      <c r="AB20" s="26">
        <f t="shared" si="5"/>
        <v>1</v>
      </c>
    </row>
    <row r="21" spans="1:28" x14ac:dyDescent="0.3">
      <c r="A21" s="38">
        <v>43165</v>
      </c>
      <c r="B21" s="42" t="s">
        <v>36</v>
      </c>
      <c r="C21" s="40">
        <v>2</v>
      </c>
      <c r="D21" s="41"/>
      <c r="E21" s="41"/>
      <c r="F21" s="41"/>
      <c r="G21" s="41"/>
      <c r="H21" s="41"/>
      <c r="I21" s="41">
        <v>1</v>
      </c>
      <c r="J21" s="37">
        <f>SUM(D21:I21)*Overview!$K$1*C21</f>
        <v>200</v>
      </c>
      <c r="O21" s="26">
        <f>IF(D21=1,Overview!$K$1*$C21,0)</f>
        <v>0</v>
      </c>
      <c r="P21" s="26">
        <f>IF(E21=1,Overview!$K$1*$C21,0)</f>
        <v>0</v>
      </c>
      <c r="Q21" s="26">
        <f>IF(F21=1,Overview!$K$1*$C21,0)</f>
        <v>0</v>
      </c>
      <c r="R21" s="26">
        <f>IF(G21=1,Overview!$K$1*$C21,0)</f>
        <v>0</v>
      </c>
      <c r="S21" s="26">
        <f>IF(H21=1,Overview!$K$1*$C21,0)</f>
        <v>0</v>
      </c>
      <c r="T21" s="26">
        <f>IF(I21=1,Overview!$K$1*$C21,0)</f>
        <v>200</v>
      </c>
      <c r="W21" s="26">
        <f t="shared" si="1"/>
        <v>0</v>
      </c>
      <c r="X21" s="26">
        <f t="shared" si="2"/>
        <v>0</v>
      </c>
      <c r="Y21" s="26">
        <f t="shared" si="3"/>
        <v>0</v>
      </c>
      <c r="Z21" s="26">
        <f t="shared" si="6"/>
        <v>0</v>
      </c>
      <c r="AA21" s="26">
        <f t="shared" si="4"/>
        <v>0</v>
      </c>
      <c r="AB21" s="26">
        <f t="shared" si="5"/>
        <v>2</v>
      </c>
    </row>
    <row r="22" spans="1:28" x14ac:dyDescent="0.3">
      <c r="A22" s="38">
        <v>43165</v>
      </c>
      <c r="B22" s="42" t="s">
        <v>24</v>
      </c>
      <c r="C22" s="40">
        <v>1</v>
      </c>
      <c r="D22" s="41"/>
      <c r="E22" s="41"/>
      <c r="F22" s="41"/>
      <c r="G22" s="41">
        <v>1</v>
      </c>
      <c r="H22" s="41"/>
      <c r="I22" s="41"/>
      <c r="J22" s="37">
        <f>SUM(D22:I22)*Overview!$K$1*C22</f>
        <v>100</v>
      </c>
      <c r="O22" s="26">
        <f>IF(D22=1,Overview!$K$1*$C22,0)</f>
        <v>0</v>
      </c>
      <c r="P22" s="26">
        <f>IF(E22=1,Overview!$K$1*$C22,0)</f>
        <v>0</v>
      </c>
      <c r="Q22" s="26">
        <f>IF(F22=1,Overview!$K$1*$C22,0)</f>
        <v>0</v>
      </c>
      <c r="R22" s="26">
        <f>IF(G22=1,Overview!$K$1*$C22,0)</f>
        <v>100</v>
      </c>
      <c r="S22" s="26">
        <f>IF(H22=1,Overview!$K$1*$C22,0)</f>
        <v>0</v>
      </c>
      <c r="T22" s="26">
        <f>IF(I22=1,Overview!$K$1*$C22,0)</f>
        <v>0</v>
      </c>
      <c r="W22" s="26">
        <f t="shared" si="1"/>
        <v>0</v>
      </c>
      <c r="X22" s="26">
        <f t="shared" si="2"/>
        <v>0</v>
      </c>
      <c r="Y22" s="26">
        <f t="shared" si="3"/>
        <v>0</v>
      </c>
      <c r="Z22" s="26">
        <f t="shared" si="6"/>
        <v>1</v>
      </c>
      <c r="AA22" s="26">
        <f t="shared" si="4"/>
        <v>0</v>
      </c>
      <c r="AB22" s="26">
        <f t="shared" si="5"/>
        <v>0</v>
      </c>
    </row>
    <row r="23" spans="1:28" x14ac:dyDescent="0.3">
      <c r="A23" s="38">
        <v>43165</v>
      </c>
      <c r="B23" s="42" t="s">
        <v>37</v>
      </c>
      <c r="C23" s="40">
        <v>1</v>
      </c>
      <c r="D23" s="41">
        <v>1</v>
      </c>
      <c r="E23" s="41"/>
      <c r="F23" s="41"/>
      <c r="G23" s="41"/>
      <c r="H23" s="41"/>
      <c r="I23" s="41">
        <v>1</v>
      </c>
      <c r="J23" s="37">
        <f>SUM(D23:I23)*Overview!$K$1*C23</f>
        <v>200</v>
      </c>
      <c r="O23" s="26">
        <f>IF(D23=1,Overview!$K$1*$C23,0)</f>
        <v>100</v>
      </c>
      <c r="P23" s="26">
        <f>IF(E23=1,Overview!$K$1*$C23,0)</f>
        <v>0</v>
      </c>
      <c r="Q23" s="26">
        <f>IF(F23=1,Overview!$K$1*$C23,0)</f>
        <v>0</v>
      </c>
      <c r="R23" s="26">
        <f>IF(G23=1,Overview!$K$1*$C23,0)</f>
        <v>0</v>
      </c>
      <c r="S23" s="26">
        <f>IF(H23=1,Overview!$K$1*$C23,0)</f>
        <v>0</v>
      </c>
      <c r="T23" s="26">
        <f>IF(I23=1,Overview!$K$1*$C23,0)</f>
        <v>100</v>
      </c>
      <c r="W23" s="26">
        <f t="shared" si="1"/>
        <v>1</v>
      </c>
      <c r="X23" s="26">
        <f t="shared" si="2"/>
        <v>0</v>
      </c>
      <c r="Y23" s="26">
        <f t="shared" si="3"/>
        <v>0</v>
      </c>
      <c r="Z23" s="26">
        <f t="shared" si="6"/>
        <v>0</v>
      </c>
      <c r="AA23" s="26">
        <f t="shared" si="4"/>
        <v>0</v>
      </c>
      <c r="AB23" s="26">
        <f t="shared" si="5"/>
        <v>1</v>
      </c>
    </row>
    <row r="24" spans="1:28" x14ac:dyDescent="0.3">
      <c r="A24" s="38">
        <v>43166</v>
      </c>
      <c r="B24" s="42" t="s">
        <v>38</v>
      </c>
      <c r="C24" s="40">
        <v>0.5</v>
      </c>
      <c r="D24" s="41"/>
      <c r="E24" s="41"/>
      <c r="F24" s="41"/>
      <c r="G24" s="41"/>
      <c r="H24" s="41"/>
      <c r="I24" s="41">
        <v>1</v>
      </c>
      <c r="J24" s="37">
        <f>SUM(D24:I24)*Overview!$K$1*C24</f>
        <v>50</v>
      </c>
      <c r="O24" s="26">
        <f>IF(D24=1,Overview!$K$1*$C24,0)</f>
        <v>0</v>
      </c>
      <c r="P24" s="26">
        <f>IF(E24=1,Overview!$K$1*$C24,0)</f>
        <v>0</v>
      </c>
      <c r="Q24" s="26">
        <f>IF(F24=1,Overview!$K$1*$C24,0)</f>
        <v>0</v>
      </c>
      <c r="R24" s="26">
        <f>IF(G24=1,Overview!$K$1*$C24,0)</f>
        <v>0</v>
      </c>
      <c r="S24" s="26">
        <f>IF(H24=1,Overview!$K$1*$C24,0)</f>
        <v>0</v>
      </c>
      <c r="T24" s="26">
        <f>IF(I24=1,Overview!$K$1*$C24,0)</f>
        <v>50</v>
      </c>
      <c r="W24" s="26">
        <f t="shared" si="1"/>
        <v>0</v>
      </c>
      <c r="X24" s="26">
        <f t="shared" si="2"/>
        <v>0</v>
      </c>
      <c r="Y24" s="26">
        <f t="shared" si="3"/>
        <v>0</v>
      </c>
      <c r="Z24" s="26">
        <f t="shared" si="6"/>
        <v>0</v>
      </c>
      <c r="AA24" s="26">
        <f t="shared" si="4"/>
        <v>0</v>
      </c>
      <c r="AB24" s="26">
        <f t="shared" si="5"/>
        <v>0.5</v>
      </c>
    </row>
    <row r="25" spans="1:28" x14ac:dyDescent="0.3">
      <c r="A25" s="38">
        <v>43166</v>
      </c>
      <c r="B25" s="42" t="s">
        <v>39</v>
      </c>
      <c r="C25" s="40">
        <v>1</v>
      </c>
      <c r="D25" s="41">
        <v>1</v>
      </c>
      <c r="E25" s="41"/>
      <c r="F25" s="41"/>
      <c r="G25" s="41"/>
      <c r="H25" s="41"/>
      <c r="I25" s="41"/>
      <c r="J25" s="37">
        <f>SUM(D25:I25)*Overview!$K$1*C25</f>
        <v>100</v>
      </c>
      <c r="O25" s="26">
        <f>IF(D25=1,Overview!$K$1*$C25,0)</f>
        <v>100</v>
      </c>
      <c r="P25" s="26">
        <f>IF(E25=1,Overview!$K$1*$C25,0)</f>
        <v>0</v>
      </c>
      <c r="Q25" s="26">
        <f>IF(F25=1,Overview!$K$1*$C25,0)</f>
        <v>0</v>
      </c>
      <c r="R25" s="26">
        <f>IF(G25=1,Overview!$K$1*$C25,0)</f>
        <v>0</v>
      </c>
      <c r="S25" s="26">
        <f>IF(H25=1,Overview!$K$1*$C25,0)</f>
        <v>0</v>
      </c>
      <c r="T25" s="26">
        <f>IF(I25=1,Overview!$K$1*$C25,0)</f>
        <v>0</v>
      </c>
      <c r="W25" s="26">
        <f t="shared" si="1"/>
        <v>1</v>
      </c>
      <c r="X25" s="26">
        <f t="shared" si="2"/>
        <v>0</v>
      </c>
      <c r="Y25" s="26">
        <f t="shared" si="3"/>
        <v>0</v>
      </c>
      <c r="Z25" s="26">
        <f t="shared" si="6"/>
        <v>0</v>
      </c>
      <c r="AA25" s="26">
        <f t="shared" si="4"/>
        <v>0</v>
      </c>
      <c r="AB25" s="26">
        <f t="shared" si="5"/>
        <v>0</v>
      </c>
    </row>
    <row r="26" spans="1:28" x14ac:dyDescent="0.3">
      <c r="A26" s="38">
        <v>43167</v>
      </c>
      <c r="B26" s="42" t="s">
        <v>40</v>
      </c>
      <c r="C26" s="40">
        <v>1</v>
      </c>
      <c r="D26" s="41"/>
      <c r="E26" s="41">
        <v>1</v>
      </c>
      <c r="F26" s="41"/>
      <c r="G26" s="41"/>
      <c r="H26" s="41"/>
      <c r="I26" s="41"/>
      <c r="J26" s="37">
        <f>SUM(D26:I26)*Overview!$K$1*C26</f>
        <v>100</v>
      </c>
      <c r="O26" s="26">
        <f>IF(D26=1,Overview!$K$1*$C26,0)</f>
        <v>0</v>
      </c>
      <c r="P26" s="26">
        <f>IF(E26=1,Overview!$K$1*$C26,0)</f>
        <v>100</v>
      </c>
      <c r="Q26" s="26">
        <f>IF(F26=1,Overview!$K$1*$C26,0)</f>
        <v>0</v>
      </c>
      <c r="R26" s="26">
        <f>IF(G26=1,Overview!$K$1*$C26,0)</f>
        <v>0</v>
      </c>
      <c r="S26" s="26">
        <f>IF(H26=1,Overview!$K$1*$C26,0)</f>
        <v>0</v>
      </c>
      <c r="T26" s="26">
        <f>IF(I26=1,Overview!$K$1*$C26,0)</f>
        <v>0</v>
      </c>
      <c r="X26" s="26">
        <f t="shared" ref="X26:X61" si="7">IF(E26=1,$C26,0)</f>
        <v>1</v>
      </c>
      <c r="Y26" s="26">
        <f t="shared" ref="Y26:Y61" si="8">IF(F26=1,$C26,0)</f>
        <v>0</v>
      </c>
      <c r="Z26" s="26">
        <f t="shared" si="6"/>
        <v>0</v>
      </c>
      <c r="AA26" s="26">
        <f t="shared" si="4"/>
        <v>0</v>
      </c>
      <c r="AB26" s="26">
        <f t="shared" si="5"/>
        <v>0</v>
      </c>
    </row>
    <row r="27" spans="1:28" x14ac:dyDescent="0.3">
      <c r="A27" s="38">
        <v>43172</v>
      </c>
      <c r="B27" s="42" t="s">
        <v>24</v>
      </c>
      <c r="C27" s="40">
        <v>2</v>
      </c>
      <c r="D27" s="41"/>
      <c r="E27" s="41"/>
      <c r="F27" s="41"/>
      <c r="G27" s="41">
        <v>1</v>
      </c>
      <c r="H27" s="41"/>
      <c r="I27" s="41"/>
      <c r="J27" s="37">
        <f>SUM(D27:I27)*Overview!$K$1*C27</f>
        <v>200</v>
      </c>
      <c r="O27" s="26">
        <f>IF(D27=1,Overview!$K$1*$C27,0)</f>
        <v>0</v>
      </c>
      <c r="P27" s="26">
        <f>IF(E27=1,Overview!$K$1*$C27,0)</f>
        <v>0</v>
      </c>
      <c r="Q27" s="26">
        <f>IF(F27=1,Overview!$K$1*$C27,0)</f>
        <v>0</v>
      </c>
      <c r="R27" s="26">
        <f>IF(G27=1,Overview!$K$1*$C27,0)</f>
        <v>200</v>
      </c>
      <c r="S27" s="26">
        <f>IF(H27=1,Overview!$K$1*$C27,0)</f>
        <v>0</v>
      </c>
      <c r="T27" s="26">
        <f>IF(I27=1,Overview!$K$1*$C27,0)</f>
        <v>0</v>
      </c>
      <c r="W27" s="26">
        <f t="shared" ref="W27:W61" si="9">IF(D27=1,$C27,0)</f>
        <v>0</v>
      </c>
      <c r="X27" s="26">
        <f t="shared" si="7"/>
        <v>0</v>
      </c>
      <c r="Y27" s="26">
        <f t="shared" si="8"/>
        <v>0</v>
      </c>
      <c r="Z27" s="26">
        <f t="shared" si="6"/>
        <v>2</v>
      </c>
      <c r="AA27" s="26">
        <f t="shared" si="4"/>
        <v>0</v>
      </c>
      <c r="AB27" s="26">
        <f t="shared" si="5"/>
        <v>0</v>
      </c>
    </row>
    <row r="28" spans="1:28" x14ac:dyDescent="0.3">
      <c r="A28" s="38">
        <v>43172</v>
      </c>
      <c r="B28" s="42" t="s">
        <v>41</v>
      </c>
      <c r="C28" s="40">
        <v>0.25</v>
      </c>
      <c r="D28" s="41">
        <v>1</v>
      </c>
      <c r="E28" s="41"/>
      <c r="F28" s="41"/>
      <c r="G28" s="41"/>
      <c r="H28" s="41"/>
      <c r="I28" s="41"/>
      <c r="J28" s="37">
        <f>SUM(D28:I28)*Overview!$K$1*C28</f>
        <v>25</v>
      </c>
      <c r="O28" s="26">
        <f>IF(D28=1,Overview!$K$1*$C28,0)</f>
        <v>25</v>
      </c>
      <c r="P28" s="26">
        <f>IF(E28=1,Overview!$K$1*$C28,0)</f>
        <v>0</v>
      </c>
      <c r="Q28" s="26">
        <f>IF(F28=1,Overview!$K$1*$C28,0)</f>
        <v>0</v>
      </c>
      <c r="R28" s="26">
        <f>IF(G28=1,Overview!$K$1*$C28,0)</f>
        <v>0</v>
      </c>
      <c r="S28" s="26">
        <f>IF(H28=1,Overview!$K$1*$C28,0)</f>
        <v>0</v>
      </c>
      <c r="T28" s="26">
        <f>IF(I28=1,Overview!$K$1*$C28,0)</f>
        <v>0</v>
      </c>
      <c r="W28" s="26">
        <f t="shared" si="9"/>
        <v>0.25</v>
      </c>
      <c r="X28" s="26">
        <f t="shared" si="7"/>
        <v>0</v>
      </c>
      <c r="Y28" s="26">
        <f t="shared" si="8"/>
        <v>0</v>
      </c>
      <c r="Z28" s="26">
        <f t="shared" si="6"/>
        <v>0</v>
      </c>
      <c r="AA28" s="26">
        <f t="shared" si="4"/>
        <v>0</v>
      </c>
      <c r="AB28" s="26">
        <f t="shared" si="5"/>
        <v>0</v>
      </c>
    </row>
    <row r="29" spans="1:28" x14ac:dyDescent="0.3">
      <c r="A29" s="38">
        <v>43173</v>
      </c>
      <c r="B29" s="42" t="s">
        <v>42</v>
      </c>
      <c r="C29" s="40">
        <v>1</v>
      </c>
      <c r="D29" s="41">
        <v>1</v>
      </c>
      <c r="E29" s="41"/>
      <c r="F29" s="41"/>
      <c r="G29" s="41"/>
      <c r="H29" s="41"/>
      <c r="I29" s="41"/>
      <c r="J29" s="37">
        <f>SUM(D29:I29)*Overview!$K$1*C29</f>
        <v>100</v>
      </c>
      <c r="O29" s="26">
        <f>IF(D29=1,Overview!$K$1*$C29,0)</f>
        <v>100</v>
      </c>
      <c r="P29" s="26">
        <f>IF(E29=1,Overview!$K$1*$C29,0)</f>
        <v>0</v>
      </c>
      <c r="Q29" s="26">
        <f>IF(F29=1,Overview!$K$1*$C29,0)</f>
        <v>0</v>
      </c>
      <c r="R29" s="26">
        <f>IF(G29=1,Overview!$K$1*$C29,0)</f>
        <v>0</v>
      </c>
      <c r="S29" s="26">
        <f>IF(H29=1,Overview!$K$1*$C29,0)</f>
        <v>0</v>
      </c>
      <c r="T29" s="26">
        <f>IF(I29=1,Overview!$K$1*$C29,0)</f>
        <v>0</v>
      </c>
      <c r="W29" s="26">
        <f t="shared" si="9"/>
        <v>1</v>
      </c>
      <c r="X29" s="26">
        <f t="shared" si="7"/>
        <v>0</v>
      </c>
      <c r="Y29" s="26">
        <f t="shared" si="8"/>
        <v>0</v>
      </c>
      <c r="Z29" s="26">
        <f t="shared" si="6"/>
        <v>0</v>
      </c>
      <c r="AA29" s="26">
        <f t="shared" si="4"/>
        <v>0</v>
      </c>
      <c r="AB29" s="26">
        <f t="shared" si="5"/>
        <v>0</v>
      </c>
    </row>
    <row r="30" spans="1:28" x14ac:dyDescent="0.3">
      <c r="A30" s="38">
        <v>43173</v>
      </c>
      <c r="B30" s="42" t="s">
        <v>43</v>
      </c>
      <c r="C30" s="40">
        <v>0.5</v>
      </c>
      <c r="D30" s="41"/>
      <c r="E30" s="41"/>
      <c r="F30" s="41"/>
      <c r="G30" s="41"/>
      <c r="H30" s="41"/>
      <c r="I30" s="41">
        <v>1</v>
      </c>
      <c r="J30" s="37">
        <f>SUM(D30:I30)*Overview!$K$1*C30</f>
        <v>50</v>
      </c>
      <c r="O30" s="26">
        <f>IF(D30=1,Overview!$K$1*$C30,0)</f>
        <v>0</v>
      </c>
      <c r="P30" s="26">
        <f>IF(E30=1,Overview!$K$1*$C30,0)</f>
        <v>0</v>
      </c>
      <c r="Q30" s="26">
        <f>IF(F30=1,Overview!$K$1*$C30,0)</f>
        <v>0</v>
      </c>
      <c r="R30" s="26">
        <f>IF(G30=1,Overview!$K$1*$C30,0)</f>
        <v>0</v>
      </c>
      <c r="S30" s="26">
        <f>IF(H30=1,Overview!$K$1*$C30,0)</f>
        <v>0</v>
      </c>
      <c r="T30" s="26">
        <f>IF(I30=1,Overview!$K$1*$C30,0)</f>
        <v>50</v>
      </c>
      <c r="W30" s="26">
        <f t="shared" si="9"/>
        <v>0</v>
      </c>
      <c r="X30" s="26">
        <f t="shared" si="7"/>
        <v>0</v>
      </c>
      <c r="Y30" s="26">
        <f t="shared" si="8"/>
        <v>0</v>
      </c>
      <c r="Z30" s="26">
        <f t="shared" si="6"/>
        <v>0</v>
      </c>
      <c r="AA30" s="26">
        <f t="shared" si="4"/>
        <v>0</v>
      </c>
      <c r="AB30" s="26">
        <f t="shared" si="5"/>
        <v>0.5</v>
      </c>
    </row>
    <row r="31" spans="1:28" x14ac:dyDescent="0.3">
      <c r="A31" s="38">
        <v>43174</v>
      </c>
      <c r="B31" s="42" t="s">
        <v>44</v>
      </c>
      <c r="C31" s="40">
        <v>1</v>
      </c>
      <c r="D31" s="41">
        <v>1</v>
      </c>
      <c r="E31" s="41"/>
      <c r="F31" s="41"/>
      <c r="G31" s="41"/>
      <c r="H31" s="41"/>
      <c r="I31" s="41"/>
      <c r="J31" s="37">
        <f>SUM(D31:I31)*Overview!$K$1*C31</f>
        <v>100</v>
      </c>
      <c r="O31" s="26">
        <f>IF(D31=1,Overview!$K$1*$C31,0)</f>
        <v>100</v>
      </c>
      <c r="P31" s="26">
        <f>IF(E31=1,Overview!$K$1*$C31,0)</f>
        <v>0</v>
      </c>
      <c r="Q31" s="26">
        <f>IF(F31=1,Overview!$K$1*$C31,0)</f>
        <v>0</v>
      </c>
      <c r="R31" s="26">
        <f>IF(G31=1,Overview!$K$1*$C31,0)</f>
        <v>0</v>
      </c>
      <c r="S31" s="26">
        <f>IF(H31=1,Overview!$K$1*$C31,0)</f>
        <v>0</v>
      </c>
      <c r="T31" s="26">
        <f>IF(I31=1,Overview!$K$1*$C31,0)</f>
        <v>0</v>
      </c>
      <c r="W31" s="26">
        <f t="shared" si="9"/>
        <v>1</v>
      </c>
      <c r="X31" s="26">
        <f t="shared" si="7"/>
        <v>0</v>
      </c>
      <c r="Y31" s="26">
        <f t="shared" si="8"/>
        <v>0</v>
      </c>
      <c r="Z31" s="26">
        <f t="shared" si="6"/>
        <v>0</v>
      </c>
      <c r="AA31" s="26">
        <f t="shared" si="4"/>
        <v>0</v>
      </c>
      <c r="AB31" s="26">
        <f t="shared" si="5"/>
        <v>0</v>
      </c>
    </row>
    <row r="32" spans="1:28" x14ac:dyDescent="0.3">
      <c r="A32" s="38">
        <v>43176</v>
      </c>
      <c r="B32" s="42" t="s">
        <v>45</v>
      </c>
      <c r="C32" s="45">
        <v>0.5</v>
      </c>
      <c r="D32" s="41">
        <v>1</v>
      </c>
      <c r="E32" s="41"/>
      <c r="F32" s="41"/>
      <c r="G32" s="41"/>
      <c r="H32" s="41"/>
      <c r="I32" s="41"/>
      <c r="J32" s="37">
        <f>SUM(D32:I32)*Overview!$K$1*C32</f>
        <v>50</v>
      </c>
      <c r="O32" s="26">
        <f>IF(D32=1,Overview!$K$1*$C32,0)</f>
        <v>50</v>
      </c>
      <c r="P32" s="26">
        <f>IF(E32=1,Overview!$K$1*$C32,0)</f>
        <v>0</v>
      </c>
      <c r="Q32" s="26">
        <f>IF(F32=1,Overview!$K$1*$C32,0)</f>
        <v>0</v>
      </c>
      <c r="R32" s="26">
        <f>IF(G32=1,Overview!$K$1*$C32,0)</f>
        <v>0</v>
      </c>
      <c r="S32" s="26">
        <f>IF(H32=1,Overview!$K$1*$C32,0)</f>
        <v>0</v>
      </c>
      <c r="T32" s="26">
        <f>IF(I32=1,Overview!$K$1*$C32,0)</f>
        <v>0</v>
      </c>
      <c r="W32" s="26">
        <f t="shared" si="9"/>
        <v>0.5</v>
      </c>
      <c r="X32" s="26">
        <f t="shared" si="7"/>
        <v>0</v>
      </c>
      <c r="Y32" s="26">
        <f t="shared" si="8"/>
        <v>0</v>
      </c>
      <c r="Z32" s="26">
        <f t="shared" si="6"/>
        <v>0</v>
      </c>
      <c r="AA32" s="26">
        <f t="shared" si="4"/>
        <v>0</v>
      </c>
      <c r="AB32" s="26">
        <f t="shared" si="5"/>
        <v>0</v>
      </c>
    </row>
    <row r="33" spans="1:28" x14ac:dyDescent="0.3">
      <c r="A33" s="38">
        <v>43177</v>
      </c>
      <c r="B33" s="42" t="s">
        <v>46</v>
      </c>
      <c r="C33" s="45">
        <v>1</v>
      </c>
      <c r="D33" s="41">
        <v>1</v>
      </c>
      <c r="E33" s="41"/>
      <c r="F33" s="41"/>
      <c r="G33" s="41"/>
      <c r="H33" s="41"/>
      <c r="I33" s="41"/>
      <c r="J33" s="37">
        <f>SUM(D33:I33)*Overview!$K$1*C33</f>
        <v>100</v>
      </c>
      <c r="O33" s="26">
        <f>IF(D33=1,Overview!$K$1*$C33,0)</f>
        <v>100</v>
      </c>
      <c r="P33" s="26">
        <f>IF(E33=1,Overview!$K$1*$C33,0)</f>
        <v>0</v>
      </c>
      <c r="Q33" s="26">
        <f>IF(F33=1,Overview!$K$1*$C33,0)</f>
        <v>0</v>
      </c>
      <c r="R33" s="26">
        <f>IF(G33=1,Overview!$K$1*$C33,0)</f>
        <v>0</v>
      </c>
      <c r="S33" s="26">
        <f>IF(H33=1,Overview!$K$1*$C33,0)</f>
        <v>0</v>
      </c>
      <c r="T33" s="26">
        <f>IF(I33=1,Overview!$K$1*$C33,0)</f>
        <v>0</v>
      </c>
      <c r="W33" s="26">
        <f t="shared" si="9"/>
        <v>1</v>
      </c>
      <c r="X33" s="26">
        <f t="shared" si="7"/>
        <v>0</v>
      </c>
      <c r="Y33" s="26">
        <f t="shared" si="8"/>
        <v>0</v>
      </c>
      <c r="Z33" s="26">
        <f t="shared" si="6"/>
        <v>0</v>
      </c>
      <c r="AA33" s="26">
        <f t="shared" si="4"/>
        <v>0</v>
      </c>
      <c r="AB33" s="26">
        <f t="shared" si="5"/>
        <v>0</v>
      </c>
    </row>
    <row r="34" spans="1:28" x14ac:dyDescent="0.3">
      <c r="A34" s="38">
        <v>43179</v>
      </c>
      <c r="B34" s="42" t="s">
        <v>47</v>
      </c>
      <c r="C34" s="45">
        <v>1.5</v>
      </c>
      <c r="D34" s="41"/>
      <c r="E34" s="41"/>
      <c r="F34" s="41"/>
      <c r="G34" s="41"/>
      <c r="H34" s="41">
        <v>1</v>
      </c>
      <c r="I34" s="41"/>
      <c r="J34" s="37">
        <f>SUM(D34:I34)*Overview!$K$1*C34</f>
        <v>150</v>
      </c>
      <c r="O34" s="26">
        <f>IF(D34=1,Overview!$K$1*$C34,0)</f>
        <v>0</v>
      </c>
      <c r="P34" s="26">
        <f>IF(E34=1,Overview!$K$1*$C34,0)</f>
        <v>0</v>
      </c>
      <c r="Q34" s="26">
        <f>IF(F34=1,Overview!$K$1*$C34,0)</f>
        <v>0</v>
      </c>
      <c r="R34" s="26">
        <f>IF(G34=1,Overview!$K$1*$C34,0)</f>
        <v>0</v>
      </c>
      <c r="S34" s="26">
        <f>IF(H34=1,Overview!$K$1*$C34,0)</f>
        <v>150</v>
      </c>
      <c r="T34" s="26">
        <f>IF(I34=1,Overview!$K$1*$C34,0)</f>
        <v>0</v>
      </c>
      <c r="W34" s="26">
        <f t="shared" si="9"/>
        <v>0</v>
      </c>
      <c r="X34" s="26">
        <f t="shared" si="7"/>
        <v>0</v>
      </c>
      <c r="Y34" s="26">
        <f t="shared" si="8"/>
        <v>0</v>
      </c>
      <c r="Z34" s="26">
        <f t="shared" si="6"/>
        <v>0</v>
      </c>
      <c r="AA34" s="26">
        <f t="shared" si="4"/>
        <v>1.5</v>
      </c>
      <c r="AB34" s="26">
        <f t="shared" si="5"/>
        <v>0</v>
      </c>
    </row>
    <row r="35" spans="1:28" x14ac:dyDescent="0.3">
      <c r="A35" s="38">
        <v>43179</v>
      </c>
      <c r="B35" s="42" t="s">
        <v>48</v>
      </c>
      <c r="C35" s="45">
        <v>2.5</v>
      </c>
      <c r="D35" s="41"/>
      <c r="E35" s="41"/>
      <c r="F35" s="41"/>
      <c r="G35" s="41"/>
      <c r="H35" s="41">
        <v>1</v>
      </c>
      <c r="I35" s="41"/>
      <c r="J35" s="37">
        <f>SUM(D35:I35)*Overview!$K$1*C35</f>
        <v>250</v>
      </c>
      <c r="O35" s="26">
        <f>IF(D35=1,Overview!$K$1*$C35,0)</f>
        <v>0</v>
      </c>
      <c r="P35" s="26">
        <f>IF(E35=1,Overview!$K$1*$C35,0)</f>
        <v>0</v>
      </c>
      <c r="Q35" s="26">
        <f>IF(F35=1,Overview!$K$1*$C35,0)</f>
        <v>0</v>
      </c>
      <c r="R35" s="26">
        <f>IF(G35=1,Overview!$K$1*$C35,0)</f>
        <v>0</v>
      </c>
      <c r="S35" s="26">
        <f>IF(H35=1,Overview!$K$1*$C35,0)</f>
        <v>250</v>
      </c>
      <c r="T35" s="26">
        <f>IF(I35=1,Overview!$K$1*$C35,0)</f>
        <v>0</v>
      </c>
      <c r="W35" s="26">
        <f t="shared" si="9"/>
        <v>0</v>
      </c>
      <c r="X35" s="26">
        <f t="shared" si="7"/>
        <v>0</v>
      </c>
      <c r="Y35" s="26">
        <f t="shared" si="8"/>
        <v>0</v>
      </c>
      <c r="Z35" s="26">
        <f t="shared" si="6"/>
        <v>0</v>
      </c>
      <c r="AA35" s="26">
        <f t="shared" si="4"/>
        <v>2.5</v>
      </c>
      <c r="AB35" s="26">
        <f t="shared" si="5"/>
        <v>0</v>
      </c>
    </row>
    <row r="36" spans="1:28" x14ac:dyDescent="0.3">
      <c r="A36" s="38">
        <v>43179</v>
      </c>
      <c r="B36" s="42" t="s">
        <v>49</v>
      </c>
      <c r="C36" s="45">
        <v>1</v>
      </c>
      <c r="D36" s="41"/>
      <c r="E36" s="41"/>
      <c r="F36" s="41"/>
      <c r="G36" s="41"/>
      <c r="H36" s="41"/>
      <c r="I36" s="41">
        <v>1</v>
      </c>
      <c r="J36" s="37">
        <f>SUM(D36:I36)*Overview!$K$1*C36</f>
        <v>100</v>
      </c>
      <c r="O36" s="26">
        <f>IF(D36=1,Overview!$K$1*$C36,0)</f>
        <v>0</v>
      </c>
      <c r="P36" s="26">
        <f>IF(E36=1,Overview!$K$1*$C36,0)</f>
        <v>0</v>
      </c>
      <c r="Q36" s="26">
        <f>IF(F36=1,Overview!$K$1*$C36,0)</f>
        <v>0</v>
      </c>
      <c r="R36" s="26">
        <f>IF(G36=1,Overview!$K$1*$C36,0)</f>
        <v>0</v>
      </c>
      <c r="S36" s="26">
        <f>IF(H36=1,Overview!$K$1*$C36,0)</f>
        <v>0</v>
      </c>
      <c r="T36" s="26">
        <f>IF(I36=1,Overview!$K$1*$C36,0)</f>
        <v>100</v>
      </c>
      <c r="W36" s="26">
        <f t="shared" si="9"/>
        <v>0</v>
      </c>
      <c r="X36" s="26">
        <f t="shared" si="7"/>
        <v>0</v>
      </c>
      <c r="Y36" s="26">
        <f t="shared" si="8"/>
        <v>0</v>
      </c>
      <c r="Z36" s="26">
        <f t="shared" si="6"/>
        <v>0</v>
      </c>
      <c r="AA36" s="26">
        <f t="shared" si="4"/>
        <v>0</v>
      </c>
      <c r="AB36" s="26">
        <f t="shared" si="5"/>
        <v>1</v>
      </c>
    </row>
    <row r="37" spans="1:28" x14ac:dyDescent="0.3">
      <c r="A37" s="38">
        <v>43180</v>
      </c>
      <c r="B37" s="42" t="s">
        <v>50</v>
      </c>
      <c r="C37" s="45">
        <v>1.5</v>
      </c>
      <c r="D37" s="41">
        <v>1</v>
      </c>
      <c r="E37" s="41"/>
      <c r="F37" s="41"/>
      <c r="G37" s="41"/>
      <c r="H37" s="41"/>
      <c r="I37" s="41"/>
      <c r="J37" s="37">
        <f>SUM(D37:I37)*Overview!$K$1*C37</f>
        <v>150</v>
      </c>
      <c r="O37" s="26">
        <f>IF(D37=1,Overview!$K$1*$C37,0)</f>
        <v>150</v>
      </c>
      <c r="P37" s="26">
        <f>IF(E37=1,Overview!$K$1*$C37,0)</f>
        <v>0</v>
      </c>
      <c r="Q37" s="26">
        <f>IF(F37=1,Overview!$K$1*$C37,0)</f>
        <v>0</v>
      </c>
      <c r="R37" s="26">
        <f>IF(G37=1,Overview!$K$1*$C37,0)</f>
        <v>0</v>
      </c>
      <c r="S37" s="26">
        <f>IF(H37=1,Overview!$K$1*$C37,0)</f>
        <v>0</v>
      </c>
      <c r="T37" s="26">
        <f>IF(I37=1,Overview!$K$1*$C37,0)</f>
        <v>0</v>
      </c>
      <c r="W37" s="26">
        <f t="shared" si="9"/>
        <v>1.5</v>
      </c>
      <c r="X37" s="26">
        <f t="shared" si="7"/>
        <v>0</v>
      </c>
      <c r="Y37" s="26">
        <f t="shared" si="8"/>
        <v>0</v>
      </c>
      <c r="Z37" s="26">
        <f t="shared" si="6"/>
        <v>0</v>
      </c>
      <c r="AA37" s="26">
        <f t="shared" si="4"/>
        <v>0</v>
      </c>
      <c r="AB37" s="26">
        <f t="shared" si="5"/>
        <v>0</v>
      </c>
    </row>
    <row r="38" spans="1:28" ht="27" x14ac:dyDescent="0.3">
      <c r="A38" s="38">
        <v>43180</v>
      </c>
      <c r="B38" s="43" t="s">
        <v>51</v>
      </c>
      <c r="C38" s="45">
        <v>1</v>
      </c>
      <c r="D38" s="41">
        <v>1</v>
      </c>
      <c r="E38" s="41"/>
      <c r="F38" s="41"/>
      <c r="G38" s="41"/>
      <c r="H38" s="41"/>
      <c r="I38" s="41"/>
      <c r="J38" s="37">
        <f>SUM(D38:I38)*Overview!$K$1*C38</f>
        <v>100</v>
      </c>
      <c r="O38" s="26">
        <f>IF(D38=1,Overview!$K$1*$C38,0)</f>
        <v>100</v>
      </c>
      <c r="P38" s="26">
        <f>IF(E38=1,Overview!$K$1*$C38,0)</f>
        <v>0</v>
      </c>
      <c r="Q38" s="26">
        <f>IF(F38=1,Overview!$K$1*$C38,0)</f>
        <v>0</v>
      </c>
      <c r="R38" s="26">
        <f>IF(G38=1,Overview!$K$1*$C38,0)</f>
        <v>0</v>
      </c>
      <c r="S38" s="26">
        <f>IF(H38=1,Overview!$K$1*$C38,0)</f>
        <v>0</v>
      </c>
      <c r="T38" s="26">
        <f>IF(I38=1,Overview!$K$1*$C38,0)</f>
        <v>0</v>
      </c>
      <c r="W38" s="26">
        <f t="shared" si="9"/>
        <v>1</v>
      </c>
      <c r="X38" s="26">
        <f t="shared" si="7"/>
        <v>0</v>
      </c>
      <c r="Y38" s="26">
        <f t="shared" si="8"/>
        <v>0</v>
      </c>
      <c r="Z38" s="26">
        <f t="shared" si="6"/>
        <v>0</v>
      </c>
      <c r="AA38" s="26">
        <f t="shared" si="4"/>
        <v>0</v>
      </c>
      <c r="AB38" s="26">
        <f t="shared" si="5"/>
        <v>0</v>
      </c>
    </row>
    <row r="39" spans="1:28" ht="27" x14ac:dyDescent="0.3">
      <c r="A39" s="38">
        <v>43180</v>
      </c>
      <c r="B39" s="43" t="s">
        <v>52</v>
      </c>
      <c r="C39" s="45">
        <v>3</v>
      </c>
      <c r="D39" s="41"/>
      <c r="E39" s="41">
        <v>1</v>
      </c>
      <c r="F39" s="41"/>
      <c r="G39" s="41"/>
      <c r="H39" s="41"/>
      <c r="I39" s="41"/>
      <c r="J39" s="37">
        <f>SUM(D39:I39)*Overview!$K$1*C39</f>
        <v>300</v>
      </c>
      <c r="O39" s="26">
        <f>IF(D39=1,Overview!$K$1*$C39,0)</f>
        <v>0</v>
      </c>
      <c r="P39" s="26">
        <f>IF(E39=1,Overview!$K$1*$C39,0)</f>
        <v>300</v>
      </c>
      <c r="Q39" s="26">
        <f>IF(F39=1,Overview!$K$1*$C39,0)</f>
        <v>0</v>
      </c>
      <c r="R39" s="26">
        <f>IF(G39=1,Overview!$K$1*$C39,0)</f>
        <v>0</v>
      </c>
      <c r="S39" s="26">
        <f>IF(H39=1,Overview!$K$1*$C39,0)</f>
        <v>0</v>
      </c>
      <c r="T39" s="26">
        <f>IF(I39=1,Overview!$K$1*$C39,0)</f>
        <v>0</v>
      </c>
      <c r="W39" s="26">
        <f t="shared" si="9"/>
        <v>0</v>
      </c>
      <c r="X39" s="26">
        <f t="shared" si="7"/>
        <v>3</v>
      </c>
      <c r="Y39" s="26">
        <f t="shared" si="8"/>
        <v>0</v>
      </c>
      <c r="Z39" s="26">
        <f t="shared" si="6"/>
        <v>0</v>
      </c>
      <c r="AA39" s="26">
        <f t="shared" si="4"/>
        <v>0</v>
      </c>
      <c r="AB39" s="26">
        <f t="shared" si="5"/>
        <v>0</v>
      </c>
    </row>
    <row r="40" spans="1:28" x14ac:dyDescent="0.3">
      <c r="A40" s="38">
        <v>43180</v>
      </c>
      <c r="B40" s="42" t="s">
        <v>53</v>
      </c>
      <c r="C40" s="45">
        <v>2</v>
      </c>
      <c r="D40" s="41"/>
      <c r="E40" s="41">
        <v>1</v>
      </c>
      <c r="F40" s="41"/>
      <c r="G40" s="41"/>
      <c r="H40" s="41"/>
      <c r="I40" s="41"/>
      <c r="J40" s="37">
        <f>SUM(D40:I40)*Overview!$K$1*C40</f>
        <v>200</v>
      </c>
      <c r="O40" s="26">
        <f>IF(D40=1,Overview!$K$1*$C40,0)</f>
        <v>0</v>
      </c>
      <c r="P40" s="26">
        <f>IF(E40=1,Overview!$K$1*$C40,0)</f>
        <v>200</v>
      </c>
      <c r="Q40" s="26">
        <f>IF(F40=1,Overview!$K$1*$C40,0)</f>
        <v>0</v>
      </c>
      <c r="R40" s="26">
        <f>IF(G40=1,Overview!$K$1*$C40,0)</f>
        <v>0</v>
      </c>
      <c r="S40" s="26">
        <f>IF(H40=1,Overview!$K$1*$C40,0)</f>
        <v>0</v>
      </c>
      <c r="T40" s="26">
        <f>IF(I40=1,Overview!$K$1*$C40,0)</f>
        <v>0</v>
      </c>
      <c r="W40" s="26">
        <f t="shared" si="9"/>
        <v>0</v>
      </c>
      <c r="X40" s="26">
        <f t="shared" si="7"/>
        <v>2</v>
      </c>
      <c r="Y40" s="26">
        <f t="shared" si="8"/>
        <v>0</v>
      </c>
      <c r="Z40" s="26">
        <f t="shared" si="6"/>
        <v>0</v>
      </c>
      <c r="AA40" s="26">
        <f t="shared" si="4"/>
        <v>0</v>
      </c>
      <c r="AB40" s="26">
        <f t="shared" si="5"/>
        <v>0</v>
      </c>
    </row>
    <row r="41" spans="1:28" x14ac:dyDescent="0.3">
      <c r="A41" s="38">
        <v>43180</v>
      </c>
      <c r="B41" s="42" t="s">
        <v>54</v>
      </c>
      <c r="C41" s="45">
        <v>1</v>
      </c>
      <c r="D41" s="41">
        <v>1</v>
      </c>
      <c r="E41" s="41"/>
      <c r="F41" s="41"/>
      <c r="G41" s="41"/>
      <c r="H41" s="41"/>
      <c r="I41" s="41"/>
      <c r="J41" s="37">
        <f>SUM(D41:I41)*Overview!$K$1*C41</f>
        <v>100</v>
      </c>
      <c r="O41" s="26">
        <f>IF(D41=1,Overview!$K$1*$C41,0)</f>
        <v>100</v>
      </c>
      <c r="P41" s="26">
        <f>IF(E41=1,Overview!$K$1*$C41,0)</f>
        <v>0</v>
      </c>
      <c r="Q41" s="26">
        <f>IF(F41=1,Overview!$K$1*$C41,0)</f>
        <v>0</v>
      </c>
      <c r="R41" s="26">
        <f>IF(G41=1,Overview!$K$1*$C41,0)</f>
        <v>0</v>
      </c>
      <c r="S41" s="26">
        <f>IF(H41=1,Overview!$K$1*$C41,0)</f>
        <v>0</v>
      </c>
      <c r="T41" s="26">
        <f>IF(I41=1,Overview!$K$1*$C41,0)</f>
        <v>0</v>
      </c>
      <c r="W41" s="26">
        <f t="shared" si="9"/>
        <v>1</v>
      </c>
      <c r="X41" s="26">
        <f t="shared" si="7"/>
        <v>0</v>
      </c>
      <c r="Y41" s="26">
        <f t="shared" si="8"/>
        <v>0</v>
      </c>
      <c r="Z41" s="26">
        <f t="shared" si="6"/>
        <v>0</v>
      </c>
      <c r="AA41" s="26">
        <f t="shared" si="4"/>
        <v>0</v>
      </c>
      <c r="AB41" s="26">
        <f t="shared" si="5"/>
        <v>0</v>
      </c>
    </row>
    <row r="42" spans="1:28" x14ac:dyDescent="0.3">
      <c r="A42" s="38">
        <v>43181</v>
      </c>
      <c r="B42" s="42" t="s">
        <v>55</v>
      </c>
      <c r="C42" s="45">
        <v>1</v>
      </c>
      <c r="D42" s="41">
        <v>1</v>
      </c>
      <c r="E42" s="41"/>
      <c r="F42" s="41"/>
      <c r="G42" s="41"/>
      <c r="H42" s="41"/>
      <c r="I42" s="41"/>
      <c r="J42" s="37">
        <f>SUM(D42:I42)*Overview!$K$1*C42</f>
        <v>100</v>
      </c>
      <c r="O42" s="26">
        <f>IF(D42=1,Overview!$K$1*$C42,0)</f>
        <v>100</v>
      </c>
      <c r="P42" s="26">
        <f>IF(E42=1,Overview!$K$1*$C42,0)</f>
        <v>0</v>
      </c>
      <c r="Q42" s="26">
        <f>IF(F42=1,Overview!$K$1*$C42,0)</f>
        <v>0</v>
      </c>
      <c r="R42" s="26">
        <f>IF(G42=1,Overview!$K$1*$C42,0)</f>
        <v>0</v>
      </c>
      <c r="S42" s="26">
        <f>IF(H42=1,Overview!$K$1*$C42,0)</f>
        <v>0</v>
      </c>
      <c r="T42" s="26">
        <f>IF(I42=1,Overview!$K$1*$C42,0)</f>
        <v>0</v>
      </c>
      <c r="W42" s="26">
        <f t="shared" si="9"/>
        <v>1</v>
      </c>
      <c r="X42" s="26">
        <f t="shared" si="7"/>
        <v>0</v>
      </c>
      <c r="Y42" s="26">
        <f t="shared" si="8"/>
        <v>0</v>
      </c>
      <c r="Z42" s="26">
        <f t="shared" si="6"/>
        <v>0</v>
      </c>
      <c r="AA42" s="26">
        <f t="shared" si="4"/>
        <v>0</v>
      </c>
      <c r="AB42" s="26">
        <f t="shared" si="5"/>
        <v>0</v>
      </c>
    </row>
    <row r="43" spans="1:28" x14ac:dyDescent="0.3">
      <c r="A43" s="38">
        <v>43183</v>
      </c>
      <c r="B43" s="42" t="s">
        <v>56</v>
      </c>
      <c r="C43" s="45">
        <v>3</v>
      </c>
      <c r="D43" s="41"/>
      <c r="E43" s="41"/>
      <c r="F43" s="41"/>
      <c r="G43" s="41"/>
      <c r="H43" s="41"/>
      <c r="I43" s="41">
        <v>1</v>
      </c>
      <c r="J43" s="37">
        <f>SUM(D43:I43)*Overview!$K$1*C43</f>
        <v>300</v>
      </c>
      <c r="O43" s="26">
        <f>IF(D43=1,Overview!$K$1*$C43,0)</f>
        <v>0</v>
      </c>
      <c r="P43" s="26">
        <f>IF(E43=1,Overview!$K$1*$C43,0)</f>
        <v>0</v>
      </c>
      <c r="Q43" s="26">
        <f>IF(F43=1,Overview!$K$1*$C43,0)</f>
        <v>0</v>
      </c>
      <c r="R43" s="26">
        <f>IF(G43=1,Overview!$K$1*$C43,0)</f>
        <v>0</v>
      </c>
      <c r="S43" s="26">
        <f>IF(H43=1,Overview!$K$1*$C43,0)</f>
        <v>0</v>
      </c>
      <c r="T43" s="26">
        <f>IF(I43=1,Overview!$K$1*$C43,0)</f>
        <v>300</v>
      </c>
      <c r="W43" s="26">
        <f t="shared" si="9"/>
        <v>0</v>
      </c>
      <c r="X43" s="26">
        <f t="shared" si="7"/>
        <v>0</v>
      </c>
      <c r="Y43" s="26">
        <f t="shared" si="8"/>
        <v>0</v>
      </c>
      <c r="Z43" s="26">
        <f t="shared" si="6"/>
        <v>0</v>
      </c>
      <c r="AA43" s="26">
        <f t="shared" si="4"/>
        <v>0</v>
      </c>
      <c r="AB43" s="26">
        <f t="shared" si="5"/>
        <v>3</v>
      </c>
    </row>
    <row r="44" spans="1:28" x14ac:dyDescent="0.3">
      <c r="A44" s="38">
        <v>43185</v>
      </c>
      <c r="B44" s="42" t="s">
        <v>70</v>
      </c>
      <c r="C44" s="45">
        <v>2</v>
      </c>
      <c r="D44" s="41">
        <v>1</v>
      </c>
      <c r="E44" s="41"/>
      <c r="F44" s="41"/>
      <c r="G44" s="41"/>
      <c r="H44" s="41"/>
      <c r="I44" s="41"/>
      <c r="J44" s="37">
        <f>SUM(D44:I44)*Overview!$K$1*C44</f>
        <v>200</v>
      </c>
      <c r="O44" s="26">
        <f>IF(D44=1,Overview!$K$1*$C44,0)</f>
        <v>200</v>
      </c>
      <c r="P44" s="26">
        <f>IF(E44=1,Overview!$K$1*$C44,0)</f>
        <v>0</v>
      </c>
      <c r="Q44" s="26">
        <f>IF(F44=1,Overview!$K$1*$C44,0)</f>
        <v>0</v>
      </c>
      <c r="R44" s="26">
        <f>IF(G44=1,Overview!$K$1*$C44,0)</f>
        <v>0</v>
      </c>
      <c r="S44" s="26">
        <f>IF(H44=1,Overview!$K$1*$C44,0)</f>
        <v>0</v>
      </c>
      <c r="T44" s="26">
        <f>IF(I44=1,Overview!$K$1*$C44,0)</f>
        <v>0</v>
      </c>
      <c r="W44" s="26">
        <f t="shared" si="9"/>
        <v>2</v>
      </c>
      <c r="X44" s="26">
        <f t="shared" si="7"/>
        <v>0</v>
      </c>
      <c r="Y44" s="26">
        <f t="shared" si="8"/>
        <v>0</v>
      </c>
      <c r="Z44" s="26">
        <f t="shared" si="6"/>
        <v>0</v>
      </c>
      <c r="AA44" s="26">
        <f t="shared" si="4"/>
        <v>0</v>
      </c>
      <c r="AB44" s="26">
        <f t="shared" si="5"/>
        <v>0</v>
      </c>
    </row>
    <row r="45" spans="1:28" x14ac:dyDescent="0.3">
      <c r="A45" s="38"/>
      <c r="B45" s="42"/>
      <c r="C45" s="41"/>
      <c r="D45" s="85"/>
      <c r="E45" s="83"/>
      <c r="F45" s="83"/>
      <c r="G45" s="83"/>
      <c r="H45" s="83"/>
      <c r="I45" s="83"/>
      <c r="J45" s="86">
        <f>SUM(D45:I45)*Overview!$K$1*C45</f>
        <v>0</v>
      </c>
      <c r="O45" s="26">
        <f>IF(D45=1,Overview!$K$1*$C45,0)</f>
        <v>0</v>
      </c>
      <c r="P45" s="26">
        <f>IF(E45=1,Overview!$K$1*$C45,0)</f>
        <v>0</v>
      </c>
      <c r="Q45" s="26">
        <f>IF(F45=1,Overview!$K$1*$C45,0)</f>
        <v>0</v>
      </c>
      <c r="R45" s="26">
        <f>IF(G45=1,Overview!$K$1*$C45,0)</f>
        <v>0</v>
      </c>
      <c r="S45" s="26">
        <f>IF(H45=1,Overview!$K$1*$C45,0)</f>
        <v>0</v>
      </c>
      <c r="T45" s="26">
        <f>IF(I45=1,Overview!$K$1*$C45,0)</f>
        <v>0</v>
      </c>
      <c r="W45" s="26">
        <f t="shared" si="9"/>
        <v>0</v>
      </c>
      <c r="X45" s="26">
        <f t="shared" si="7"/>
        <v>0</v>
      </c>
      <c r="Y45" s="26">
        <f t="shared" si="8"/>
        <v>0</v>
      </c>
      <c r="Z45" s="26">
        <f t="shared" si="6"/>
        <v>0</v>
      </c>
      <c r="AA45" s="26">
        <f t="shared" si="4"/>
        <v>0</v>
      </c>
      <c r="AB45" s="26">
        <f t="shared" si="5"/>
        <v>0</v>
      </c>
    </row>
    <row r="46" spans="1:28" x14ac:dyDescent="0.3">
      <c r="A46" s="38"/>
      <c r="B46" s="71"/>
      <c r="C46" s="60"/>
      <c r="D46" s="84"/>
      <c r="E46" s="84"/>
      <c r="F46" s="84"/>
      <c r="G46" s="84"/>
      <c r="H46" s="84"/>
      <c r="I46" s="84"/>
      <c r="J46" s="87"/>
      <c r="O46" s="26">
        <f>IF(D46=1,Overview!$K$1*$C46,0)</f>
        <v>0</v>
      </c>
      <c r="P46" s="26">
        <f>IF(E46=1,Overview!$K$1*$C46,0)</f>
        <v>0</v>
      </c>
      <c r="Q46" s="26">
        <f>IF(F46=1,Overview!$K$1*$C46,0)</f>
        <v>0</v>
      </c>
      <c r="R46" s="26">
        <f>IF(G46=1,Overview!$K$1*$C46,0)</f>
        <v>0</v>
      </c>
      <c r="S46" s="26">
        <f>IF(H46=1,Overview!$K$1*$C46,0)</f>
        <v>0</v>
      </c>
      <c r="T46" s="26">
        <f>IF(I46=1,Overview!$K$1*$C46,0)</f>
        <v>0</v>
      </c>
      <c r="W46" s="26">
        <f t="shared" si="9"/>
        <v>0</v>
      </c>
      <c r="X46" s="26">
        <f t="shared" si="7"/>
        <v>0</v>
      </c>
      <c r="Y46" s="26">
        <f t="shared" si="8"/>
        <v>0</v>
      </c>
      <c r="Z46" s="26">
        <f t="shared" si="6"/>
        <v>0</v>
      </c>
      <c r="AA46" s="26">
        <f t="shared" si="4"/>
        <v>0</v>
      </c>
      <c r="AB46" s="26">
        <f t="shared" si="5"/>
        <v>0</v>
      </c>
    </row>
    <row r="47" spans="1:28" x14ac:dyDescent="0.3">
      <c r="A47" s="38"/>
      <c r="B47" s="71"/>
      <c r="C47" s="60"/>
      <c r="D47" s="84"/>
      <c r="E47" s="84"/>
      <c r="F47" s="84"/>
      <c r="G47" s="84"/>
      <c r="H47" s="84"/>
      <c r="I47" s="84"/>
      <c r="J47" s="87"/>
      <c r="O47" s="26">
        <f>IF(D47=1,Overview!$K$1*$C47,0)</f>
        <v>0</v>
      </c>
      <c r="P47" s="26">
        <f>IF(E47=1,Overview!$K$1*$C47,0)</f>
        <v>0</v>
      </c>
      <c r="Q47" s="26">
        <f>IF(F47=1,Overview!$K$1*$C47,0)</f>
        <v>0</v>
      </c>
      <c r="R47" s="26">
        <f>IF(G47=1,Overview!$K$1*$C47,0)</f>
        <v>0</v>
      </c>
      <c r="S47" s="26">
        <f>IF(H47=1,Overview!$K$1*$C47,0)</f>
        <v>0</v>
      </c>
      <c r="T47" s="26">
        <f>IF(I47=1,Overview!$K$1*$C47,0)</f>
        <v>0</v>
      </c>
      <c r="W47" s="26">
        <f t="shared" si="9"/>
        <v>0</v>
      </c>
      <c r="X47" s="26">
        <f t="shared" si="7"/>
        <v>0</v>
      </c>
      <c r="Y47" s="26">
        <f t="shared" si="8"/>
        <v>0</v>
      </c>
      <c r="Z47" s="26">
        <f t="shared" si="6"/>
        <v>0</v>
      </c>
      <c r="AA47" s="26">
        <f t="shared" si="4"/>
        <v>0</v>
      </c>
      <c r="AB47" s="26">
        <f t="shared" si="5"/>
        <v>0</v>
      </c>
    </row>
    <row r="48" spans="1:28" x14ac:dyDescent="0.3">
      <c r="A48" s="38"/>
      <c r="B48" s="71"/>
      <c r="C48" s="60"/>
      <c r="D48" s="84"/>
      <c r="E48" s="84"/>
      <c r="F48" s="84"/>
      <c r="G48" s="84"/>
      <c r="H48" s="84"/>
      <c r="I48" s="84"/>
      <c r="J48" s="87"/>
      <c r="O48" s="26">
        <f>IF(D48=1,Overview!$K$1*$C48,0)</f>
        <v>0</v>
      </c>
      <c r="P48" s="26">
        <f>IF(E48=1,Overview!$K$1*$C48,0)</f>
        <v>0</v>
      </c>
      <c r="Q48" s="26">
        <f>IF(F48=1,Overview!$K$1*$C48,0)</f>
        <v>0</v>
      </c>
      <c r="R48" s="26">
        <f>IF(G48=1,Overview!$K$1*$C48,0)</f>
        <v>0</v>
      </c>
      <c r="S48" s="26">
        <f>IF(H48=1,Overview!$K$1*$C48,0)</f>
        <v>0</v>
      </c>
      <c r="T48" s="26">
        <f>IF(I48=1,Overview!$K$1*$C48,0)</f>
        <v>0</v>
      </c>
      <c r="W48" s="26">
        <f t="shared" si="9"/>
        <v>0</v>
      </c>
      <c r="X48" s="26">
        <f t="shared" si="7"/>
        <v>0</v>
      </c>
      <c r="Y48" s="26">
        <f t="shared" si="8"/>
        <v>0</v>
      </c>
      <c r="Z48" s="26">
        <f t="shared" si="6"/>
        <v>0</v>
      </c>
      <c r="AA48" s="26">
        <f t="shared" si="4"/>
        <v>0</v>
      </c>
      <c r="AB48" s="26">
        <f t="shared" si="5"/>
        <v>0</v>
      </c>
    </row>
    <row r="49" spans="1:29" x14ac:dyDescent="0.3">
      <c r="A49" s="38"/>
      <c r="B49" s="71"/>
      <c r="C49" s="60"/>
      <c r="D49" s="84"/>
      <c r="E49" s="84"/>
      <c r="F49" s="84"/>
      <c r="G49" s="84"/>
      <c r="H49" s="84"/>
      <c r="I49" s="84"/>
      <c r="J49" s="87"/>
      <c r="O49" s="26">
        <f>IF(D49=1,Overview!$K$1*$C49,0)</f>
        <v>0</v>
      </c>
      <c r="P49" s="26">
        <f>IF(E49=1,Overview!$K$1*$C49,0)</f>
        <v>0</v>
      </c>
      <c r="Q49" s="26">
        <f>IF(F49=1,Overview!$K$1*$C49,0)</f>
        <v>0</v>
      </c>
      <c r="R49" s="26">
        <f>IF(G49=1,Overview!$K$1*$C49,0)</f>
        <v>0</v>
      </c>
      <c r="S49" s="26">
        <f>IF(H49=1,Overview!$K$1*$C49,0)</f>
        <v>0</v>
      </c>
      <c r="T49" s="26">
        <f>IF(I49=1,Overview!$K$1*$C49,0)</f>
        <v>0</v>
      </c>
      <c r="W49" s="26">
        <f t="shared" si="9"/>
        <v>0</v>
      </c>
      <c r="X49" s="26">
        <f t="shared" si="7"/>
        <v>0</v>
      </c>
      <c r="Y49" s="26">
        <f t="shared" si="8"/>
        <v>0</v>
      </c>
      <c r="Z49" s="26">
        <f t="shared" si="6"/>
        <v>0</v>
      </c>
      <c r="AA49" s="26">
        <f t="shared" si="4"/>
        <v>0</v>
      </c>
      <c r="AB49" s="26">
        <f t="shared" si="5"/>
        <v>0</v>
      </c>
    </row>
    <row r="50" spans="1:29" x14ac:dyDescent="0.3">
      <c r="A50" s="38"/>
      <c r="B50" s="71"/>
      <c r="C50" s="60"/>
      <c r="D50" s="84"/>
      <c r="E50" s="84"/>
      <c r="F50" s="84"/>
      <c r="G50" s="84"/>
      <c r="H50" s="84"/>
      <c r="I50" s="84"/>
      <c r="J50" s="87"/>
      <c r="O50" s="26">
        <f>IF(D50=1,Overview!$K$1*$C50,0)</f>
        <v>0</v>
      </c>
      <c r="P50" s="26">
        <f>IF(E50=1,Overview!$K$1*$C50,0)</f>
        <v>0</v>
      </c>
      <c r="Q50" s="26">
        <f>IF(F50=1,Overview!$K$1*$C50,0)</f>
        <v>0</v>
      </c>
      <c r="R50" s="26">
        <f>IF(G50=1,Overview!$K$1*$C50,0)</f>
        <v>0</v>
      </c>
      <c r="S50" s="26">
        <f>IF(H50=1,Overview!$K$1*$C50,0)</f>
        <v>0</v>
      </c>
      <c r="T50" s="26">
        <f>IF(I50=1,Overview!$K$1*$C50,0)</f>
        <v>0</v>
      </c>
      <c r="W50" s="26">
        <f t="shared" si="9"/>
        <v>0</v>
      </c>
      <c r="X50" s="26">
        <f t="shared" si="7"/>
        <v>0</v>
      </c>
      <c r="Y50" s="26">
        <f t="shared" si="8"/>
        <v>0</v>
      </c>
      <c r="Z50" s="26">
        <f t="shared" si="6"/>
        <v>0</v>
      </c>
      <c r="AA50" s="26">
        <f t="shared" si="4"/>
        <v>0</v>
      </c>
      <c r="AB50" s="26">
        <f t="shared" si="5"/>
        <v>0</v>
      </c>
    </row>
    <row r="51" spans="1:29" x14ac:dyDescent="0.3">
      <c r="A51" s="38"/>
      <c r="B51" s="71"/>
      <c r="C51" s="60"/>
      <c r="D51" s="84"/>
      <c r="E51" s="84"/>
      <c r="F51" s="84"/>
      <c r="G51" s="84"/>
      <c r="H51" s="84"/>
      <c r="I51" s="84"/>
      <c r="J51" s="87"/>
      <c r="O51" s="26">
        <f>IF(D51=1,Overview!$K$1*$C51,0)</f>
        <v>0</v>
      </c>
      <c r="P51" s="26">
        <f>IF(E51=1,Overview!$K$1*$C51,0)</f>
        <v>0</v>
      </c>
      <c r="Q51" s="26">
        <f>IF(F51=1,Overview!$K$1*$C51,0)</f>
        <v>0</v>
      </c>
      <c r="R51" s="26">
        <f>IF(G51=1,Overview!$K$1*$C51,0)</f>
        <v>0</v>
      </c>
      <c r="S51" s="26">
        <f>IF(H51=1,Overview!$K$1*$C51,0)</f>
        <v>0</v>
      </c>
      <c r="T51" s="26">
        <f>IF(I51=1,Overview!$K$1*$C51,0)</f>
        <v>0</v>
      </c>
      <c r="W51" s="26">
        <f t="shared" si="9"/>
        <v>0</v>
      </c>
      <c r="X51" s="26">
        <f t="shared" si="7"/>
        <v>0</v>
      </c>
      <c r="Y51" s="26">
        <f t="shared" si="8"/>
        <v>0</v>
      </c>
      <c r="Z51" s="26">
        <f t="shared" si="6"/>
        <v>0</v>
      </c>
      <c r="AA51" s="26">
        <f t="shared" si="4"/>
        <v>0</v>
      </c>
      <c r="AB51" s="26">
        <f t="shared" si="5"/>
        <v>0</v>
      </c>
    </row>
    <row r="52" spans="1:29" x14ac:dyDescent="0.3">
      <c r="A52" s="38"/>
      <c r="B52" s="71"/>
      <c r="C52" s="60"/>
      <c r="D52" s="84"/>
      <c r="E52" s="84"/>
      <c r="F52" s="84"/>
      <c r="G52" s="84"/>
      <c r="H52" s="84"/>
      <c r="I52" s="84"/>
      <c r="J52" s="87"/>
      <c r="O52" s="26">
        <f>IF(D52=1,Overview!$K$1*$C52,0)</f>
        <v>0</v>
      </c>
      <c r="P52" s="26">
        <f>IF(E52=1,Overview!$K$1*$C52,0)</f>
        <v>0</v>
      </c>
      <c r="Q52" s="26">
        <f>IF(F52=1,Overview!$K$1*$C52,0)</f>
        <v>0</v>
      </c>
      <c r="R52" s="26">
        <f>IF(G52=1,Overview!$K$1*$C52,0)</f>
        <v>0</v>
      </c>
      <c r="S52" s="26">
        <f>IF(H52=1,Overview!$K$1*$C52,0)</f>
        <v>0</v>
      </c>
      <c r="T52" s="26">
        <f>IF(I52=1,Overview!$K$1*$C52,0)</f>
        <v>0</v>
      </c>
      <c r="W52" s="26">
        <f t="shared" si="9"/>
        <v>0</v>
      </c>
      <c r="X52" s="26">
        <f t="shared" si="7"/>
        <v>0</v>
      </c>
      <c r="Y52" s="26">
        <f t="shared" si="8"/>
        <v>0</v>
      </c>
      <c r="Z52" s="26">
        <f t="shared" si="6"/>
        <v>0</v>
      </c>
      <c r="AA52" s="26">
        <f t="shared" si="4"/>
        <v>0</v>
      </c>
      <c r="AB52" s="26">
        <f t="shared" si="5"/>
        <v>0</v>
      </c>
    </row>
    <row r="53" spans="1:29" x14ac:dyDescent="0.3">
      <c r="A53" s="38"/>
      <c r="B53" s="71"/>
      <c r="C53" s="60"/>
      <c r="D53" s="84"/>
      <c r="E53" s="84"/>
      <c r="F53" s="84"/>
      <c r="G53" s="84"/>
      <c r="H53" s="84"/>
      <c r="I53" s="84"/>
      <c r="J53" s="87"/>
      <c r="O53" s="26">
        <f>IF(D53=1,Overview!$K$1*$C53,0)</f>
        <v>0</v>
      </c>
      <c r="P53" s="26">
        <f>IF(E53=1,Overview!$K$1*$C53,0)</f>
        <v>0</v>
      </c>
      <c r="Q53" s="26">
        <f>IF(F53=1,Overview!$K$1*$C53,0)</f>
        <v>0</v>
      </c>
      <c r="R53" s="26">
        <f>IF(G53=1,Overview!$K$1*$C53,0)</f>
        <v>0</v>
      </c>
      <c r="S53" s="26">
        <f>IF(H53=1,Overview!$K$1*$C53,0)</f>
        <v>0</v>
      </c>
      <c r="T53" s="26">
        <f>IF(I53=1,Overview!$K$1*$C53,0)</f>
        <v>0</v>
      </c>
      <c r="W53" s="26">
        <f t="shared" si="9"/>
        <v>0</v>
      </c>
      <c r="X53" s="26">
        <f t="shared" si="7"/>
        <v>0</v>
      </c>
      <c r="Y53" s="26">
        <f t="shared" si="8"/>
        <v>0</v>
      </c>
      <c r="Z53" s="26">
        <f t="shared" si="6"/>
        <v>0</v>
      </c>
      <c r="AA53" s="26">
        <f t="shared" si="4"/>
        <v>0</v>
      </c>
      <c r="AB53" s="26">
        <f t="shared" si="5"/>
        <v>0</v>
      </c>
    </row>
    <row r="54" spans="1:29" x14ac:dyDescent="0.3">
      <c r="A54" s="38"/>
      <c r="B54" s="71"/>
      <c r="C54" s="60"/>
      <c r="D54" s="84"/>
      <c r="E54" s="84"/>
      <c r="F54" s="84"/>
      <c r="G54" s="84"/>
      <c r="H54" s="84"/>
      <c r="I54" s="84"/>
      <c r="J54" s="87"/>
      <c r="O54" s="26">
        <f>IF(D54=1,Overview!$K$1*$C54,0)</f>
        <v>0</v>
      </c>
      <c r="P54" s="26">
        <f>IF(E54=1,Overview!$K$1*$C54,0)</f>
        <v>0</v>
      </c>
      <c r="Q54" s="26">
        <f>IF(F54=1,Overview!$K$1*$C54,0)</f>
        <v>0</v>
      </c>
      <c r="R54" s="26">
        <f>IF(G54=1,Overview!$K$1*$C54,0)</f>
        <v>0</v>
      </c>
      <c r="S54" s="26">
        <f>IF(H54=1,Overview!$K$1*$C54,0)</f>
        <v>0</v>
      </c>
      <c r="T54" s="26">
        <f>IF(I54=1,Overview!$K$1*$C54,0)</f>
        <v>0</v>
      </c>
      <c r="W54" s="26">
        <f t="shared" si="9"/>
        <v>0</v>
      </c>
      <c r="X54" s="26">
        <f t="shared" si="7"/>
        <v>0</v>
      </c>
      <c r="Y54" s="26">
        <f t="shared" si="8"/>
        <v>0</v>
      </c>
      <c r="Z54" s="26">
        <f t="shared" si="6"/>
        <v>0</v>
      </c>
      <c r="AA54" s="26">
        <f t="shared" si="4"/>
        <v>0</v>
      </c>
      <c r="AB54" s="26">
        <f t="shared" si="5"/>
        <v>0</v>
      </c>
    </row>
    <row r="55" spans="1:29" x14ac:dyDescent="0.3">
      <c r="A55" s="38"/>
      <c r="B55" s="71"/>
      <c r="C55" s="60"/>
      <c r="D55" s="84"/>
      <c r="E55" s="84"/>
      <c r="F55" s="84"/>
      <c r="G55" s="84"/>
      <c r="H55" s="84"/>
      <c r="I55" s="84"/>
      <c r="J55" s="87"/>
      <c r="O55" s="26">
        <f>IF(D55=1,Overview!$K$1*$C55,0)</f>
        <v>0</v>
      </c>
      <c r="P55" s="26">
        <f>IF(E55=1,Overview!$K$1*$C55,0)</f>
        <v>0</v>
      </c>
      <c r="Q55" s="26">
        <f>IF(F55=1,Overview!$K$1*$C55,0)</f>
        <v>0</v>
      </c>
      <c r="R55" s="26">
        <f>IF(G55=1,Overview!$K$1*$C55,0)</f>
        <v>0</v>
      </c>
      <c r="S55" s="26">
        <f>IF(H55=1,Overview!$K$1*$C55,0)</f>
        <v>0</v>
      </c>
      <c r="T55" s="26">
        <f>IF(I55=1,Overview!$K$1*$C55,0)</f>
        <v>0</v>
      </c>
      <c r="W55" s="26">
        <f t="shared" si="9"/>
        <v>0</v>
      </c>
      <c r="X55" s="26">
        <f t="shared" si="7"/>
        <v>0</v>
      </c>
      <c r="Y55" s="26">
        <f t="shared" si="8"/>
        <v>0</v>
      </c>
      <c r="Z55" s="26">
        <f t="shared" si="6"/>
        <v>0</v>
      </c>
      <c r="AA55" s="26">
        <f t="shared" si="4"/>
        <v>0</v>
      </c>
      <c r="AB55" s="26">
        <f t="shared" si="5"/>
        <v>0</v>
      </c>
    </row>
    <row r="56" spans="1:29" x14ac:dyDescent="0.3">
      <c r="A56" s="38"/>
      <c r="B56" s="71"/>
      <c r="C56" s="60"/>
      <c r="D56" s="84"/>
      <c r="E56" s="84"/>
      <c r="F56" s="84"/>
      <c r="G56" s="84"/>
      <c r="H56" s="84"/>
      <c r="I56" s="84"/>
      <c r="J56" s="87"/>
      <c r="O56" s="26">
        <f>IF(D56=1,Overview!$K$1*$C56,0)</f>
        <v>0</v>
      </c>
      <c r="P56" s="26">
        <f>IF(E56=1,Overview!$K$1*$C56,0)</f>
        <v>0</v>
      </c>
      <c r="Q56" s="26">
        <f>IF(F56=1,Overview!$K$1*$C56,0)</f>
        <v>0</v>
      </c>
      <c r="R56" s="26">
        <f>IF(G56=1,Overview!$K$1*$C56,0)</f>
        <v>0</v>
      </c>
      <c r="S56" s="26">
        <f>IF(H56=1,Overview!$K$1*$C56,0)</f>
        <v>0</v>
      </c>
      <c r="T56" s="26">
        <f>IF(I56=1,Overview!$K$1*$C56,0)</f>
        <v>0</v>
      </c>
      <c r="W56" s="26">
        <f t="shared" si="9"/>
        <v>0</v>
      </c>
      <c r="X56" s="26">
        <f t="shared" si="7"/>
        <v>0</v>
      </c>
      <c r="Y56" s="26">
        <f t="shared" si="8"/>
        <v>0</v>
      </c>
      <c r="Z56" s="26">
        <f t="shared" si="6"/>
        <v>0</v>
      </c>
      <c r="AA56" s="26">
        <f t="shared" si="4"/>
        <v>0</v>
      </c>
      <c r="AB56" s="26">
        <f t="shared" si="5"/>
        <v>0</v>
      </c>
    </row>
    <row r="57" spans="1:29" x14ac:dyDescent="0.3">
      <c r="A57" s="38"/>
      <c r="B57" s="71"/>
      <c r="C57" s="60"/>
      <c r="D57" s="84"/>
      <c r="E57" s="84"/>
      <c r="F57" s="84"/>
      <c r="G57" s="84"/>
      <c r="H57" s="84"/>
      <c r="I57" s="84"/>
      <c r="J57" s="87"/>
      <c r="O57" s="26">
        <f>IF(D57=1,Overview!$K$1*$C57,0)</f>
        <v>0</v>
      </c>
      <c r="P57" s="26">
        <f>IF(E57=1,Overview!$K$1*$C57,0)</f>
        <v>0</v>
      </c>
      <c r="Q57" s="26">
        <f>IF(F57=1,Overview!$K$1*$C57,0)</f>
        <v>0</v>
      </c>
      <c r="R57" s="26">
        <f>IF(G57=1,Overview!$K$1*$C57,0)</f>
        <v>0</v>
      </c>
      <c r="S57" s="26">
        <f>IF(H57=1,Overview!$K$1*$C57,0)</f>
        <v>0</v>
      </c>
      <c r="T57" s="26">
        <f>IF(I57=1,Overview!$K$1*$C57,0)</f>
        <v>0</v>
      </c>
      <c r="W57" s="26">
        <f t="shared" si="9"/>
        <v>0</v>
      </c>
      <c r="X57" s="26">
        <f t="shared" si="7"/>
        <v>0</v>
      </c>
      <c r="Y57" s="26">
        <f t="shared" si="8"/>
        <v>0</v>
      </c>
      <c r="Z57" s="26">
        <f t="shared" si="6"/>
        <v>0</v>
      </c>
      <c r="AA57" s="26">
        <f t="shared" si="4"/>
        <v>0</v>
      </c>
      <c r="AB57" s="26">
        <f t="shared" si="5"/>
        <v>0</v>
      </c>
    </row>
    <row r="58" spans="1:29" x14ac:dyDescent="0.3">
      <c r="A58" s="38"/>
      <c r="B58" s="71"/>
      <c r="C58" s="60"/>
      <c r="D58" s="84"/>
      <c r="E58" s="84"/>
      <c r="F58" s="84"/>
      <c r="G58" s="84"/>
      <c r="H58" s="84"/>
      <c r="I58" s="84"/>
      <c r="J58" s="87"/>
      <c r="O58" s="26">
        <f>IF(D58=1,Overview!$K$1*$C58,0)</f>
        <v>0</v>
      </c>
      <c r="P58" s="26">
        <f>IF(E58=1,Overview!$K$1*$C58,0)</f>
        <v>0</v>
      </c>
      <c r="Q58" s="26">
        <f>IF(F58=1,Overview!$K$1*$C58,0)</f>
        <v>0</v>
      </c>
      <c r="R58" s="26">
        <f>IF(G58=1,Overview!$K$1*$C58,0)</f>
        <v>0</v>
      </c>
      <c r="S58" s="26">
        <f>IF(H58=1,Overview!$K$1*$C58,0)</f>
        <v>0</v>
      </c>
      <c r="T58" s="26">
        <f>IF(I58=1,Overview!$K$1*$C58,0)</f>
        <v>0</v>
      </c>
      <c r="W58" s="26">
        <f t="shared" si="9"/>
        <v>0</v>
      </c>
      <c r="X58" s="26">
        <f t="shared" si="7"/>
        <v>0</v>
      </c>
      <c r="Y58" s="26">
        <f t="shared" si="8"/>
        <v>0</v>
      </c>
      <c r="Z58" s="26">
        <f t="shared" si="6"/>
        <v>0</v>
      </c>
      <c r="AA58" s="26">
        <f t="shared" si="4"/>
        <v>0</v>
      </c>
      <c r="AB58" s="26">
        <f t="shared" si="5"/>
        <v>0</v>
      </c>
    </row>
    <row r="59" spans="1:29" x14ac:dyDescent="0.3">
      <c r="A59" s="38"/>
      <c r="B59" s="71"/>
      <c r="C59" s="60"/>
      <c r="D59" s="84"/>
      <c r="E59" s="84"/>
      <c r="F59" s="84"/>
      <c r="G59" s="84"/>
      <c r="H59" s="84"/>
      <c r="I59" s="84"/>
      <c r="J59" s="87"/>
      <c r="O59" s="26">
        <f>IF(D59=1,Overview!$K$1*$C59,0)</f>
        <v>0</v>
      </c>
      <c r="P59" s="26">
        <f>IF(E59=1,Overview!$K$1*$C59,0)</f>
        <v>0</v>
      </c>
      <c r="Q59" s="26">
        <f>IF(F59=1,Overview!$K$1*$C59,0)</f>
        <v>0</v>
      </c>
      <c r="R59" s="26">
        <f>IF(G59=1,Overview!$K$1*$C59,0)</f>
        <v>0</v>
      </c>
      <c r="S59" s="26">
        <f>IF(H59=1,Overview!$K$1*$C59,0)</f>
        <v>0</v>
      </c>
      <c r="T59" s="26">
        <f>IF(I59=1,Overview!$K$1*$C59,0)</f>
        <v>0</v>
      </c>
      <c r="W59" s="26">
        <f t="shared" si="9"/>
        <v>0</v>
      </c>
      <c r="X59" s="26">
        <f t="shared" si="7"/>
        <v>0</v>
      </c>
      <c r="Y59" s="26">
        <f t="shared" si="8"/>
        <v>0</v>
      </c>
      <c r="Z59" s="26">
        <f t="shared" si="6"/>
        <v>0</v>
      </c>
      <c r="AA59" s="26">
        <f t="shared" si="4"/>
        <v>0</v>
      </c>
      <c r="AB59" s="26">
        <f t="shared" si="5"/>
        <v>0</v>
      </c>
    </row>
    <row r="60" spans="1:29" x14ac:dyDescent="0.3">
      <c r="A60" s="38"/>
      <c r="B60" s="71"/>
      <c r="C60" s="60"/>
      <c r="D60" s="84"/>
      <c r="E60" s="84"/>
      <c r="F60" s="84"/>
      <c r="G60" s="84"/>
      <c r="H60" s="84"/>
      <c r="I60" s="84"/>
      <c r="J60" s="87"/>
      <c r="O60" s="26">
        <f>IF(D60=1,Overview!$K$1*$C60,0)</f>
        <v>0</v>
      </c>
      <c r="P60" s="26">
        <f>IF(E60=1,Overview!$K$1*$C60,0)</f>
        <v>0</v>
      </c>
      <c r="Q60" s="26">
        <f>IF(F60=1,Overview!$K$1*$C60,0)</f>
        <v>0</v>
      </c>
      <c r="R60" s="26">
        <f>IF(G60=1,Overview!$K$1*$C60,0)</f>
        <v>0</v>
      </c>
      <c r="S60" s="26">
        <f>IF(H60=1,Overview!$K$1*$C60,0)</f>
        <v>0</v>
      </c>
      <c r="T60" s="26">
        <f>IF(I60=1,Overview!$K$1*$C60,0)</f>
        <v>0</v>
      </c>
      <c r="W60" s="26">
        <f t="shared" si="9"/>
        <v>0</v>
      </c>
      <c r="X60" s="26">
        <f t="shared" si="7"/>
        <v>0</v>
      </c>
      <c r="Y60" s="26">
        <f t="shared" si="8"/>
        <v>0</v>
      </c>
      <c r="Z60" s="26">
        <f t="shared" si="6"/>
        <v>0</v>
      </c>
      <c r="AA60" s="26">
        <f t="shared" si="4"/>
        <v>0</v>
      </c>
      <c r="AB60" s="26">
        <f t="shared" si="5"/>
        <v>0</v>
      </c>
    </row>
    <row r="61" spans="1:29" x14ac:dyDescent="0.3">
      <c r="A61" s="38"/>
      <c r="B61" s="71"/>
      <c r="C61" s="60"/>
      <c r="D61" s="84"/>
      <c r="E61" s="84"/>
      <c r="F61" s="84"/>
      <c r="G61" s="84"/>
      <c r="H61" s="84"/>
      <c r="I61" s="84"/>
      <c r="J61" s="87"/>
      <c r="O61" s="26">
        <f>IF(D61=1,Overview!$K$1*$C61,0)</f>
        <v>0</v>
      </c>
      <c r="P61" s="26">
        <f>IF(E61=1,Overview!$K$1*$C61,0)</f>
        <v>0</v>
      </c>
      <c r="Q61" s="26">
        <f>IF(F61=1,Overview!$K$1*$C61,0)</f>
        <v>0</v>
      </c>
      <c r="R61" s="26">
        <f>IF(G61=1,Overview!$K$1*$C61,0)</f>
        <v>0</v>
      </c>
      <c r="S61" s="26">
        <f>IF(H61=1,Overview!$K$1*$C61,0)</f>
        <v>0</v>
      </c>
      <c r="T61" s="26">
        <f>IF(I61=1,Overview!$K$1*$C61,0)</f>
        <v>0</v>
      </c>
      <c r="W61" s="26">
        <f t="shared" si="9"/>
        <v>0</v>
      </c>
      <c r="X61" s="26">
        <f t="shared" si="7"/>
        <v>0</v>
      </c>
      <c r="Y61" s="26">
        <f t="shared" si="8"/>
        <v>0</v>
      </c>
      <c r="Z61" s="26">
        <f t="shared" si="6"/>
        <v>0</v>
      </c>
      <c r="AA61" s="26">
        <f t="shared" si="4"/>
        <v>0</v>
      </c>
      <c r="AB61" s="26">
        <f t="shared" ref="AB47:AB61" si="10">IF(I61=1,$C61,0)</f>
        <v>0</v>
      </c>
    </row>
    <row r="62" spans="1:29" ht="15" thickBot="1" x14ac:dyDescent="0.35">
      <c r="A62" s="47"/>
      <c r="B62" s="74" t="s">
        <v>57</v>
      </c>
      <c r="C62" s="48">
        <f>AC62</f>
        <v>56.25</v>
      </c>
      <c r="D62" s="49">
        <f>$O$62</f>
        <v>1475</v>
      </c>
      <c r="E62" s="49">
        <f>$P$62</f>
        <v>1450</v>
      </c>
      <c r="F62" s="49">
        <f>$Q$62</f>
        <v>250</v>
      </c>
      <c r="G62" s="49">
        <f>$R$62</f>
        <v>750</v>
      </c>
      <c r="H62" s="49">
        <f>$S$62</f>
        <v>550</v>
      </c>
      <c r="I62" s="49">
        <f>$T$62</f>
        <v>1150</v>
      </c>
      <c r="J62" s="50">
        <f>SUM(J4:J45)</f>
        <v>5625</v>
      </c>
      <c r="N62" s="26" t="s">
        <v>57</v>
      </c>
      <c r="O62" s="26">
        <f t="shared" ref="O62:T62" si="11">SUM(O4:O61)</f>
        <v>1475</v>
      </c>
      <c r="P62" s="26">
        <f t="shared" si="11"/>
        <v>1450</v>
      </c>
      <c r="Q62" s="26">
        <f t="shared" si="11"/>
        <v>250</v>
      </c>
      <c r="R62" s="26">
        <f t="shared" si="11"/>
        <v>750</v>
      </c>
      <c r="S62" s="26">
        <f t="shared" si="11"/>
        <v>550</v>
      </c>
      <c r="T62" s="26">
        <f t="shared" si="11"/>
        <v>1150</v>
      </c>
      <c r="U62" s="26">
        <f>SUM(O62:T62)</f>
        <v>5625</v>
      </c>
      <c r="W62" s="26">
        <f t="shared" ref="W62:AB62" si="12">SUM(W4:W61)</f>
        <v>14.75</v>
      </c>
      <c r="X62" s="26">
        <f t="shared" si="12"/>
        <v>14.5</v>
      </c>
      <c r="Y62" s="26">
        <f t="shared" si="12"/>
        <v>2.5</v>
      </c>
      <c r="Z62" s="26">
        <f t="shared" si="12"/>
        <v>7.5</v>
      </c>
      <c r="AA62" s="26">
        <f t="shared" si="12"/>
        <v>5.5</v>
      </c>
      <c r="AB62" s="26">
        <f t="shared" si="12"/>
        <v>11.5</v>
      </c>
      <c r="AC62" s="26">
        <f>SUM(W62:AB62)</f>
        <v>56.25</v>
      </c>
    </row>
    <row r="63" spans="1:29" x14ac:dyDescent="0.3">
      <c r="C63" s="51" t="s">
        <v>20</v>
      </c>
      <c r="D63" s="51" t="s">
        <v>2</v>
      </c>
      <c r="E63" s="52" t="s">
        <v>3</v>
      </c>
      <c r="F63" s="52" t="s">
        <v>4</v>
      </c>
      <c r="G63" s="52" t="s">
        <v>5</v>
      </c>
      <c r="H63" s="52" t="s">
        <v>6</v>
      </c>
      <c r="I63" s="52" t="s">
        <v>7</v>
      </c>
      <c r="J63" s="53" t="s">
        <v>21</v>
      </c>
    </row>
  </sheetData>
  <autoFilter ref="A2:H2"/>
  <conditionalFormatting sqref="D4:I45">
    <cfRule type="cellIs" dxfId="3" priority="2" operator="equal">
      <formula>1</formula>
    </cfRule>
    <cfRule type="expression" dxfId="2" priority="3">
      <formula>LEN(TRIM(D4))=0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K20" sqref="K20"/>
    </sheetView>
  </sheetViews>
  <sheetFormatPr defaultRowHeight="14.4" outlineLevelCol="1" x14ac:dyDescent="0.3"/>
  <cols>
    <col min="1" max="1" width="11.6640625" style="54" customWidth="1"/>
    <col min="2" max="2" width="41.109375" style="54" customWidth="1"/>
    <col min="3" max="3" width="8.109375" style="26" customWidth="1"/>
    <col min="4" max="9" width="9" style="26" customWidth="1"/>
    <col min="10" max="10" width="16.44140625" style="55" customWidth="1"/>
    <col min="11" max="11" width="8.6640625" style="26" customWidth="1"/>
    <col min="12" max="12" width="9.33203125" style="26" customWidth="1"/>
    <col min="13" max="14" width="8.6640625" style="26" customWidth="1"/>
    <col min="15" max="15" width="15" style="26" customWidth="1"/>
    <col min="16" max="16" width="10.44140625" style="26" customWidth="1" outlineLevel="1"/>
    <col min="17" max="17" width="8.88671875" style="26" customWidth="1" outlineLevel="1"/>
    <col min="18" max="21" width="10.44140625" style="26" customWidth="1" outlineLevel="1"/>
    <col min="22" max="22" width="10.44140625" style="26" customWidth="1"/>
    <col min="23" max="23" width="19.77734375" style="26" customWidth="1"/>
    <col min="24" max="29" width="8.6640625" style="26" hidden="1" customWidth="1" outlineLevel="1"/>
    <col min="30" max="1025" width="8.6640625" style="26" customWidth="1"/>
  </cols>
  <sheetData>
    <row r="1" spans="1:29" x14ac:dyDescent="0.3">
      <c r="A1" s="56"/>
      <c r="B1" s="57" t="s">
        <v>15</v>
      </c>
      <c r="C1" s="58"/>
      <c r="D1" s="58"/>
      <c r="E1" s="58"/>
      <c r="F1" s="58"/>
      <c r="G1" s="58"/>
      <c r="H1" s="58"/>
      <c r="I1" s="58"/>
      <c r="J1" s="59"/>
      <c r="K1" s="60"/>
      <c r="O1" s="29" t="s">
        <v>16</v>
      </c>
      <c r="Q1" s="29"/>
      <c r="W1" s="30" t="s">
        <v>17</v>
      </c>
    </row>
    <row r="2" spans="1:29" x14ac:dyDescent="0.3">
      <c r="A2" s="61" t="s">
        <v>18</v>
      </c>
      <c r="B2" s="62" t="s">
        <v>58</v>
      </c>
      <c r="C2" s="63" t="s">
        <v>20</v>
      </c>
      <c r="D2" s="64" t="s">
        <v>2</v>
      </c>
      <c r="E2" s="64" t="s">
        <v>3</v>
      </c>
      <c r="F2" s="64" t="s">
        <v>4</v>
      </c>
      <c r="G2" s="64" t="s">
        <v>5</v>
      </c>
      <c r="H2" s="64" t="s">
        <v>6</v>
      </c>
      <c r="I2" s="64" t="s">
        <v>59</v>
      </c>
      <c r="J2" s="65" t="s">
        <v>60</v>
      </c>
      <c r="L2" s="30" t="s">
        <v>61</v>
      </c>
      <c r="M2" s="26">
        <v>100</v>
      </c>
      <c r="P2" s="30" t="s">
        <v>2</v>
      </c>
      <c r="Q2" s="34" t="s">
        <v>3</v>
      </c>
      <c r="R2" s="34" t="s">
        <v>4</v>
      </c>
      <c r="S2" s="34" t="s">
        <v>5</v>
      </c>
      <c r="T2" s="34" t="s">
        <v>6</v>
      </c>
      <c r="U2" s="34" t="s">
        <v>7</v>
      </c>
      <c r="V2" s="30"/>
      <c r="W2" s="30"/>
      <c r="X2" s="30" t="s">
        <v>2</v>
      </c>
      <c r="Y2" s="30" t="s">
        <v>3</v>
      </c>
      <c r="Z2" s="30" t="s">
        <v>4</v>
      </c>
      <c r="AA2" s="30" t="s">
        <v>5</v>
      </c>
      <c r="AB2" s="30" t="s">
        <v>6</v>
      </c>
      <c r="AC2" s="30" t="s">
        <v>7</v>
      </c>
    </row>
    <row r="3" spans="1:29" x14ac:dyDescent="0.3">
      <c r="A3" s="66">
        <v>43132</v>
      </c>
      <c r="B3" s="67"/>
      <c r="C3" s="45">
        <v>0.5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1</v>
      </c>
      <c r="J3" s="68">
        <f>SUM(D3:I3)*Overview!$K$1*C3</f>
        <v>300</v>
      </c>
      <c r="L3" s="30"/>
      <c r="P3" s="69">
        <f>IF(D3=1,Overview!$K$1*$C3,0)</f>
        <v>50</v>
      </c>
      <c r="Q3" s="69">
        <f>IF(E3=1,Overview!$K$1*$C3,0)</f>
        <v>50</v>
      </c>
      <c r="R3" s="69">
        <f>IF(F3=1,Overview!$K$1*$C3,0)</f>
        <v>50</v>
      </c>
      <c r="S3" s="69">
        <f>IF(G3=1,Overview!$K$1*$C3,0)</f>
        <v>50</v>
      </c>
      <c r="T3" s="69">
        <f>IF(H3=1,Overview!$K$1*$C3,0)</f>
        <v>50</v>
      </c>
      <c r="U3" s="69">
        <f>IF(I3=1,Overview!$K$1*$C3,0)</f>
        <v>50</v>
      </c>
      <c r="V3" s="69"/>
      <c r="X3" s="26">
        <f t="shared" ref="X3:X24" si="0">IF(D3=1,$C3,0)</f>
        <v>0.5</v>
      </c>
      <c r="Y3" s="26">
        <f t="shared" ref="Y3:Y24" si="1">IF(E3=1,$C3,0)</f>
        <v>0.5</v>
      </c>
      <c r="Z3" s="26">
        <f t="shared" ref="Z3:Z24" si="2">IF(F3=1,$C3,0)</f>
        <v>0.5</v>
      </c>
      <c r="AA3" s="26">
        <f t="shared" ref="AA3:AA24" si="3">IF(G3=1,$C3,0)</f>
        <v>0.5</v>
      </c>
      <c r="AB3" s="26">
        <f t="shared" ref="AB3:AB24" si="4">IF(H3=1,$C3,0)</f>
        <v>0.5</v>
      </c>
      <c r="AC3" s="26">
        <f t="shared" ref="AC3:AC24" si="5">IF(I3=1,$C3,0)</f>
        <v>0.5</v>
      </c>
    </row>
    <row r="4" spans="1:29" x14ac:dyDescent="0.3">
      <c r="A4" s="70">
        <v>43137</v>
      </c>
      <c r="B4" s="71"/>
      <c r="C4" s="40">
        <v>0.5</v>
      </c>
      <c r="D4" s="41">
        <v>1</v>
      </c>
      <c r="E4" s="41">
        <v>1</v>
      </c>
      <c r="F4" s="41">
        <v>1</v>
      </c>
      <c r="G4" s="41">
        <v>1</v>
      </c>
      <c r="H4" s="41">
        <v>1</v>
      </c>
      <c r="I4" s="41">
        <v>1</v>
      </c>
      <c r="J4" s="68">
        <f>SUM(D4:I4)*Overview!$K$1*C4</f>
        <v>300</v>
      </c>
      <c r="P4" s="69">
        <f>IF(D4=1,Overview!$K$1*$C4,0)</f>
        <v>50</v>
      </c>
      <c r="Q4" s="69">
        <f>IF(E4=1,Overview!$K$1*$C4,0)</f>
        <v>50</v>
      </c>
      <c r="R4" s="69">
        <f>IF(F4=1,Overview!$K$1*$C4,0)</f>
        <v>50</v>
      </c>
      <c r="S4" s="69">
        <f>IF(G4=1,Overview!$K$1*$C4,0)</f>
        <v>50</v>
      </c>
      <c r="T4" s="69">
        <f>IF(H4=1,Overview!$K$1*$C4,0)</f>
        <v>50</v>
      </c>
      <c r="U4" s="69">
        <f>IF(I4=1,Overview!$K$1*$C4,0)</f>
        <v>50</v>
      </c>
      <c r="V4" s="69"/>
      <c r="X4" s="26">
        <f t="shared" si="0"/>
        <v>0.5</v>
      </c>
      <c r="Y4" s="26">
        <f t="shared" si="1"/>
        <v>0.5</v>
      </c>
      <c r="Z4" s="26">
        <f t="shared" si="2"/>
        <v>0.5</v>
      </c>
      <c r="AA4" s="26">
        <f t="shared" si="3"/>
        <v>0.5</v>
      </c>
      <c r="AB4" s="26">
        <f t="shared" si="4"/>
        <v>0.5</v>
      </c>
      <c r="AC4" s="26">
        <f t="shared" si="5"/>
        <v>0.5</v>
      </c>
    </row>
    <row r="5" spans="1:29" x14ac:dyDescent="0.3">
      <c r="A5" s="70">
        <v>43139</v>
      </c>
      <c r="B5" s="71"/>
      <c r="C5" s="40">
        <v>0.5</v>
      </c>
      <c r="D5" s="41">
        <v>1</v>
      </c>
      <c r="E5" s="41">
        <v>1</v>
      </c>
      <c r="F5" s="41">
        <v>1</v>
      </c>
      <c r="G5" s="41">
        <v>1</v>
      </c>
      <c r="H5" s="41">
        <v>1</v>
      </c>
      <c r="I5" s="41">
        <v>1</v>
      </c>
      <c r="J5" s="68">
        <f>SUM(D5:I5)*Overview!$K$1*C5</f>
        <v>300</v>
      </c>
      <c r="P5" s="69">
        <f>IF(D5=1,Overview!$K$1*$C5,0)</f>
        <v>50</v>
      </c>
      <c r="Q5" s="69">
        <f>IF(E5=1,Overview!$K$1*$C5,0)</f>
        <v>50</v>
      </c>
      <c r="R5" s="69">
        <f>IF(F5=1,Overview!$K$1*$C5,0)</f>
        <v>50</v>
      </c>
      <c r="S5" s="69">
        <f>IF(G5=1,Overview!$K$1*$C5,0)</f>
        <v>50</v>
      </c>
      <c r="T5" s="69">
        <f>IF(H5=1,Overview!$K$1*$C5,0)</f>
        <v>50</v>
      </c>
      <c r="U5" s="69">
        <f>IF(I5=1,Overview!$K$1*$C5,0)</f>
        <v>50</v>
      </c>
      <c r="V5" s="69"/>
      <c r="X5" s="26">
        <f t="shared" si="0"/>
        <v>0.5</v>
      </c>
      <c r="Y5" s="26">
        <f t="shared" si="1"/>
        <v>0.5</v>
      </c>
      <c r="Z5" s="26">
        <f t="shared" si="2"/>
        <v>0.5</v>
      </c>
      <c r="AA5" s="26">
        <f t="shared" si="3"/>
        <v>0.5</v>
      </c>
      <c r="AB5" s="26">
        <f t="shared" si="4"/>
        <v>0.5</v>
      </c>
      <c r="AC5" s="26">
        <f t="shared" si="5"/>
        <v>0.5</v>
      </c>
    </row>
    <row r="6" spans="1:29" x14ac:dyDescent="0.3">
      <c r="A6" s="70">
        <v>43144</v>
      </c>
      <c r="B6" s="71"/>
      <c r="C6" s="40">
        <v>0.75</v>
      </c>
      <c r="D6" s="41">
        <v>1</v>
      </c>
      <c r="E6" s="41"/>
      <c r="F6" s="41">
        <v>1</v>
      </c>
      <c r="G6" s="41">
        <v>1</v>
      </c>
      <c r="H6" s="41">
        <v>1</v>
      </c>
      <c r="I6" s="41">
        <v>1</v>
      </c>
      <c r="J6" s="68">
        <f>SUM(D6:I6)*Overview!$K$1*C6</f>
        <v>375</v>
      </c>
      <c r="P6" s="69">
        <f>IF(D6=1,Overview!$K$1*$C6,0)</f>
        <v>75</v>
      </c>
      <c r="Q6" s="69">
        <f>IF(E6=1,Overview!$K$1*$C6,0)</f>
        <v>0</v>
      </c>
      <c r="R6" s="69">
        <f>IF(F6=1,Overview!$K$1*$C6,0)</f>
        <v>75</v>
      </c>
      <c r="S6" s="69">
        <f>IF(G6=1,Overview!$K$1*$C6,0)</f>
        <v>75</v>
      </c>
      <c r="T6" s="69">
        <f>IF(H6=1,Overview!$K$1*$C6,0)</f>
        <v>75</v>
      </c>
      <c r="U6" s="69">
        <f>IF(I6=1,Overview!$K$1*$C6,0)</f>
        <v>75</v>
      </c>
      <c r="V6" s="69"/>
      <c r="X6" s="26">
        <f t="shared" si="0"/>
        <v>0.75</v>
      </c>
      <c r="Y6" s="26">
        <f t="shared" si="1"/>
        <v>0</v>
      </c>
      <c r="Z6" s="26">
        <f t="shared" si="2"/>
        <v>0.75</v>
      </c>
      <c r="AA6" s="26">
        <f t="shared" si="3"/>
        <v>0.75</v>
      </c>
      <c r="AB6" s="26">
        <f t="shared" si="4"/>
        <v>0.75</v>
      </c>
      <c r="AC6" s="26">
        <f t="shared" si="5"/>
        <v>0.75</v>
      </c>
    </row>
    <row r="7" spans="1:29" x14ac:dyDescent="0.3">
      <c r="A7" s="70">
        <v>43151</v>
      </c>
      <c r="B7" s="71" t="s">
        <v>62</v>
      </c>
      <c r="C7" s="40">
        <v>1</v>
      </c>
      <c r="D7" s="41">
        <v>1</v>
      </c>
      <c r="E7" s="41">
        <v>1</v>
      </c>
      <c r="F7" s="41">
        <v>1</v>
      </c>
      <c r="G7" s="41">
        <v>1</v>
      </c>
      <c r="H7" s="41">
        <v>1</v>
      </c>
      <c r="I7" s="41">
        <v>1</v>
      </c>
      <c r="J7" s="68">
        <f>SUM(D7:I7)*Overview!$K$1*C7</f>
        <v>600</v>
      </c>
      <c r="P7" s="69">
        <f>IF(D7=1,Overview!$K$1*$C7,0)</f>
        <v>100</v>
      </c>
      <c r="Q7" s="69">
        <f>IF(E7=1,Overview!$K$1*$C7,0)</f>
        <v>100</v>
      </c>
      <c r="R7" s="69">
        <f>IF(F7=1,Overview!$K$1*$C7,0)</f>
        <v>100</v>
      </c>
      <c r="S7" s="69">
        <f>IF(G7=1,Overview!$K$1*$C7,0)</f>
        <v>100</v>
      </c>
      <c r="T7" s="69">
        <f>IF(H7=1,Overview!$K$1*$C7,0)</f>
        <v>100</v>
      </c>
      <c r="U7" s="69">
        <f>IF(I7=1,Overview!$K$1*$C7,0)</f>
        <v>100</v>
      </c>
      <c r="V7" s="69"/>
      <c r="X7" s="26">
        <f t="shared" si="0"/>
        <v>1</v>
      </c>
      <c r="Y7" s="26">
        <f t="shared" si="1"/>
        <v>1</v>
      </c>
      <c r="Z7" s="26">
        <f t="shared" si="2"/>
        <v>1</v>
      </c>
      <c r="AA7" s="26">
        <f t="shared" si="3"/>
        <v>1</v>
      </c>
      <c r="AB7" s="26">
        <f t="shared" si="4"/>
        <v>1</v>
      </c>
      <c r="AC7" s="26">
        <f t="shared" si="5"/>
        <v>1</v>
      </c>
    </row>
    <row r="8" spans="1:29" x14ac:dyDescent="0.3">
      <c r="A8" s="70">
        <v>43153</v>
      </c>
      <c r="B8" s="71" t="s">
        <v>63</v>
      </c>
      <c r="C8" s="40">
        <v>1</v>
      </c>
      <c r="D8" s="41"/>
      <c r="E8" s="41">
        <v>1</v>
      </c>
      <c r="F8" s="41">
        <v>1</v>
      </c>
      <c r="G8" s="41">
        <v>1</v>
      </c>
      <c r="H8" s="41">
        <v>1</v>
      </c>
      <c r="I8" s="41">
        <v>1</v>
      </c>
      <c r="J8" s="68">
        <f>SUM(D8:I8)*Overview!$K$1*C8</f>
        <v>500</v>
      </c>
      <c r="P8" s="69">
        <f>IF(D8=1,Overview!$K$1*$C8,0)</f>
        <v>0</v>
      </c>
      <c r="Q8" s="69">
        <f>IF(E8=1,Overview!$K$1*$C8,0)</f>
        <v>100</v>
      </c>
      <c r="R8" s="69">
        <f>IF(F8=1,Overview!$K$1*$C8,0)</f>
        <v>100</v>
      </c>
      <c r="S8" s="69">
        <f>IF(G8=1,Overview!$K$1*$C8,0)</f>
        <v>100</v>
      </c>
      <c r="T8" s="69">
        <f>IF(H8=1,Overview!$K$1*$C8,0)</f>
        <v>100</v>
      </c>
      <c r="U8" s="69">
        <f>IF(I8=1,Overview!$K$1*$C8,0)</f>
        <v>100</v>
      </c>
      <c r="V8" s="69"/>
      <c r="X8" s="26">
        <f t="shared" si="0"/>
        <v>0</v>
      </c>
      <c r="Y8" s="26">
        <f t="shared" si="1"/>
        <v>1</v>
      </c>
      <c r="Z8" s="26">
        <f t="shared" si="2"/>
        <v>1</v>
      </c>
      <c r="AA8" s="26">
        <f t="shared" si="3"/>
        <v>1</v>
      </c>
      <c r="AB8" s="26">
        <f t="shared" si="4"/>
        <v>1</v>
      </c>
      <c r="AC8" s="26">
        <f t="shared" si="5"/>
        <v>1</v>
      </c>
    </row>
    <row r="9" spans="1:29" x14ac:dyDescent="0.3">
      <c r="A9" s="70">
        <v>43158</v>
      </c>
      <c r="B9" s="71" t="s">
        <v>64</v>
      </c>
      <c r="C9" s="40">
        <v>1.5</v>
      </c>
      <c r="D9" s="41">
        <v>1</v>
      </c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68">
        <f>SUM(D9:I9)*Overview!$K$1*C9</f>
        <v>900</v>
      </c>
      <c r="P9" s="69">
        <f>IF(D9=1,Overview!$K$1*$C9,0)</f>
        <v>150</v>
      </c>
      <c r="Q9" s="69">
        <f>IF(E9=1,Overview!$K$1*$C9,0)</f>
        <v>150</v>
      </c>
      <c r="R9" s="69">
        <f>IF(F9=1,Overview!$K$1*$C9,0)</f>
        <v>150</v>
      </c>
      <c r="S9" s="69">
        <f>IF(G9=1,Overview!$K$1*$C9,0)</f>
        <v>150</v>
      </c>
      <c r="T9" s="69">
        <f>IF(H9=1,Overview!$K$1*$C9,0)</f>
        <v>150</v>
      </c>
      <c r="U9" s="69">
        <f>IF(I9=1,Overview!$K$1*$C9,0)</f>
        <v>150</v>
      </c>
      <c r="V9" s="69"/>
      <c r="X9" s="26">
        <f t="shared" si="0"/>
        <v>1.5</v>
      </c>
      <c r="Y9" s="26">
        <f t="shared" si="1"/>
        <v>1.5</v>
      </c>
      <c r="Z9" s="26">
        <f t="shared" si="2"/>
        <v>1.5</v>
      </c>
      <c r="AA9" s="26">
        <f t="shared" si="3"/>
        <v>1.5</v>
      </c>
      <c r="AB9" s="26">
        <f t="shared" si="4"/>
        <v>1.5</v>
      </c>
      <c r="AC9" s="26">
        <f t="shared" si="5"/>
        <v>1.5</v>
      </c>
    </row>
    <row r="10" spans="1:29" x14ac:dyDescent="0.3">
      <c r="A10" s="70">
        <v>43160</v>
      </c>
      <c r="B10" s="71" t="s">
        <v>65</v>
      </c>
      <c r="C10" s="40">
        <v>2</v>
      </c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68">
        <f>SUM(D10:I10)*Overview!$K$1*C10</f>
        <v>1200</v>
      </c>
      <c r="P10" s="69">
        <f>IF(D10=1,Overview!$K$1*$C10,0)</f>
        <v>200</v>
      </c>
      <c r="Q10" s="69">
        <f>IF(E10=1,Overview!$K$1*$C10,0)</f>
        <v>200</v>
      </c>
      <c r="R10" s="69">
        <f>IF(F10=1,Overview!$K$1*$C10,0)</f>
        <v>200</v>
      </c>
      <c r="S10" s="69">
        <f>IF(G10=1,Overview!$K$1*$C10,0)</f>
        <v>200</v>
      </c>
      <c r="T10" s="69">
        <f>IF(H10=1,Overview!$K$1*$C10,0)</f>
        <v>200</v>
      </c>
      <c r="U10" s="69">
        <f>IF(I10=1,Overview!$K$1*$C10,0)</f>
        <v>200</v>
      </c>
      <c r="V10" s="69"/>
      <c r="X10" s="26">
        <f t="shared" si="0"/>
        <v>2</v>
      </c>
      <c r="Y10" s="26">
        <f t="shared" si="1"/>
        <v>2</v>
      </c>
      <c r="Z10" s="26">
        <f t="shared" si="2"/>
        <v>2</v>
      </c>
      <c r="AA10" s="26">
        <f t="shared" si="3"/>
        <v>2</v>
      </c>
      <c r="AB10" s="26">
        <f t="shared" si="4"/>
        <v>2</v>
      </c>
      <c r="AC10" s="26">
        <f t="shared" si="5"/>
        <v>2</v>
      </c>
    </row>
    <row r="11" spans="1:29" x14ac:dyDescent="0.3">
      <c r="A11" s="70">
        <v>43164</v>
      </c>
      <c r="B11" s="71" t="s">
        <v>66</v>
      </c>
      <c r="C11" s="40">
        <v>0.5</v>
      </c>
      <c r="D11" s="41">
        <v>1</v>
      </c>
      <c r="E11" s="41">
        <v>1</v>
      </c>
      <c r="F11" s="41">
        <v>1</v>
      </c>
      <c r="G11" s="41">
        <v>1</v>
      </c>
      <c r="H11" s="41">
        <v>1</v>
      </c>
      <c r="I11" s="41">
        <v>1</v>
      </c>
      <c r="J11" s="68">
        <f>SUM(D11:I11)*Overview!$K$1*C11</f>
        <v>300</v>
      </c>
      <c r="P11" s="69">
        <f>IF(D11=1,Overview!$K$1*$C11,0)</f>
        <v>50</v>
      </c>
      <c r="Q11" s="69">
        <f>IF(E11=1,Overview!$K$1*$C11,0)</f>
        <v>50</v>
      </c>
      <c r="R11" s="69">
        <f>IF(F11=1,Overview!$K$1*$C11,0)</f>
        <v>50</v>
      </c>
      <c r="S11" s="69">
        <f>IF(G11=1,Overview!$K$1*$C11,0)</f>
        <v>50</v>
      </c>
      <c r="T11" s="69">
        <f>IF(H11=1,Overview!$K$1*$C11,0)</f>
        <v>50</v>
      </c>
      <c r="U11" s="69">
        <f>IF(I11=1,Overview!$K$1*$C11,0)</f>
        <v>50</v>
      </c>
      <c r="V11" s="69"/>
      <c r="X11" s="26">
        <f t="shared" si="0"/>
        <v>0.5</v>
      </c>
      <c r="Y11" s="26">
        <f t="shared" si="1"/>
        <v>0.5</v>
      </c>
      <c r="Z11" s="26">
        <f t="shared" si="2"/>
        <v>0.5</v>
      </c>
      <c r="AA11" s="26">
        <f t="shared" si="3"/>
        <v>0.5</v>
      </c>
      <c r="AB11" s="26">
        <f t="shared" si="4"/>
        <v>0.5</v>
      </c>
      <c r="AC11" s="26">
        <f t="shared" si="5"/>
        <v>0.5</v>
      </c>
    </row>
    <row r="12" spans="1:29" x14ac:dyDescent="0.3">
      <c r="A12" s="70">
        <v>43165</v>
      </c>
      <c r="B12" s="71" t="s">
        <v>67</v>
      </c>
      <c r="C12" s="40">
        <v>1</v>
      </c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68">
        <f>SUM(D12:I12)*Overview!$K$1*C12</f>
        <v>600</v>
      </c>
      <c r="P12" s="69">
        <f>IF(D12=1,Overview!$K$1*$C12,0)</f>
        <v>100</v>
      </c>
      <c r="Q12" s="69">
        <f>IF(E12=1,Overview!$K$1*$C12,0)</f>
        <v>100</v>
      </c>
      <c r="R12" s="69">
        <f>IF(F12=1,Overview!$K$1*$C12,0)</f>
        <v>100</v>
      </c>
      <c r="S12" s="69">
        <f>IF(G12=1,Overview!$K$1*$C12,0)</f>
        <v>100</v>
      </c>
      <c r="T12" s="69">
        <f>IF(H12=1,Overview!$K$1*$C12,0)</f>
        <v>100</v>
      </c>
      <c r="U12" s="69">
        <f>IF(I12=1,Overview!$K$1*$C12,0)</f>
        <v>100</v>
      </c>
      <c r="V12" s="69"/>
      <c r="X12" s="26">
        <f t="shared" si="0"/>
        <v>1</v>
      </c>
      <c r="Y12" s="26">
        <f t="shared" si="1"/>
        <v>1</v>
      </c>
      <c r="Z12" s="26">
        <f t="shared" si="2"/>
        <v>1</v>
      </c>
      <c r="AA12" s="26">
        <f t="shared" si="3"/>
        <v>1</v>
      </c>
      <c r="AB12" s="26">
        <f t="shared" si="4"/>
        <v>1</v>
      </c>
      <c r="AC12" s="26">
        <f t="shared" si="5"/>
        <v>1</v>
      </c>
    </row>
    <row r="13" spans="1:29" x14ac:dyDescent="0.3">
      <c r="A13" s="70">
        <v>43167</v>
      </c>
      <c r="B13" s="71" t="s">
        <v>68</v>
      </c>
      <c r="C13" s="40">
        <v>0.5</v>
      </c>
      <c r="D13" s="41">
        <v>1</v>
      </c>
      <c r="E13" s="41">
        <v>1</v>
      </c>
      <c r="F13" s="41">
        <v>1</v>
      </c>
      <c r="G13" s="41">
        <v>1</v>
      </c>
      <c r="H13" s="41">
        <v>1</v>
      </c>
      <c r="I13" s="41">
        <v>1</v>
      </c>
      <c r="J13" s="68">
        <f>SUM(D13:I13)*Overview!$K$1*C13</f>
        <v>300</v>
      </c>
      <c r="P13" s="69">
        <f>IF(D13=1,Overview!$K$1*$C13,0)</f>
        <v>50</v>
      </c>
      <c r="Q13" s="69">
        <f>IF(E13=1,Overview!$K$1*$C13,0)</f>
        <v>50</v>
      </c>
      <c r="R13" s="69">
        <f>IF(F13=1,Overview!$K$1*$C13,0)</f>
        <v>50</v>
      </c>
      <c r="S13" s="69">
        <f>IF(G13=1,Overview!$K$1*$C13,0)</f>
        <v>50</v>
      </c>
      <c r="T13" s="69">
        <f>IF(H13=1,Overview!$K$1*$C13,0)</f>
        <v>50</v>
      </c>
      <c r="U13" s="69">
        <f>IF(I13=1,Overview!$K$1*$C13,0)</f>
        <v>50</v>
      </c>
      <c r="V13" s="69"/>
      <c r="X13" s="26">
        <f t="shared" si="0"/>
        <v>0.5</v>
      </c>
      <c r="Y13" s="26">
        <f t="shared" si="1"/>
        <v>0.5</v>
      </c>
      <c r="Z13" s="26">
        <f t="shared" si="2"/>
        <v>0.5</v>
      </c>
      <c r="AA13" s="26">
        <f t="shared" si="3"/>
        <v>0.5</v>
      </c>
      <c r="AB13" s="26">
        <f t="shared" si="4"/>
        <v>0.5</v>
      </c>
      <c r="AC13" s="26">
        <f t="shared" si="5"/>
        <v>0.5</v>
      </c>
    </row>
    <row r="14" spans="1:29" x14ac:dyDescent="0.3">
      <c r="A14" s="70">
        <v>43179</v>
      </c>
      <c r="B14" s="71" t="s">
        <v>69</v>
      </c>
      <c r="C14" s="40">
        <v>2</v>
      </c>
      <c r="D14" s="41">
        <v>1</v>
      </c>
      <c r="E14" s="41"/>
      <c r="F14" s="41">
        <v>1</v>
      </c>
      <c r="G14" s="41">
        <v>1</v>
      </c>
      <c r="H14" s="41">
        <v>1</v>
      </c>
      <c r="I14" s="41">
        <v>1</v>
      </c>
      <c r="J14" s="68">
        <f>SUM(D14:I14)*Overview!$K$1*C14</f>
        <v>1000</v>
      </c>
      <c r="P14" s="69">
        <f>IF(D14=1,Overview!$K$1*$C14,0)</f>
        <v>200</v>
      </c>
      <c r="Q14" s="69">
        <f>IF(E14=1,Overview!$K$1*$C14,0)</f>
        <v>0</v>
      </c>
      <c r="R14" s="69">
        <f>IF(F14=1,Overview!$K$1*$C14,0)</f>
        <v>200</v>
      </c>
      <c r="S14" s="69">
        <f>IF(G14=1,Overview!$K$1*$C14,0)</f>
        <v>200</v>
      </c>
      <c r="T14" s="69">
        <f>IF(H14=1,Overview!$K$1*$C14,0)</f>
        <v>200</v>
      </c>
      <c r="U14" s="69">
        <f>IF(I14=1,Overview!$K$1*$C14,0)</f>
        <v>200</v>
      </c>
      <c r="V14" s="69"/>
      <c r="X14" s="26">
        <f t="shared" si="0"/>
        <v>2</v>
      </c>
      <c r="Y14" s="26">
        <f t="shared" si="1"/>
        <v>0</v>
      </c>
      <c r="Z14" s="26">
        <f t="shared" si="2"/>
        <v>2</v>
      </c>
      <c r="AA14" s="26">
        <f t="shared" si="3"/>
        <v>2</v>
      </c>
      <c r="AB14" s="26">
        <f t="shared" si="4"/>
        <v>2</v>
      </c>
      <c r="AC14" s="26">
        <f t="shared" si="5"/>
        <v>2</v>
      </c>
    </row>
    <row r="15" spans="1:29" x14ac:dyDescent="0.3">
      <c r="A15" s="70"/>
      <c r="B15" s="71"/>
      <c r="C15" s="40"/>
      <c r="D15" s="72"/>
      <c r="E15" s="72"/>
      <c r="F15" s="72"/>
      <c r="G15" s="72"/>
      <c r="H15" s="72"/>
      <c r="I15" s="72"/>
      <c r="J15" s="68">
        <f>SUM(D15:I15)*Overview!$K$1*C15</f>
        <v>0</v>
      </c>
      <c r="P15" s="69">
        <f>IF(D15=1,Overview!$K$1*$C15,0)</f>
        <v>0</v>
      </c>
      <c r="Q15" s="69">
        <f>IF(E15=1,Overview!$K$1*$C15,0)</f>
        <v>0</v>
      </c>
      <c r="R15" s="69">
        <f>IF(F15=1,Overview!$K$1*$C15,0)</f>
        <v>0</v>
      </c>
      <c r="S15" s="69">
        <f>IF(G15=1,Overview!$K$1*$C15,0)</f>
        <v>0</v>
      </c>
      <c r="T15" s="69">
        <f>IF(H15=1,Overview!$K$1*$C15,0)</f>
        <v>0</v>
      </c>
      <c r="U15" s="69">
        <f>IF(I15=1,Overview!$K$1*$C15,0)</f>
        <v>0</v>
      </c>
      <c r="V15" s="69"/>
      <c r="X15" s="26">
        <f t="shared" si="0"/>
        <v>0</v>
      </c>
      <c r="Y15" s="26">
        <f t="shared" si="1"/>
        <v>0</v>
      </c>
      <c r="Z15" s="26">
        <f t="shared" si="2"/>
        <v>0</v>
      </c>
      <c r="AA15" s="26">
        <f t="shared" si="3"/>
        <v>0</v>
      </c>
      <c r="AB15" s="26">
        <f t="shared" si="4"/>
        <v>0</v>
      </c>
      <c r="AC15" s="26">
        <f t="shared" si="5"/>
        <v>0</v>
      </c>
    </row>
    <row r="16" spans="1:29" x14ac:dyDescent="0.3">
      <c r="A16" s="70"/>
      <c r="B16" s="71"/>
      <c r="C16" s="40"/>
      <c r="D16" s="72"/>
      <c r="E16" s="72"/>
      <c r="F16" s="72"/>
      <c r="G16" s="72"/>
      <c r="H16" s="72"/>
      <c r="I16" s="72"/>
      <c r="J16" s="68">
        <f>SUM(D16:I16)*Overview!$K$1*C16</f>
        <v>0</v>
      </c>
      <c r="P16" s="69">
        <f>IF(D16=1,Overview!$K$1*$C16,0)</f>
        <v>0</v>
      </c>
      <c r="Q16" s="69">
        <f>IF(E16=1,Overview!$K$1*$C16,0)</f>
        <v>0</v>
      </c>
      <c r="R16" s="69">
        <f>IF(F16=1,Overview!$K$1*$C16,0)</f>
        <v>0</v>
      </c>
      <c r="S16" s="69">
        <f>IF(G16=1,Overview!$K$1*$C16,0)</f>
        <v>0</v>
      </c>
      <c r="T16" s="69">
        <f>IF(H16=1,Overview!$K$1*$C16,0)</f>
        <v>0</v>
      </c>
      <c r="U16" s="69">
        <f>IF(I16=1,Overview!$K$1*$C16,0)</f>
        <v>0</v>
      </c>
      <c r="V16" s="69"/>
      <c r="X16" s="26">
        <f t="shared" si="0"/>
        <v>0</v>
      </c>
      <c r="Y16" s="26">
        <f t="shared" si="1"/>
        <v>0</v>
      </c>
      <c r="Z16" s="26">
        <f t="shared" si="2"/>
        <v>0</v>
      </c>
      <c r="AA16" s="26">
        <f t="shared" si="3"/>
        <v>0</v>
      </c>
      <c r="AB16" s="26">
        <f t="shared" si="4"/>
        <v>0</v>
      </c>
      <c r="AC16" s="26">
        <f t="shared" si="5"/>
        <v>0</v>
      </c>
    </row>
    <row r="17" spans="1:30" x14ac:dyDescent="0.3">
      <c r="A17" s="70"/>
      <c r="B17" s="71"/>
      <c r="C17" s="40"/>
      <c r="D17" s="72"/>
      <c r="E17" s="72"/>
      <c r="F17" s="72"/>
      <c r="G17" s="72"/>
      <c r="H17" s="72"/>
      <c r="I17" s="72"/>
      <c r="J17" s="68">
        <f>SUM(D17:I17)*Overview!$K$1*C17</f>
        <v>0</v>
      </c>
      <c r="P17" s="69">
        <f>IF(D17=1,Overview!$K$1*$C17,0)</f>
        <v>0</v>
      </c>
      <c r="Q17" s="69">
        <f>IF(E17=1,Overview!$K$1*$C17,0)</f>
        <v>0</v>
      </c>
      <c r="R17" s="69">
        <f>IF(F17=1,Overview!$K$1*$C17,0)</f>
        <v>0</v>
      </c>
      <c r="S17" s="69">
        <f>IF(G17=1,Overview!$K$1*$C17,0)</f>
        <v>0</v>
      </c>
      <c r="T17" s="69">
        <f>IF(H17=1,Overview!$K$1*$C17,0)</f>
        <v>0</v>
      </c>
      <c r="U17" s="69">
        <f>IF(I17=1,Overview!$K$1*$C17,0)</f>
        <v>0</v>
      </c>
      <c r="V17" s="69"/>
      <c r="X17" s="26">
        <f t="shared" si="0"/>
        <v>0</v>
      </c>
      <c r="Y17" s="26">
        <f t="shared" si="1"/>
        <v>0</v>
      </c>
      <c r="Z17" s="26">
        <f t="shared" si="2"/>
        <v>0</v>
      </c>
      <c r="AA17" s="26">
        <f t="shared" si="3"/>
        <v>0</v>
      </c>
      <c r="AB17" s="26">
        <f t="shared" si="4"/>
        <v>0</v>
      </c>
      <c r="AC17" s="26">
        <f t="shared" si="5"/>
        <v>0</v>
      </c>
    </row>
    <row r="18" spans="1:30" x14ac:dyDescent="0.3">
      <c r="A18" s="70"/>
      <c r="B18" s="71"/>
      <c r="C18" s="40"/>
      <c r="D18" s="72"/>
      <c r="E18" s="72"/>
      <c r="F18" s="72"/>
      <c r="G18" s="72"/>
      <c r="H18" s="72"/>
      <c r="I18" s="72"/>
      <c r="J18" s="68">
        <f>SUM(D18:I18)*Overview!$K$1*C18</f>
        <v>0</v>
      </c>
      <c r="P18" s="69">
        <f>IF(D18=1,Overview!$K$1*$C18,0)</f>
        <v>0</v>
      </c>
      <c r="Q18" s="69">
        <f>IF(E18=1,Overview!$K$1*$C18,0)</f>
        <v>0</v>
      </c>
      <c r="R18" s="69">
        <f>IF(F18=1,Overview!$K$1*$C18,0)</f>
        <v>0</v>
      </c>
      <c r="S18" s="69">
        <f>IF(G18=1,Overview!$K$1*$C18,0)</f>
        <v>0</v>
      </c>
      <c r="T18" s="69">
        <f>IF(H18=1,Overview!$K$1*$C18,0)</f>
        <v>0</v>
      </c>
      <c r="U18" s="69">
        <f>IF(I18=1,Overview!$K$1*$C18,0)</f>
        <v>0</v>
      </c>
      <c r="V18" s="69"/>
      <c r="X18" s="26">
        <f t="shared" si="0"/>
        <v>0</v>
      </c>
      <c r="Y18" s="26">
        <f t="shared" si="1"/>
        <v>0</v>
      </c>
      <c r="Z18" s="26">
        <f t="shared" si="2"/>
        <v>0</v>
      </c>
      <c r="AA18" s="26">
        <f t="shared" si="3"/>
        <v>0</v>
      </c>
      <c r="AB18" s="26">
        <f t="shared" si="4"/>
        <v>0</v>
      </c>
      <c r="AC18" s="26">
        <f t="shared" si="5"/>
        <v>0</v>
      </c>
    </row>
    <row r="19" spans="1:30" x14ac:dyDescent="0.3">
      <c r="A19" s="70"/>
      <c r="B19" s="71"/>
      <c r="C19" s="40"/>
      <c r="D19" s="72"/>
      <c r="E19" s="72"/>
      <c r="F19" s="72"/>
      <c r="G19" s="72"/>
      <c r="H19" s="72"/>
      <c r="I19" s="72"/>
      <c r="J19" s="68">
        <f>SUM(D19:I19)*Overview!$K$1*C19</f>
        <v>0</v>
      </c>
      <c r="P19" s="69">
        <f>IF(D19=1,Overview!$K$1*$C19,0)</f>
        <v>0</v>
      </c>
      <c r="Q19" s="69">
        <f>IF(E19=1,Overview!$K$1*$C19,0)</f>
        <v>0</v>
      </c>
      <c r="R19" s="69">
        <f>IF(F19=1,Overview!$K$1*$C19,0)</f>
        <v>0</v>
      </c>
      <c r="S19" s="69">
        <f>IF(G19=1,Overview!$K$1*$C19,0)</f>
        <v>0</v>
      </c>
      <c r="T19" s="69">
        <f>IF(H19=1,Overview!$K$1*$C19,0)</f>
        <v>0</v>
      </c>
      <c r="U19" s="69">
        <f>IF(I19=1,Overview!$K$1*$C19,0)</f>
        <v>0</v>
      </c>
      <c r="V19" s="69"/>
      <c r="X19" s="26">
        <f t="shared" si="0"/>
        <v>0</v>
      </c>
      <c r="Y19" s="26">
        <f t="shared" si="1"/>
        <v>0</v>
      </c>
      <c r="Z19" s="26">
        <f t="shared" si="2"/>
        <v>0</v>
      </c>
      <c r="AA19" s="26">
        <f t="shared" si="3"/>
        <v>0</v>
      </c>
      <c r="AB19" s="26">
        <f t="shared" si="4"/>
        <v>0</v>
      </c>
      <c r="AC19" s="26">
        <f t="shared" si="5"/>
        <v>0</v>
      </c>
    </row>
    <row r="20" spans="1:30" x14ac:dyDescent="0.3">
      <c r="A20" s="70"/>
      <c r="B20" s="71"/>
      <c r="C20" s="40"/>
      <c r="D20" s="72"/>
      <c r="E20" s="72"/>
      <c r="F20" s="72"/>
      <c r="G20" s="72"/>
      <c r="H20" s="72"/>
      <c r="I20" s="72"/>
      <c r="J20" s="68">
        <f>SUM(D20:I20)*Overview!$K$1*C20</f>
        <v>0</v>
      </c>
      <c r="P20" s="69">
        <f>IF(D20=1,Overview!$K$1*$C20,0)</f>
        <v>0</v>
      </c>
      <c r="Q20" s="69">
        <f>IF(E20=1,Overview!$K$1*$C20,0)</f>
        <v>0</v>
      </c>
      <c r="R20" s="69">
        <f>IF(F20=1,Overview!$K$1*$C20,0)</f>
        <v>0</v>
      </c>
      <c r="S20" s="69">
        <f>IF(G20=1,Overview!$K$1*$C20,0)</f>
        <v>0</v>
      </c>
      <c r="T20" s="69">
        <f>IF(H20=1,Overview!$K$1*$C20,0)</f>
        <v>0</v>
      </c>
      <c r="U20" s="69">
        <f>IF(I20=1,Overview!$K$1*$C20,0)</f>
        <v>0</v>
      </c>
      <c r="V20" s="69"/>
      <c r="X20" s="26">
        <f t="shared" si="0"/>
        <v>0</v>
      </c>
      <c r="Y20" s="26">
        <f t="shared" si="1"/>
        <v>0</v>
      </c>
      <c r="Z20" s="26">
        <f t="shared" si="2"/>
        <v>0</v>
      </c>
      <c r="AA20" s="26">
        <f t="shared" si="3"/>
        <v>0</v>
      </c>
      <c r="AB20" s="26">
        <f t="shared" si="4"/>
        <v>0</v>
      </c>
      <c r="AC20" s="26">
        <f t="shared" si="5"/>
        <v>0</v>
      </c>
    </row>
    <row r="21" spans="1:30" x14ac:dyDescent="0.3">
      <c r="A21" s="70"/>
      <c r="B21" s="71"/>
      <c r="C21" s="40"/>
      <c r="D21" s="72"/>
      <c r="E21" s="72"/>
      <c r="F21" s="72"/>
      <c r="G21" s="72"/>
      <c r="H21" s="72"/>
      <c r="I21" s="72"/>
      <c r="J21" s="68">
        <f>SUM(D21:I21)*Overview!$K$1*C21</f>
        <v>0</v>
      </c>
      <c r="P21" s="69">
        <f>IF(D21=1,Overview!$K$1*$C21,0)</f>
        <v>0</v>
      </c>
      <c r="Q21" s="69">
        <f>IF(E21=1,Overview!$K$1*$C21,0)</f>
        <v>0</v>
      </c>
      <c r="R21" s="69">
        <f>IF(F21=1,Overview!$K$1*$C21,0)</f>
        <v>0</v>
      </c>
      <c r="S21" s="69">
        <f>IF(G21=1,Overview!$K$1*$C21,0)</f>
        <v>0</v>
      </c>
      <c r="T21" s="69">
        <f>IF(H21=1,Overview!$K$1*$C21,0)</f>
        <v>0</v>
      </c>
      <c r="U21" s="69">
        <f>IF(I21=1,Overview!$K$1*$C21,0)</f>
        <v>0</v>
      </c>
      <c r="V21" s="69"/>
      <c r="X21" s="26">
        <f t="shared" si="0"/>
        <v>0</v>
      </c>
      <c r="Y21" s="26">
        <f t="shared" si="1"/>
        <v>0</v>
      </c>
      <c r="Z21" s="26">
        <f t="shared" si="2"/>
        <v>0</v>
      </c>
      <c r="AA21" s="26">
        <f t="shared" si="3"/>
        <v>0</v>
      </c>
      <c r="AB21" s="26">
        <f t="shared" si="4"/>
        <v>0</v>
      </c>
      <c r="AC21" s="26">
        <f t="shared" si="5"/>
        <v>0</v>
      </c>
    </row>
    <row r="22" spans="1:30" x14ac:dyDescent="0.3">
      <c r="A22" s="70"/>
      <c r="B22" s="71"/>
      <c r="C22" s="40"/>
      <c r="D22" s="72"/>
      <c r="E22" s="72"/>
      <c r="F22" s="72"/>
      <c r="G22" s="72"/>
      <c r="H22" s="72"/>
      <c r="I22" s="72"/>
      <c r="J22" s="68">
        <f>SUM(D22:I22)*Overview!$K$1*C22</f>
        <v>0</v>
      </c>
      <c r="P22" s="69">
        <f>IF(D22=1,Overview!$K$1*$C22,0)</f>
        <v>0</v>
      </c>
      <c r="Q22" s="69">
        <f>IF(E22=1,Overview!$K$1*$C22,0)</f>
        <v>0</v>
      </c>
      <c r="R22" s="69">
        <f>IF(F22=1,Overview!$K$1*$C22,0)</f>
        <v>0</v>
      </c>
      <c r="S22" s="69">
        <f>IF(G22=1,Overview!$K$1*$C22,0)</f>
        <v>0</v>
      </c>
      <c r="T22" s="69">
        <f>IF(H22=1,Overview!$K$1*$C22,0)</f>
        <v>0</v>
      </c>
      <c r="U22" s="69">
        <f>IF(I22=1,Overview!$K$1*$C22,0)</f>
        <v>0</v>
      </c>
      <c r="V22" s="69"/>
      <c r="X22" s="26">
        <f t="shared" si="0"/>
        <v>0</v>
      </c>
      <c r="Y22" s="26">
        <f t="shared" si="1"/>
        <v>0</v>
      </c>
      <c r="Z22" s="26">
        <f t="shared" si="2"/>
        <v>0</v>
      </c>
      <c r="AA22" s="26">
        <f t="shared" si="3"/>
        <v>0</v>
      </c>
      <c r="AB22" s="26">
        <f t="shared" si="4"/>
        <v>0</v>
      </c>
      <c r="AC22" s="26">
        <f t="shared" si="5"/>
        <v>0</v>
      </c>
    </row>
    <row r="23" spans="1:30" x14ac:dyDescent="0.3">
      <c r="A23" s="70"/>
      <c r="B23" s="71"/>
      <c r="C23" s="40"/>
      <c r="D23" s="72"/>
      <c r="E23" s="72"/>
      <c r="F23" s="72"/>
      <c r="G23" s="72"/>
      <c r="H23" s="72"/>
      <c r="I23" s="72"/>
      <c r="J23" s="68">
        <f>SUM(D23:I23)*Overview!$K$1*C23</f>
        <v>0</v>
      </c>
      <c r="P23" s="69">
        <f>IF(D23=1,Overview!$K$1*$C23,0)</f>
        <v>0</v>
      </c>
      <c r="Q23" s="69">
        <f>IF(E23=1,Overview!$K$1*$C23,0)</f>
        <v>0</v>
      </c>
      <c r="R23" s="69">
        <f>IF(F23=1,Overview!$K$1*$C23,0)</f>
        <v>0</v>
      </c>
      <c r="S23" s="69">
        <f>IF(G23=1,Overview!$K$1*$C23,0)</f>
        <v>0</v>
      </c>
      <c r="T23" s="69">
        <f>IF(H23=1,Overview!$K$1*$C23,0)</f>
        <v>0</v>
      </c>
      <c r="U23" s="69">
        <f>IF(I23=1,Overview!$K$1*$C23,0)</f>
        <v>0</v>
      </c>
      <c r="V23" s="69"/>
      <c r="X23" s="26">
        <f t="shared" si="0"/>
        <v>0</v>
      </c>
      <c r="Y23" s="26">
        <f t="shared" si="1"/>
        <v>0</v>
      </c>
      <c r="Z23" s="26">
        <f t="shared" si="2"/>
        <v>0</v>
      </c>
      <c r="AA23" s="26">
        <f t="shared" si="3"/>
        <v>0</v>
      </c>
      <c r="AB23" s="26">
        <f t="shared" si="4"/>
        <v>0</v>
      </c>
      <c r="AC23" s="26">
        <f t="shared" si="5"/>
        <v>0</v>
      </c>
    </row>
    <row r="24" spans="1:30" x14ac:dyDescent="0.3">
      <c r="A24" s="70"/>
      <c r="B24" s="71"/>
      <c r="C24" s="46"/>
      <c r="D24" s="72"/>
      <c r="E24" s="72"/>
      <c r="F24" s="72"/>
      <c r="G24" s="72"/>
      <c r="H24" s="72"/>
      <c r="I24" s="72"/>
      <c r="J24" s="68">
        <f>SUM(D24:I24)*Overview!$K$1*C24</f>
        <v>0</v>
      </c>
      <c r="P24" s="69">
        <f>IF(D24=1,Overview!$K$1*$C24,0)</f>
        <v>0</v>
      </c>
      <c r="Q24" s="69">
        <f>IF(E24=1,Overview!$K$1*$C24,0)</f>
        <v>0</v>
      </c>
      <c r="R24" s="69">
        <f>IF(F24=1,Overview!$K$1*$C24,0)</f>
        <v>0</v>
      </c>
      <c r="S24" s="69">
        <f>IF(G24=1,Overview!$K$1*$C24,0)</f>
        <v>0</v>
      </c>
      <c r="T24" s="69">
        <f>IF(H24=1,Overview!$K$1*$C24,0)</f>
        <v>0</v>
      </c>
      <c r="U24" s="69">
        <f>IF(I24=1,Overview!$K$1*$C24,0)</f>
        <v>0</v>
      </c>
      <c r="V24" s="69"/>
      <c r="X24" s="26">
        <f t="shared" si="0"/>
        <v>0</v>
      </c>
      <c r="Y24" s="26">
        <f t="shared" si="1"/>
        <v>0</v>
      </c>
      <c r="Z24" s="26">
        <f t="shared" si="2"/>
        <v>0</v>
      </c>
      <c r="AA24" s="26">
        <f t="shared" si="3"/>
        <v>0</v>
      </c>
      <c r="AB24" s="26">
        <f t="shared" si="4"/>
        <v>0</v>
      </c>
      <c r="AC24" s="26">
        <f t="shared" si="5"/>
        <v>0</v>
      </c>
    </row>
    <row r="25" spans="1:30" x14ac:dyDescent="0.3">
      <c r="A25" s="73"/>
      <c r="B25" s="74" t="s">
        <v>57</v>
      </c>
      <c r="C25" s="75">
        <f t="shared" ref="C25:J25" si="6">SUM(C3:C24)</f>
        <v>11.75</v>
      </c>
      <c r="D25" s="76">
        <f t="shared" si="6"/>
        <v>11</v>
      </c>
      <c r="E25" s="76">
        <f t="shared" si="6"/>
        <v>10</v>
      </c>
      <c r="F25" s="76">
        <f t="shared" si="6"/>
        <v>12</v>
      </c>
      <c r="G25" s="76">
        <f t="shared" si="6"/>
        <v>12</v>
      </c>
      <c r="H25" s="76">
        <f t="shared" si="6"/>
        <v>12</v>
      </c>
      <c r="I25" s="77">
        <f t="shared" si="6"/>
        <v>12</v>
      </c>
      <c r="J25" s="78">
        <f t="shared" si="6"/>
        <v>6675</v>
      </c>
      <c r="O25" s="26" t="s">
        <v>57</v>
      </c>
      <c r="P25" s="69">
        <f t="shared" ref="P25:U25" si="7">SUM(P3:P24)</f>
        <v>1075</v>
      </c>
      <c r="Q25" s="69">
        <f t="shared" si="7"/>
        <v>900</v>
      </c>
      <c r="R25" s="69">
        <f t="shared" si="7"/>
        <v>1175</v>
      </c>
      <c r="S25" s="69">
        <f t="shared" si="7"/>
        <v>1175</v>
      </c>
      <c r="T25" s="69">
        <f t="shared" si="7"/>
        <v>1175</v>
      </c>
      <c r="U25" s="69">
        <f t="shared" si="7"/>
        <v>1175</v>
      </c>
      <c r="V25" s="69">
        <f>SUM(P25:U25)</f>
        <v>6675</v>
      </c>
      <c r="X25" s="26">
        <f t="shared" ref="X25:AC25" si="8">SUM(X3:X24)</f>
        <v>10.75</v>
      </c>
      <c r="Y25" s="26">
        <f t="shared" si="8"/>
        <v>9</v>
      </c>
      <c r="Z25" s="26">
        <f t="shared" si="8"/>
        <v>11.75</v>
      </c>
      <c r="AA25" s="26">
        <f t="shared" si="8"/>
        <v>11.75</v>
      </c>
      <c r="AB25" s="26">
        <f t="shared" si="8"/>
        <v>11.75</v>
      </c>
      <c r="AC25" s="26">
        <f t="shared" si="8"/>
        <v>11.75</v>
      </c>
      <c r="AD25" s="26">
        <f>SUM(X25:AC25)</f>
        <v>66.75</v>
      </c>
    </row>
    <row r="26" spans="1:30" x14ac:dyDescent="0.3">
      <c r="B26" s="79"/>
      <c r="C26" s="80" t="s">
        <v>20</v>
      </c>
      <c r="D26" s="81" t="s">
        <v>2</v>
      </c>
      <c r="E26" s="81" t="s">
        <v>3</v>
      </c>
      <c r="F26" s="81" t="s">
        <v>4</v>
      </c>
      <c r="G26" s="81" t="s">
        <v>5</v>
      </c>
      <c r="H26" s="81" t="s">
        <v>6</v>
      </c>
      <c r="I26" s="81" t="s">
        <v>59</v>
      </c>
      <c r="J26" s="82" t="s">
        <v>60</v>
      </c>
    </row>
  </sheetData>
  <autoFilter ref="A2:J2"/>
  <conditionalFormatting sqref="D3:I2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</vt:lpstr>
      <vt:lpstr>Burn Report</vt:lpstr>
      <vt:lpstr>Weekly Meeting Costs</vt:lpstr>
      <vt:lpstr>Individual Hours</vt:lpstr>
      <vt:lpstr>'Burn Report'!_FilterDatabase_0</vt:lpstr>
      <vt:lpstr>'Weekly Meeting Costs'!_FilterDatabase_0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5</cp:revision>
  <dcterms:created xsi:type="dcterms:W3CDTF">2006-09-16T00:00:00Z</dcterms:created>
  <dcterms:modified xsi:type="dcterms:W3CDTF">2018-03-27T03:44:38Z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