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irect mapped cache" sheetId="1" r:id="rId1"/>
    <sheet name="fully associative cache" sheetId="2" r:id="rId2"/>
    <sheet name="set associative cache 2 " sheetId="3" r:id="rId3"/>
    <sheet name="set associative cache 8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 s="1"/>
  <c r="C4" i="2"/>
  <c r="E4" i="2" s="1"/>
  <c r="E5" i="2" s="1"/>
  <c r="E6" i="2" s="1"/>
  <c r="E2" i="2"/>
  <c r="C12" i="1"/>
  <c r="C5" i="1"/>
  <c r="D6" i="1"/>
  <c r="C6" i="1"/>
  <c r="E11" i="1"/>
  <c r="D11" i="1"/>
  <c r="E4" i="1"/>
  <c r="D4" i="1"/>
  <c r="C4" i="1"/>
  <c r="D5" i="1"/>
  <c r="C18" i="1"/>
  <c r="C11" i="1"/>
  <c r="C19" i="1"/>
  <c r="D19" i="1"/>
  <c r="E18" i="1"/>
  <c r="E19" i="1" s="1"/>
  <c r="E16" i="1"/>
  <c r="D18" i="1"/>
  <c r="F9" i="1"/>
  <c r="G9" i="1" s="1"/>
  <c r="D12" i="1"/>
  <c r="E9" i="1"/>
  <c r="E2" i="1"/>
  <c r="F2" i="1" s="1"/>
  <c r="F16" i="1"/>
  <c r="D4" i="2" l="1"/>
  <c r="D5" i="2" s="1"/>
  <c r="D6" i="2" s="1"/>
  <c r="G11" i="1"/>
  <c r="G12" i="1" s="1"/>
  <c r="G13" i="1" s="1"/>
  <c r="D20" i="1"/>
  <c r="F18" i="1"/>
  <c r="F19" i="1" s="1"/>
  <c r="G18" i="1"/>
  <c r="G19" i="1" s="1"/>
  <c r="F20" i="1"/>
  <c r="G16" i="1"/>
  <c r="F11" i="1"/>
  <c r="F12" i="1" s="1"/>
  <c r="F13" i="1" s="1"/>
  <c r="F4" i="1"/>
  <c r="F5" i="1" s="1"/>
  <c r="E5" i="1"/>
  <c r="E6" i="1"/>
  <c r="E20" i="1"/>
  <c r="C20" i="1"/>
  <c r="G20" i="1" l="1"/>
  <c r="F6" i="1"/>
  <c r="G2" i="1"/>
  <c r="G4" i="1" l="1"/>
  <c r="C13" i="1"/>
  <c r="D13" i="1"/>
  <c r="E12" i="1" l="1"/>
  <c r="E13" i="1" s="1"/>
  <c r="G5" i="1"/>
  <c r="G6" i="1" s="1"/>
</calcChain>
</file>

<file path=xl/sharedStrings.xml><?xml version="1.0" encoding="utf-8"?>
<sst xmlns="http://schemas.openxmlformats.org/spreadsheetml/2006/main" count="39" uniqueCount="12">
  <si>
    <t>phys addr</t>
  </si>
  <si>
    <t>phys block</t>
  </si>
  <si>
    <t>cache block</t>
  </si>
  <si>
    <t>hit/miss</t>
  </si>
  <si>
    <t>m</t>
  </si>
  <si>
    <t>B</t>
  </si>
  <si>
    <t>C</t>
  </si>
  <si>
    <t>A (index)</t>
  </si>
  <si>
    <t>phys addr (byte)</t>
  </si>
  <si>
    <t>phys block (block)</t>
  </si>
  <si>
    <t>cache block (block)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</si>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</sst>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B2" sqref="B2:E6"/>
    </sheetView>
  </sheetViews>
  <sheetFormatPr defaultRowHeight="15" x14ac:dyDescent="0.25"/>
  <cols>
    <col min="2" max="2" width="20.42578125" customWidth="1"/>
    <col min="3" max="3" width="12.5703125" customWidth="1"/>
    <col min="4" max="4" width="14" customWidth="1"/>
    <col min="5" max="6" width="11" bestFit="1" customWidth="1"/>
    <col min="7" max="7" width="12.28515625" customWidth="1"/>
  </cols>
  <sheetData>
    <row r="1" spans="2:9" x14ac:dyDescent="0.25">
      <c r="I1" t="s">
        <v>11</v>
      </c>
    </row>
    <row r="2" spans="2:9" x14ac:dyDescent="0.25">
      <c r="B2" t="s">
        <v>7</v>
      </c>
      <c r="C2">
        <v>0</v>
      </c>
      <c r="D2">
        <v>64</v>
      </c>
      <c r="E2">
        <f>64+D2</f>
        <v>128</v>
      </c>
      <c r="F2">
        <f>64+E2</f>
        <v>192</v>
      </c>
      <c r="G2">
        <f>64+F2</f>
        <v>256</v>
      </c>
    </row>
    <row r="3" spans="2:9" x14ac:dyDescent="0.25">
      <c r="B3" t="s">
        <v>3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I3">
        <v>255</v>
      </c>
    </row>
    <row r="4" spans="2:9" x14ac:dyDescent="0.25">
      <c r="B4" t="s">
        <v>8</v>
      </c>
      <c r="C4">
        <f>2711684608</f>
        <v>2711684608</v>
      </c>
      <c r="D4">
        <f>$C$4+(4*(D2))</f>
        <v>2711684864</v>
      </c>
      <c r="E4">
        <f>$C$4+(4*(E2))</f>
        <v>2711685120</v>
      </c>
      <c r="F4">
        <f>$C$4+(4*(F2))</f>
        <v>2711685376</v>
      </c>
      <c r="G4">
        <f t="shared" ref="F4:G4" si="0">$C$4+(4*(G2))</f>
        <v>2711685632</v>
      </c>
    </row>
    <row r="5" spans="2:9" x14ac:dyDescent="0.25">
      <c r="B5" t="s">
        <v>9</v>
      </c>
      <c r="C5">
        <f xml:space="preserve"> ROUNDDOWN(C4/(64*4),0)</f>
        <v>10592518</v>
      </c>
      <c r="D5">
        <f xml:space="preserve"> ROUNDDOWN(D4/(64*4),0)</f>
        <v>10592519</v>
      </c>
      <c r="E5">
        <f t="shared" ref="E5:G5" si="1" xml:space="preserve"> ROUNDDOWN(E4/(64*4),0)</f>
        <v>10592520</v>
      </c>
      <c r="F5">
        <f t="shared" si="1"/>
        <v>10592521</v>
      </c>
      <c r="G5">
        <f t="shared" si="1"/>
        <v>10592522</v>
      </c>
    </row>
    <row r="6" spans="2:9" x14ac:dyDescent="0.25">
      <c r="B6" t="s">
        <v>10</v>
      </c>
      <c r="C6">
        <f>MOD(C5,64)</f>
        <v>6</v>
      </c>
      <c r="D6">
        <f>MOD(D5,64)</f>
        <v>7</v>
      </c>
      <c r="E6">
        <f>MOD(E5,64)</f>
        <v>8</v>
      </c>
      <c r="F6">
        <f>MOD(F5,64)</f>
        <v>9</v>
      </c>
      <c r="G6">
        <f>MOD(G5,64)</f>
        <v>10</v>
      </c>
    </row>
    <row r="9" spans="2:9" x14ac:dyDescent="0.25">
      <c r="B9" t="s">
        <v>5</v>
      </c>
      <c r="C9">
        <v>0</v>
      </c>
      <c r="D9">
        <v>64</v>
      </c>
      <c r="E9">
        <f>64+D9</f>
        <v>128</v>
      </c>
      <c r="F9">
        <f t="shared" ref="F9:G9" si="2">64+E9</f>
        <v>192</v>
      </c>
      <c r="G9">
        <f t="shared" si="2"/>
        <v>256</v>
      </c>
    </row>
    <row r="10" spans="2:9" x14ac:dyDescent="0.25">
      <c r="B10" t="s">
        <v>3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I10">
        <v>255</v>
      </c>
    </row>
    <row r="11" spans="2:9" x14ac:dyDescent="0.25">
      <c r="B11" t="s">
        <v>0</v>
      </c>
      <c r="C11">
        <f>2711750144</f>
        <v>2711750144</v>
      </c>
      <c r="D11">
        <f>$C$11+(4*(D9))</f>
        <v>2711750400</v>
      </c>
      <c r="E11">
        <f>$C$11+(4*(E9))</f>
        <v>2711750656</v>
      </c>
      <c r="F11">
        <f t="shared" ref="F11:G11" si="3">$C$11+(4*(F9))</f>
        <v>2711750912</v>
      </c>
      <c r="G11">
        <f t="shared" si="3"/>
        <v>2711751168</v>
      </c>
    </row>
    <row r="12" spans="2:9" x14ac:dyDescent="0.25">
      <c r="B12" t="s">
        <v>1</v>
      </c>
      <c r="C12">
        <f xml:space="preserve"> ROUNDDOWN(C11/(64*4),0)</f>
        <v>10592774</v>
      </c>
      <c r="D12">
        <f xml:space="preserve"> ROUNDDOWN(D11/(64*4),0)</f>
        <v>10592775</v>
      </c>
      <c r="E12">
        <f xml:space="preserve"> ROUNDDOWN(E11/(64*4),0)</f>
        <v>10592776</v>
      </c>
      <c r="F12">
        <f t="shared" ref="F12:G12" si="4" xml:space="preserve"> ROUNDDOWN(F11/(64*4),0)</f>
        <v>10592777</v>
      </c>
      <c r="G12">
        <f t="shared" si="4"/>
        <v>10592778</v>
      </c>
    </row>
    <row r="13" spans="2:9" x14ac:dyDescent="0.25">
      <c r="B13" t="s">
        <v>2</v>
      </c>
      <c r="C13">
        <f>MOD(C12,64)</f>
        <v>6</v>
      </c>
      <c r="D13">
        <f>MOD(D12,64)</f>
        <v>7</v>
      </c>
      <c r="E13">
        <f>MOD(E12,64)</f>
        <v>8</v>
      </c>
      <c r="F13">
        <f t="shared" ref="F13:G13" si="5">MOD(F12,64)</f>
        <v>9</v>
      </c>
      <c r="G13">
        <f t="shared" si="5"/>
        <v>10</v>
      </c>
    </row>
    <row r="16" spans="2:9" x14ac:dyDescent="0.25">
      <c r="B16" t="s">
        <v>6</v>
      </c>
      <c r="C16">
        <v>0</v>
      </c>
      <c r="D16">
        <v>64</v>
      </c>
      <c r="E16">
        <f>64+D16</f>
        <v>128</v>
      </c>
      <c r="F16">
        <f t="shared" ref="F16:G16" si="6">64+E16</f>
        <v>192</v>
      </c>
      <c r="G16">
        <f t="shared" si="6"/>
        <v>256</v>
      </c>
    </row>
    <row r="17" spans="2:9" x14ac:dyDescent="0.25">
      <c r="B17" t="s">
        <v>3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I17">
        <v>4</v>
      </c>
    </row>
    <row r="18" spans="2:9" x14ac:dyDescent="0.25">
      <c r="B18" t="s">
        <v>0</v>
      </c>
      <c r="C18">
        <f>3165496832</f>
        <v>3165496832</v>
      </c>
      <c r="D18">
        <f t="shared" ref="D18:E18" si="7">$C$18+(4*(D16))</f>
        <v>3165497088</v>
      </c>
      <c r="E18">
        <f>$C$18+(4*(E16))</f>
        <v>3165497344</v>
      </c>
      <c r="F18">
        <f>$C$18+(4*(F16))</f>
        <v>3165497600</v>
      </c>
      <c r="G18">
        <f>$C$18+(4*(G16))</f>
        <v>3165497856</v>
      </c>
    </row>
    <row r="19" spans="2:9" x14ac:dyDescent="0.25">
      <c r="B19" t="s">
        <v>1</v>
      </c>
      <c r="C19">
        <f xml:space="preserve"> ROUNDDOWN(C18/(64*4),0)</f>
        <v>12365222</v>
      </c>
      <c r="D19">
        <f xml:space="preserve"> ROUNDDOWN(D18/(64*4),0)</f>
        <v>12365223</v>
      </c>
      <c r="E19">
        <f t="shared" ref="E19:G19" si="8" xml:space="preserve"> ROUNDDOWN(E18/(64*4),0)</f>
        <v>12365224</v>
      </c>
      <c r="F19">
        <f t="shared" si="8"/>
        <v>12365225</v>
      </c>
      <c r="G19">
        <f t="shared" si="8"/>
        <v>12365226</v>
      </c>
    </row>
    <row r="20" spans="2:9" x14ac:dyDescent="0.25">
      <c r="B20" t="s">
        <v>2</v>
      </c>
      <c r="C20">
        <f>MOD(C19,64)</f>
        <v>38</v>
      </c>
      <c r="D20">
        <f>MOD(D19,64)</f>
        <v>39</v>
      </c>
      <c r="E20">
        <f>MOD(E19,64)</f>
        <v>40</v>
      </c>
      <c r="F20">
        <f t="shared" ref="F20" si="9">MOD(F19,64)</f>
        <v>41</v>
      </c>
      <c r="G20">
        <f t="shared" ref="G20" si="10">MOD(G19,64)</f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D4" sqref="D4"/>
    </sheetView>
  </sheetViews>
  <sheetFormatPr defaultRowHeight="15" x14ac:dyDescent="0.25"/>
  <sheetData>
    <row r="2" spans="2:5" x14ac:dyDescent="0.25">
      <c r="B2" t="s">
        <v>7</v>
      </c>
      <c r="C2">
        <v>0</v>
      </c>
      <c r="D2">
        <v>64</v>
      </c>
      <c r="E2">
        <f>64+D2</f>
        <v>128</v>
      </c>
    </row>
    <row r="3" spans="2:5" x14ac:dyDescent="0.25">
      <c r="B3" t="s">
        <v>3</v>
      </c>
      <c r="C3" t="s">
        <v>4</v>
      </c>
      <c r="D3" t="s">
        <v>4</v>
      </c>
      <c r="E3" t="s">
        <v>4</v>
      </c>
    </row>
    <row r="4" spans="2:5" x14ac:dyDescent="0.25">
      <c r="B4" t="s">
        <v>8</v>
      </c>
      <c r="C4">
        <f>2711684608</f>
        <v>2711684608</v>
      </c>
      <c r="D4">
        <f>$C$4+(4*(D2))</f>
        <v>2711684864</v>
      </c>
      <c r="E4">
        <f>$C$4+(4*(E2))</f>
        <v>2711685120</v>
      </c>
    </row>
    <row r="5" spans="2:5" x14ac:dyDescent="0.25">
      <c r="B5" t="s">
        <v>9</v>
      </c>
      <c r="C5">
        <f xml:space="preserve"> ROUNDDOWN(C4/(64*4),0)</f>
        <v>10592518</v>
      </c>
      <c r="D5">
        <f xml:space="preserve"> ROUNDDOWN(D4/(64*4),0)</f>
        <v>10592519</v>
      </c>
      <c r="E5">
        <f t="shared" ref="E5" si="0" xml:space="preserve"> ROUNDDOWN(E4/(64*4),0)</f>
        <v>10592520</v>
      </c>
    </row>
    <row r="6" spans="2:5" x14ac:dyDescent="0.25">
      <c r="B6" t="s">
        <v>10</v>
      </c>
      <c r="C6">
        <f>MOD(C5,64)</f>
        <v>6</v>
      </c>
      <c r="D6">
        <f>MOD(D5,64)</f>
        <v>7</v>
      </c>
      <c r="E6">
        <f>MOD(E5,64)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mapped cache</vt:lpstr>
      <vt:lpstr>fully associative cache</vt:lpstr>
      <vt:lpstr>set associative cache 2 </vt:lpstr>
      <vt:lpstr>set associative cache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2017-04-19T16:51:24Z</dcterms:modified>
</cp:coreProperties>
</file>