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" activeTab="3"/>
  </bookViews>
  <sheets>
    <sheet name="direct mapped cache" sheetId="1" r:id="rId1"/>
    <sheet name="fully associative cache" sheetId="2" r:id="rId2"/>
    <sheet name="set associative cache 2 " sheetId="3" r:id="rId3"/>
    <sheet name="set associative cache 8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4" l="1"/>
  <c r="E28" i="4" s="1"/>
  <c r="D27" i="4"/>
  <c r="D28" i="4" s="1"/>
  <c r="C27" i="4"/>
  <c r="C28" i="4" s="1"/>
  <c r="F25" i="4"/>
  <c r="F27" i="4" s="1"/>
  <c r="F28" i="4" s="1"/>
  <c r="E25" i="4"/>
  <c r="C19" i="4"/>
  <c r="C20" i="4" s="1"/>
  <c r="E17" i="4"/>
  <c r="F17" i="4" s="1"/>
  <c r="C12" i="4"/>
  <c r="C11" i="4"/>
  <c r="D11" i="4" s="1"/>
  <c r="D12" i="4" s="1"/>
  <c r="E9" i="4"/>
  <c r="F9" i="4" s="1"/>
  <c r="D5" i="4"/>
  <c r="C13" i="4" l="1"/>
  <c r="C21" i="4"/>
  <c r="F29" i="4"/>
  <c r="C29" i="4"/>
  <c r="D29" i="4"/>
  <c r="D13" i="4"/>
  <c r="E29" i="4"/>
  <c r="G9" i="4"/>
  <c r="G11" i="4" s="1"/>
  <c r="G12" i="4" s="1"/>
  <c r="G13" i="4" s="1"/>
  <c r="F11" i="4"/>
  <c r="F12" i="4" s="1"/>
  <c r="F13" i="4" s="1"/>
  <c r="G17" i="4"/>
  <c r="G19" i="4" s="1"/>
  <c r="G20" i="4" s="1"/>
  <c r="G21" i="4" s="1"/>
  <c r="F19" i="4"/>
  <c r="F20" i="4" s="1"/>
  <c r="F21" i="4" s="1"/>
  <c r="E11" i="4"/>
  <c r="E12" i="4" s="1"/>
  <c r="E13" i="4" s="1"/>
  <c r="D19" i="4"/>
  <c r="D20" i="4" s="1"/>
  <c r="D21" i="4" s="1"/>
  <c r="G25" i="4"/>
  <c r="G27" i="4" s="1"/>
  <c r="G28" i="4" s="1"/>
  <c r="G29" i="4" s="1"/>
  <c r="E19" i="4"/>
  <c r="E20" i="4" s="1"/>
  <c r="E21" i="4" s="1"/>
  <c r="C27" i="3" l="1"/>
  <c r="D27" i="3" s="1"/>
  <c r="D28" i="3" s="1"/>
  <c r="C18" i="1"/>
  <c r="C19" i="3"/>
  <c r="C20" i="3" s="1"/>
  <c r="C11" i="1"/>
  <c r="G25" i="3"/>
  <c r="F25" i="3"/>
  <c r="E25" i="3"/>
  <c r="E19" i="3"/>
  <c r="F19" i="3"/>
  <c r="G19" i="3"/>
  <c r="D19" i="3"/>
  <c r="D20" i="3" s="1"/>
  <c r="E17" i="3"/>
  <c r="F17" i="3" s="1"/>
  <c r="C12" i="3"/>
  <c r="E11" i="3"/>
  <c r="F11" i="3"/>
  <c r="G11" i="3"/>
  <c r="D11" i="3"/>
  <c r="D12" i="3" s="1"/>
  <c r="D4" i="1"/>
  <c r="C11" i="3"/>
  <c r="E9" i="3"/>
  <c r="F9" i="3" s="1"/>
  <c r="D21" i="3" l="1"/>
  <c r="D29" i="3"/>
  <c r="G27" i="3"/>
  <c r="G28" i="3" s="1"/>
  <c r="G29" i="3" s="1"/>
  <c r="F27" i="3"/>
  <c r="E27" i="3"/>
  <c r="E28" i="3" s="1"/>
  <c r="C28" i="3"/>
  <c r="F28" i="3"/>
  <c r="F29" i="3" s="1"/>
  <c r="F20" i="3"/>
  <c r="F21" i="3" s="1"/>
  <c r="G17" i="3"/>
  <c r="G20" i="3" s="1"/>
  <c r="G21" i="3" s="1"/>
  <c r="E20" i="3"/>
  <c r="E21" i="3" s="1"/>
  <c r="G9" i="3"/>
  <c r="G12" i="3" s="1"/>
  <c r="F12" i="3"/>
  <c r="E12" i="3"/>
  <c r="D5" i="3"/>
  <c r="C29" i="3" l="1"/>
  <c r="C21" i="3"/>
  <c r="E29" i="3"/>
  <c r="D13" i="3"/>
  <c r="G13" i="3"/>
  <c r="C13" i="3"/>
  <c r="E13" i="3"/>
  <c r="F13" i="3"/>
  <c r="C12" i="1"/>
  <c r="C5" i="1"/>
  <c r="D6" i="1"/>
  <c r="C6" i="1"/>
  <c r="E11" i="1"/>
  <c r="D11" i="1"/>
  <c r="E4" i="1"/>
  <c r="C4" i="1"/>
  <c r="D5" i="1"/>
  <c r="C19" i="1"/>
  <c r="D19" i="1"/>
  <c r="E18" i="1"/>
  <c r="E19" i="1" s="1"/>
  <c r="E16" i="1"/>
  <c r="D18" i="1"/>
  <c r="F9" i="1"/>
  <c r="G9" i="1" s="1"/>
  <c r="D12" i="1"/>
  <c r="E9" i="1"/>
  <c r="E2" i="1"/>
  <c r="F2" i="1" s="1"/>
  <c r="F16" i="1"/>
  <c r="G11" i="1" l="1"/>
  <c r="G12" i="1" s="1"/>
  <c r="G13" i="1" s="1"/>
  <c r="D20" i="1"/>
  <c r="F18" i="1"/>
  <c r="F19" i="1" s="1"/>
  <c r="G18" i="1"/>
  <c r="G19" i="1" s="1"/>
  <c r="F20" i="1"/>
  <c r="G16" i="1"/>
  <c r="F11" i="1"/>
  <c r="F12" i="1" s="1"/>
  <c r="F13" i="1" s="1"/>
  <c r="F4" i="1"/>
  <c r="F5" i="1" s="1"/>
  <c r="E5" i="1"/>
  <c r="E6" i="1"/>
  <c r="E20" i="1"/>
  <c r="C20" i="1"/>
  <c r="G20" i="1" l="1"/>
  <c r="F6" i="1"/>
  <c r="G2" i="1"/>
  <c r="G4" i="1" l="1"/>
  <c r="C13" i="1"/>
  <c r="D13" i="1"/>
  <c r="E12" i="1" l="1"/>
  <c r="E13" i="1" s="1"/>
  <c r="G5" i="1"/>
  <c r="G6" i="1" s="1"/>
</calcChain>
</file>

<file path=xl/sharedStrings.xml><?xml version="1.0" encoding="utf-8"?>
<sst xmlns="http://schemas.openxmlformats.org/spreadsheetml/2006/main" count="114" uniqueCount="26">
  <si>
    <t>phys addr</t>
  </si>
  <si>
    <t>phys block</t>
  </si>
  <si>
    <t>cache block</t>
  </si>
  <si>
    <t>hit/miss</t>
  </si>
  <si>
    <t>m</t>
  </si>
  <si>
    <t>B</t>
  </si>
  <si>
    <t>C</t>
  </si>
  <si>
    <t>A (index)</t>
  </si>
  <si>
    <t>phys addr (byte)</t>
  </si>
  <si>
    <t>phys block (block)</t>
  </si>
  <si>
    <t>cache block (block)</t>
  </si>
  <si>
    <t>total</t>
  </si>
  <si>
    <t xml:space="preserve">Because the cache is fully accosiative (meaning blocks can be placed anywhere) and big enough to fit more than three blocks each Array will only have 4 misses  </t>
  </si>
  <si>
    <t>Set associative caching with 2 blocks per set</t>
  </si>
  <si>
    <t>Cache Blocks</t>
  </si>
  <si>
    <t>Blocks per set</t>
  </si>
  <si>
    <t>Sets</t>
  </si>
  <si>
    <t>cache Set (set)</t>
  </si>
  <si>
    <t>cache Set block (block)</t>
  </si>
  <si>
    <t>B (index)</t>
  </si>
  <si>
    <t>256 misses</t>
  </si>
  <si>
    <t>4 misses</t>
  </si>
  <si>
    <t>252  hits</t>
  </si>
  <si>
    <t>0 hits</t>
  </si>
  <si>
    <t>Misses</t>
  </si>
  <si>
    <t>Hits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</si>
</sst>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workbookViewId="0">
      <selection activeCell="C19" sqref="C19"/>
    </sheetView>
  </sheetViews>
  <sheetFormatPr defaultRowHeight="15" x14ac:dyDescent="0.25"/>
  <cols>
    <col min="2" max="2" width="20.42578125" customWidth="1"/>
    <col min="3" max="3" width="12.5703125" customWidth="1"/>
    <col min="4" max="4" width="14" customWidth="1"/>
    <col min="5" max="6" width="11" bestFit="1" customWidth="1"/>
    <col min="7" max="7" width="12.28515625" customWidth="1"/>
  </cols>
  <sheetData>
    <row r="1" spans="2:9" x14ac:dyDescent="0.25">
      <c r="I1" t="s">
        <v>11</v>
      </c>
    </row>
    <row r="2" spans="2:9" x14ac:dyDescent="0.25">
      <c r="B2" t="s">
        <v>7</v>
      </c>
      <c r="C2">
        <v>0</v>
      </c>
      <c r="D2">
        <v>64</v>
      </c>
      <c r="E2">
        <f>64+D2</f>
        <v>128</v>
      </c>
      <c r="F2">
        <f>64+E2</f>
        <v>192</v>
      </c>
      <c r="G2">
        <f>64+F2</f>
        <v>256</v>
      </c>
    </row>
    <row r="3" spans="2:9" x14ac:dyDescent="0.25">
      <c r="B3" t="s">
        <v>3</v>
      </c>
      <c r="C3" t="s">
        <v>4</v>
      </c>
      <c r="D3" t="s">
        <v>4</v>
      </c>
      <c r="E3" t="s">
        <v>4</v>
      </c>
      <c r="F3" t="s">
        <v>4</v>
      </c>
      <c r="G3" t="s">
        <v>4</v>
      </c>
      <c r="I3">
        <v>256</v>
      </c>
    </row>
    <row r="4" spans="2:9" x14ac:dyDescent="0.25">
      <c r="B4" t="s">
        <v>8</v>
      </c>
      <c r="C4">
        <f>2711684608</f>
        <v>2711684608</v>
      </c>
      <c r="D4">
        <f>$C$4+(4*(D2))</f>
        <v>2711684864</v>
      </c>
      <c r="E4">
        <f>$C$4+(4*(E2))</f>
        <v>2711685120</v>
      </c>
      <c r="F4">
        <f>$C$4+(4*(F2))</f>
        <v>2711685376</v>
      </c>
      <c r="G4">
        <f t="shared" ref="G4" si="0">$C$4+(4*(G2))</f>
        <v>2711685632</v>
      </c>
    </row>
    <row r="5" spans="2:9" x14ac:dyDescent="0.25">
      <c r="B5" t="s">
        <v>9</v>
      </c>
      <c r="C5">
        <f xml:space="preserve"> ROUNDDOWN(C4/(64*4),0)</f>
        <v>10592518</v>
      </c>
      <c r="D5">
        <f xml:space="preserve"> ROUNDDOWN(D4/(64*4),0)</f>
        <v>10592519</v>
      </c>
      <c r="E5">
        <f t="shared" ref="E5:G5" si="1" xml:space="preserve"> ROUNDDOWN(E4/(64*4),0)</f>
        <v>10592520</v>
      </c>
      <c r="F5">
        <f t="shared" si="1"/>
        <v>10592521</v>
      </c>
      <c r="G5">
        <f t="shared" si="1"/>
        <v>10592522</v>
      </c>
    </row>
    <row r="6" spans="2:9" x14ac:dyDescent="0.25">
      <c r="B6" t="s">
        <v>10</v>
      </c>
      <c r="C6">
        <f>MOD(C5,64)</f>
        <v>6</v>
      </c>
      <c r="D6">
        <f>MOD(D5,64)</f>
        <v>7</v>
      </c>
      <c r="E6">
        <f>MOD(E5,64)</f>
        <v>8</v>
      </c>
      <c r="F6">
        <f>MOD(F5,64)</f>
        <v>9</v>
      </c>
      <c r="G6">
        <f>MOD(G5,64)</f>
        <v>10</v>
      </c>
    </row>
    <row r="9" spans="2:9" x14ac:dyDescent="0.25">
      <c r="B9" t="s">
        <v>5</v>
      </c>
      <c r="C9">
        <v>0</v>
      </c>
      <c r="D9">
        <v>64</v>
      </c>
      <c r="E9">
        <f>64+D9</f>
        <v>128</v>
      </c>
      <c r="F9">
        <f t="shared" ref="F9:G9" si="2">64+E9</f>
        <v>192</v>
      </c>
      <c r="G9">
        <f t="shared" si="2"/>
        <v>256</v>
      </c>
    </row>
    <row r="10" spans="2:9" x14ac:dyDescent="0.25">
      <c r="B10" t="s">
        <v>3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  <c r="I10">
        <v>256</v>
      </c>
    </row>
    <row r="11" spans="2:9" x14ac:dyDescent="0.25">
      <c r="B11" t="s">
        <v>0</v>
      </c>
      <c r="C11">
        <f>2711750144</f>
        <v>2711750144</v>
      </c>
      <c r="D11">
        <f>$C$11+(4*(D9))</f>
        <v>2711750400</v>
      </c>
      <c r="E11">
        <f>$C$11+(4*(E9))</f>
        <v>2711750656</v>
      </c>
      <c r="F11">
        <f t="shared" ref="F11:G11" si="3">$C$11+(4*(F9))</f>
        <v>2711750912</v>
      </c>
      <c r="G11">
        <f t="shared" si="3"/>
        <v>2711751168</v>
      </c>
    </row>
    <row r="12" spans="2:9" x14ac:dyDescent="0.25">
      <c r="B12" t="s">
        <v>1</v>
      </c>
      <c r="C12">
        <f xml:space="preserve"> ROUNDDOWN(C11/(64*4),0)</f>
        <v>10592774</v>
      </c>
      <c r="D12">
        <f xml:space="preserve"> ROUNDDOWN(D11/(64*4),0)</f>
        <v>10592775</v>
      </c>
      <c r="E12">
        <f xml:space="preserve"> ROUNDDOWN(E11/(64*4),0)</f>
        <v>10592776</v>
      </c>
      <c r="F12">
        <f t="shared" ref="F12:G12" si="4" xml:space="preserve"> ROUNDDOWN(F11/(64*4),0)</f>
        <v>10592777</v>
      </c>
      <c r="G12">
        <f t="shared" si="4"/>
        <v>10592778</v>
      </c>
    </row>
    <row r="13" spans="2:9" x14ac:dyDescent="0.25">
      <c r="B13" t="s">
        <v>2</v>
      </c>
      <c r="C13">
        <f>MOD(C12,64)</f>
        <v>6</v>
      </c>
      <c r="D13">
        <f>MOD(D12,64)</f>
        <v>7</v>
      </c>
      <c r="E13">
        <f>MOD(E12,64)</f>
        <v>8</v>
      </c>
      <c r="F13">
        <f t="shared" ref="F13:G13" si="5">MOD(F12,64)</f>
        <v>9</v>
      </c>
      <c r="G13">
        <f t="shared" si="5"/>
        <v>10</v>
      </c>
    </row>
    <row r="16" spans="2:9" x14ac:dyDescent="0.25">
      <c r="B16" t="s">
        <v>6</v>
      </c>
      <c r="C16">
        <v>0</v>
      </c>
      <c r="D16">
        <v>64</v>
      </c>
      <c r="E16">
        <f>64+D16</f>
        <v>128</v>
      </c>
      <c r="F16">
        <f t="shared" ref="F16:G16" si="6">64+E16</f>
        <v>192</v>
      </c>
      <c r="G16">
        <f t="shared" si="6"/>
        <v>256</v>
      </c>
    </row>
    <row r="17" spans="2:9" x14ac:dyDescent="0.25">
      <c r="B17" t="s">
        <v>3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I17">
        <v>4</v>
      </c>
    </row>
    <row r="18" spans="2:9" x14ac:dyDescent="0.25">
      <c r="B18" t="s">
        <v>0</v>
      </c>
      <c r="C18">
        <f>3165496832</f>
        <v>3165496832</v>
      </c>
      <c r="D18">
        <f t="shared" ref="D18" si="7">$C$18+(4*(D16))</f>
        <v>3165497088</v>
      </c>
      <c r="E18">
        <f>$C$18+(4*(E16))</f>
        <v>3165497344</v>
      </c>
      <c r="F18">
        <f>$C$18+(4*(F16))</f>
        <v>3165497600</v>
      </c>
      <c r="G18">
        <f>$C$18+(4*(G16))</f>
        <v>3165497856</v>
      </c>
    </row>
    <row r="19" spans="2:9" x14ac:dyDescent="0.25">
      <c r="B19" t="s">
        <v>1</v>
      </c>
      <c r="C19">
        <f xml:space="preserve"> ROUNDDOWN(C18/(64*4),0)</f>
        <v>12365222</v>
      </c>
      <c r="D19">
        <f xml:space="preserve"> ROUNDDOWN(D18/(64*4),0)</f>
        <v>12365223</v>
      </c>
      <c r="E19">
        <f t="shared" ref="E19:G19" si="8" xml:space="preserve"> ROUNDDOWN(E18/(64*4),0)</f>
        <v>12365224</v>
      </c>
      <c r="F19">
        <f t="shared" si="8"/>
        <v>12365225</v>
      </c>
      <c r="G19">
        <f t="shared" si="8"/>
        <v>12365226</v>
      </c>
    </row>
    <row r="20" spans="2:9" x14ac:dyDescent="0.25">
      <c r="B20" t="s">
        <v>2</v>
      </c>
      <c r="C20">
        <f>MOD(C19,64)</f>
        <v>38</v>
      </c>
      <c r="D20">
        <f>MOD(D19,64)</f>
        <v>39</v>
      </c>
      <c r="E20">
        <f>MOD(E19,64)</f>
        <v>40</v>
      </c>
      <c r="F20">
        <f t="shared" ref="F20" si="9">MOD(F19,64)</f>
        <v>41</v>
      </c>
      <c r="G20">
        <f t="shared" ref="G20" si="10">MOD(G19,64)</f>
        <v>42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"/>
  <sheetViews>
    <sheetView workbookViewId="0">
      <selection activeCell="C4" sqref="C4"/>
    </sheetView>
  </sheetViews>
  <sheetFormatPr defaultRowHeight="15" x14ac:dyDescent="0.25"/>
  <sheetData>
    <row r="3" spans="3:3" x14ac:dyDescent="0.25">
      <c r="C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workbookViewId="0">
      <selection sqref="A1:K33"/>
    </sheetView>
  </sheetViews>
  <sheetFormatPr defaultRowHeight="15" x14ac:dyDescent="0.25"/>
  <cols>
    <col min="2" max="2" width="22.140625" customWidth="1"/>
    <col min="3" max="3" width="13.42578125" customWidth="1"/>
    <col min="4" max="4" width="11" bestFit="1" customWidth="1"/>
    <col min="5" max="5" width="11.7109375" customWidth="1"/>
    <col min="6" max="6" width="11.85546875" customWidth="1"/>
    <col min="7" max="7" width="12.28515625" customWidth="1"/>
    <col min="8" max="8" width="10.42578125" customWidth="1"/>
    <col min="9" max="9" width="11.140625" customWidth="1"/>
  </cols>
  <sheetData>
    <row r="2" spans="2:10" x14ac:dyDescent="0.25">
      <c r="B2" t="s">
        <v>13</v>
      </c>
    </row>
    <row r="4" spans="2:10" x14ac:dyDescent="0.25">
      <c r="B4" t="s">
        <v>14</v>
      </c>
      <c r="C4" t="s">
        <v>15</v>
      </c>
      <c r="D4" t="s">
        <v>16</v>
      </c>
    </row>
    <row r="5" spans="2:10" x14ac:dyDescent="0.25">
      <c r="B5">
        <v>64</v>
      </c>
      <c r="C5">
        <v>2</v>
      </c>
      <c r="D5">
        <f>B5/C5</f>
        <v>32</v>
      </c>
    </row>
    <row r="9" spans="2:10" x14ac:dyDescent="0.25">
      <c r="B9" t="s">
        <v>7</v>
      </c>
      <c r="C9">
        <v>0</v>
      </c>
      <c r="D9">
        <v>64</v>
      </c>
      <c r="E9">
        <f>64+D9</f>
        <v>128</v>
      </c>
      <c r="F9">
        <f>64+E9</f>
        <v>192</v>
      </c>
      <c r="G9">
        <f>64+F9</f>
        <v>256</v>
      </c>
      <c r="I9" t="s">
        <v>20</v>
      </c>
      <c r="J9" t="s">
        <v>23</v>
      </c>
    </row>
    <row r="10" spans="2:10" x14ac:dyDescent="0.25">
      <c r="B10" t="s">
        <v>3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</row>
    <row r="11" spans="2:10" x14ac:dyDescent="0.25">
      <c r="B11" t="s">
        <v>8</v>
      </c>
      <c r="C11">
        <f>2711684608</f>
        <v>2711684608</v>
      </c>
      <c r="D11">
        <f>$C$11+(4*(D9))</f>
        <v>2711684864</v>
      </c>
      <c r="E11">
        <f t="shared" ref="E11:G11" si="0">$C$11+(4*(E9))</f>
        <v>2711685120</v>
      </c>
      <c r="F11">
        <f t="shared" si="0"/>
        <v>2711685376</v>
      </c>
      <c r="G11">
        <f t="shared" si="0"/>
        <v>2711685632</v>
      </c>
    </row>
    <row r="12" spans="2:10" x14ac:dyDescent="0.25">
      <c r="B12" t="s">
        <v>9</v>
      </c>
      <c r="C12">
        <f xml:space="preserve"> ROUNDDOWN(C11/(64*4),0)</f>
        <v>10592518</v>
      </c>
      <c r="D12">
        <f xml:space="preserve"> ROUNDDOWN(D11/(64*4),0)</f>
        <v>10592519</v>
      </c>
      <c r="E12">
        <f t="shared" ref="E12:G12" si="1" xml:space="preserve"> ROUNDDOWN(E11/(64*4),0)</f>
        <v>10592520</v>
      </c>
      <c r="F12">
        <f t="shared" si="1"/>
        <v>10592521</v>
      </c>
      <c r="G12">
        <f t="shared" si="1"/>
        <v>10592522</v>
      </c>
    </row>
    <row r="13" spans="2:10" x14ac:dyDescent="0.25">
      <c r="B13" t="s">
        <v>17</v>
      </c>
      <c r="C13">
        <f>MOD(C12,$D$5)</f>
        <v>6</v>
      </c>
      <c r="D13">
        <f t="shared" ref="D13:G13" si="2">MOD(D12,$D$5)</f>
        <v>7</v>
      </c>
      <c r="E13">
        <f t="shared" si="2"/>
        <v>8</v>
      </c>
      <c r="F13">
        <f t="shared" si="2"/>
        <v>9</v>
      </c>
      <c r="G13">
        <f t="shared" si="2"/>
        <v>10</v>
      </c>
    </row>
    <row r="14" spans="2:10" x14ac:dyDescent="0.25"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</row>
    <row r="17" spans="2:10" x14ac:dyDescent="0.25">
      <c r="B17" t="s">
        <v>19</v>
      </c>
      <c r="C17">
        <v>0</v>
      </c>
      <c r="D17">
        <v>64</v>
      </c>
      <c r="E17">
        <f>64+D17</f>
        <v>128</v>
      </c>
      <c r="F17">
        <f>64+E17</f>
        <v>192</v>
      </c>
      <c r="G17">
        <f>64+F17</f>
        <v>256</v>
      </c>
      <c r="I17" t="s">
        <v>21</v>
      </c>
      <c r="J17" t="s">
        <v>22</v>
      </c>
    </row>
    <row r="18" spans="2:10" x14ac:dyDescent="0.25">
      <c r="B18" t="s">
        <v>3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</row>
    <row r="19" spans="2:10" x14ac:dyDescent="0.25">
      <c r="B19" t="s">
        <v>8</v>
      </c>
      <c r="C19">
        <f>2711750144</f>
        <v>2711750144</v>
      </c>
      <c r="D19">
        <f>$C$19+(4*(D17))</f>
        <v>2711750400</v>
      </c>
      <c r="E19">
        <f>$C$19+(4*(E17))</f>
        <v>2711750656</v>
      </c>
      <c r="F19">
        <f t="shared" ref="F19:G19" si="3">$C$19+(4*(F17))</f>
        <v>2711750912</v>
      </c>
      <c r="G19">
        <f t="shared" si="3"/>
        <v>2711751168</v>
      </c>
    </row>
    <row r="20" spans="2:10" x14ac:dyDescent="0.25">
      <c r="B20" t="s">
        <v>9</v>
      </c>
      <c r="C20">
        <f xml:space="preserve"> ROUNDDOWN(C19/(64*4),0)</f>
        <v>10592774</v>
      </c>
      <c r="D20">
        <f xml:space="preserve"> ROUNDDOWN(D19/(64*4),0)</f>
        <v>10592775</v>
      </c>
      <c r="E20">
        <f t="shared" ref="E20:G20" si="4" xml:space="preserve"> ROUNDDOWN(E19/(64*4),0)</f>
        <v>10592776</v>
      </c>
      <c r="F20">
        <f t="shared" si="4"/>
        <v>10592777</v>
      </c>
      <c r="G20">
        <f t="shared" si="4"/>
        <v>10592778</v>
      </c>
    </row>
    <row r="21" spans="2:10" x14ac:dyDescent="0.25">
      <c r="B21" t="s">
        <v>17</v>
      </c>
      <c r="C21">
        <f>MOD(C20,$D$5)</f>
        <v>6</v>
      </c>
      <c r="D21">
        <f t="shared" ref="D21" si="5">MOD(D20,$D$5)</f>
        <v>7</v>
      </c>
      <c r="E21">
        <f t="shared" ref="E21" si="6">MOD(E20,$D$5)</f>
        <v>8</v>
      </c>
      <c r="F21">
        <f t="shared" ref="F21" si="7">MOD(F20,$D$5)</f>
        <v>9</v>
      </c>
      <c r="G21">
        <f t="shared" ref="G21" si="8">MOD(G20,$D$5)</f>
        <v>10</v>
      </c>
    </row>
    <row r="22" spans="2:10" x14ac:dyDescent="0.25">
      <c r="B22" t="s">
        <v>18</v>
      </c>
      <c r="C22">
        <v>1</v>
      </c>
      <c r="D22">
        <v>1</v>
      </c>
      <c r="E22">
        <v>1</v>
      </c>
      <c r="F22">
        <v>1</v>
      </c>
      <c r="G22">
        <v>1</v>
      </c>
    </row>
    <row r="25" spans="2:10" x14ac:dyDescent="0.25">
      <c r="B25" t="s">
        <v>19</v>
      </c>
      <c r="C25">
        <v>0</v>
      </c>
      <c r="D25">
        <v>64</v>
      </c>
      <c r="E25">
        <f>64+D25</f>
        <v>128</v>
      </c>
      <c r="F25">
        <f>64+E25</f>
        <v>192</v>
      </c>
      <c r="G25">
        <f>64+F25</f>
        <v>256</v>
      </c>
      <c r="I25" t="s">
        <v>20</v>
      </c>
      <c r="J25" t="s">
        <v>23</v>
      </c>
    </row>
    <row r="26" spans="2:10" x14ac:dyDescent="0.25">
      <c r="B26" t="s">
        <v>3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</row>
    <row r="27" spans="2:10" x14ac:dyDescent="0.25">
      <c r="B27" t="s">
        <v>8</v>
      </c>
      <c r="C27">
        <f>3165496832</f>
        <v>3165496832</v>
      </c>
      <c r="D27">
        <f>$C$27+(4*(D25))</f>
        <v>3165497088</v>
      </c>
      <c r="E27">
        <f t="shared" ref="E27:G27" si="9">$C$27+(4*(E25))</f>
        <v>3165497344</v>
      </c>
      <c r="F27">
        <f t="shared" si="9"/>
        <v>3165497600</v>
      </c>
      <c r="G27">
        <f t="shared" si="9"/>
        <v>3165497856</v>
      </c>
    </row>
    <row r="28" spans="2:10" x14ac:dyDescent="0.25">
      <c r="B28" t="s">
        <v>9</v>
      </c>
      <c r="C28">
        <f xml:space="preserve"> ROUNDDOWN(C27/(64*4),0)</f>
        <v>12365222</v>
      </c>
      <c r="D28">
        <f xml:space="preserve"> ROUNDDOWN(D27/(64*4),0)</f>
        <v>12365223</v>
      </c>
      <c r="E28">
        <f t="shared" ref="E28:F28" si="10" xml:space="preserve"> ROUNDDOWN(E27/(64*4),0)</f>
        <v>12365224</v>
      </c>
      <c r="F28">
        <f t="shared" si="10"/>
        <v>12365225</v>
      </c>
      <c r="G28">
        <f xml:space="preserve"> ROUNDDOWN(G27/(64*4),0)</f>
        <v>12365226</v>
      </c>
    </row>
    <row r="29" spans="2:10" x14ac:dyDescent="0.25">
      <c r="B29" t="s">
        <v>17</v>
      </c>
      <c r="C29">
        <f>MOD(C28,$D$5)</f>
        <v>6</v>
      </c>
      <c r="D29">
        <f t="shared" ref="D29" si="11">MOD(D28,$D$5)</f>
        <v>7</v>
      </c>
      <c r="E29">
        <f t="shared" ref="E29" si="12">MOD(E28,$D$5)</f>
        <v>8</v>
      </c>
      <c r="F29">
        <f t="shared" ref="F29" si="13">MOD(F28,$D$5)</f>
        <v>9</v>
      </c>
      <c r="G29">
        <f t="shared" ref="G29" si="14">MOD(G28,$D$5)</f>
        <v>10</v>
      </c>
    </row>
    <row r="30" spans="2:10" x14ac:dyDescent="0.25">
      <c r="B30" t="s">
        <v>18</v>
      </c>
      <c r="C30">
        <v>0</v>
      </c>
      <c r="D30">
        <v>0</v>
      </c>
      <c r="E30">
        <v>0</v>
      </c>
      <c r="F30">
        <v>0</v>
      </c>
      <c r="G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workbookViewId="0">
      <selection activeCell="J9" sqref="J9"/>
    </sheetView>
  </sheetViews>
  <sheetFormatPr defaultRowHeight="15" x14ac:dyDescent="0.25"/>
  <sheetData>
    <row r="2" spans="2:10" x14ac:dyDescent="0.25">
      <c r="B2" t="s">
        <v>13</v>
      </c>
    </row>
    <row r="4" spans="2:10" x14ac:dyDescent="0.25">
      <c r="B4" t="s">
        <v>14</v>
      </c>
      <c r="C4" t="s">
        <v>15</v>
      </c>
      <c r="D4" t="s">
        <v>16</v>
      </c>
    </row>
    <row r="5" spans="2:10" x14ac:dyDescent="0.25">
      <c r="B5">
        <v>64</v>
      </c>
      <c r="C5">
        <v>8</v>
      </c>
      <c r="D5">
        <f>B5/C5</f>
        <v>8</v>
      </c>
    </row>
    <row r="8" spans="2:10" x14ac:dyDescent="0.25">
      <c r="I8" t="s">
        <v>24</v>
      </c>
      <c r="J8" t="s">
        <v>25</v>
      </c>
    </row>
    <row r="9" spans="2:10" x14ac:dyDescent="0.25">
      <c r="B9" t="s">
        <v>7</v>
      </c>
      <c r="C9">
        <v>0</v>
      </c>
      <c r="D9">
        <v>64</v>
      </c>
      <c r="E9">
        <f>64+D9</f>
        <v>128</v>
      </c>
      <c r="F9">
        <f>64+E9</f>
        <v>192</v>
      </c>
      <c r="G9">
        <f>64+F9</f>
        <v>256</v>
      </c>
      <c r="I9">
        <v>4</v>
      </c>
      <c r="J9">
        <v>252</v>
      </c>
    </row>
    <row r="10" spans="2:10" x14ac:dyDescent="0.25">
      <c r="B10" t="s">
        <v>3</v>
      </c>
      <c r="C10" t="s">
        <v>4</v>
      </c>
      <c r="D10" t="s">
        <v>4</v>
      </c>
      <c r="E10" t="s">
        <v>4</v>
      </c>
      <c r="F10" t="s">
        <v>4</v>
      </c>
      <c r="G10" t="s">
        <v>4</v>
      </c>
    </row>
    <row r="11" spans="2:10" x14ac:dyDescent="0.25">
      <c r="B11" t="s">
        <v>8</v>
      </c>
      <c r="C11">
        <f>2711684608</f>
        <v>2711684608</v>
      </c>
      <c r="D11">
        <f>$C$11+(4*(D9))</f>
        <v>2711684864</v>
      </c>
      <c r="E11">
        <f t="shared" ref="E11:G11" si="0">$C$11+(4*(E9))</f>
        <v>2711685120</v>
      </c>
      <c r="F11">
        <f t="shared" si="0"/>
        <v>2711685376</v>
      </c>
      <c r="G11">
        <f t="shared" si="0"/>
        <v>2711685632</v>
      </c>
    </row>
    <row r="12" spans="2:10" x14ac:dyDescent="0.25">
      <c r="B12" t="s">
        <v>9</v>
      </c>
      <c r="C12">
        <f xml:space="preserve"> ROUNDDOWN(C11/(64*4),0)</f>
        <v>10592518</v>
      </c>
      <c r="D12">
        <f xml:space="preserve"> ROUNDDOWN(D11/(64*4),0)</f>
        <v>10592519</v>
      </c>
      <c r="E12">
        <f t="shared" ref="E12:G12" si="1" xml:space="preserve"> ROUNDDOWN(E11/(64*4),0)</f>
        <v>10592520</v>
      </c>
      <c r="F12">
        <f t="shared" si="1"/>
        <v>10592521</v>
      </c>
      <c r="G12">
        <f t="shared" si="1"/>
        <v>10592522</v>
      </c>
    </row>
    <row r="13" spans="2:10" x14ac:dyDescent="0.25">
      <c r="B13" t="s">
        <v>17</v>
      </c>
      <c r="C13">
        <f>MOD(C12,$D$5)</f>
        <v>6</v>
      </c>
      <c r="D13">
        <f t="shared" ref="D13:G13" si="2">MOD(D12,$D$5)</f>
        <v>7</v>
      </c>
      <c r="E13">
        <f t="shared" si="2"/>
        <v>0</v>
      </c>
      <c r="F13">
        <f t="shared" si="2"/>
        <v>1</v>
      </c>
      <c r="G13">
        <f t="shared" si="2"/>
        <v>2</v>
      </c>
    </row>
    <row r="14" spans="2:10" x14ac:dyDescent="0.25">
      <c r="B14" t="s">
        <v>18</v>
      </c>
      <c r="C14">
        <v>0</v>
      </c>
      <c r="D14">
        <v>0</v>
      </c>
      <c r="E14">
        <v>0</v>
      </c>
      <c r="F14">
        <v>0</v>
      </c>
      <c r="G14">
        <v>0</v>
      </c>
    </row>
    <row r="17" spans="2:10" x14ac:dyDescent="0.25">
      <c r="B17" t="s">
        <v>19</v>
      </c>
      <c r="C17">
        <v>0</v>
      </c>
      <c r="D17">
        <v>64</v>
      </c>
      <c r="E17">
        <f>64+D17</f>
        <v>128</v>
      </c>
      <c r="F17">
        <f>64+E17</f>
        <v>192</v>
      </c>
      <c r="G17">
        <f>64+F17</f>
        <v>256</v>
      </c>
      <c r="I17">
        <v>4</v>
      </c>
      <c r="J17">
        <v>252</v>
      </c>
    </row>
    <row r="18" spans="2:10" x14ac:dyDescent="0.25">
      <c r="B18" t="s">
        <v>3</v>
      </c>
      <c r="C18" t="s">
        <v>4</v>
      </c>
      <c r="D18" t="s">
        <v>4</v>
      </c>
      <c r="E18" t="s">
        <v>4</v>
      </c>
      <c r="F18" t="s">
        <v>4</v>
      </c>
      <c r="G18" t="s">
        <v>4</v>
      </c>
    </row>
    <row r="19" spans="2:10" x14ac:dyDescent="0.25">
      <c r="B19" t="s">
        <v>8</v>
      </c>
      <c r="C19">
        <f>2711750144</f>
        <v>2711750144</v>
      </c>
      <c r="D19">
        <f>$C$19+(4*(D17))</f>
        <v>2711750400</v>
      </c>
      <c r="E19">
        <f>$C$19+(4*(E17))</f>
        <v>2711750656</v>
      </c>
      <c r="F19">
        <f t="shared" ref="F19:G19" si="3">$C$19+(4*(F17))</f>
        <v>2711750912</v>
      </c>
      <c r="G19">
        <f t="shared" si="3"/>
        <v>2711751168</v>
      </c>
    </row>
    <row r="20" spans="2:10" x14ac:dyDescent="0.25">
      <c r="B20" t="s">
        <v>9</v>
      </c>
      <c r="C20">
        <f xml:space="preserve"> ROUNDDOWN(C19/(64*4),0)</f>
        <v>10592774</v>
      </c>
      <c r="D20">
        <f xml:space="preserve"> ROUNDDOWN(D19/(64*4),0)</f>
        <v>10592775</v>
      </c>
      <c r="E20">
        <f t="shared" ref="E20:G20" si="4" xml:space="preserve"> ROUNDDOWN(E19/(64*4),0)</f>
        <v>10592776</v>
      </c>
      <c r="F20">
        <f t="shared" si="4"/>
        <v>10592777</v>
      </c>
      <c r="G20">
        <f t="shared" si="4"/>
        <v>10592778</v>
      </c>
    </row>
    <row r="21" spans="2:10" x14ac:dyDescent="0.25">
      <c r="B21" t="s">
        <v>17</v>
      </c>
      <c r="C21">
        <f>MOD(C20,$D$5)</f>
        <v>6</v>
      </c>
      <c r="D21">
        <f t="shared" ref="D21:G21" si="5">MOD(D20,$D$5)</f>
        <v>7</v>
      </c>
      <c r="E21">
        <f t="shared" si="5"/>
        <v>0</v>
      </c>
      <c r="F21">
        <f t="shared" si="5"/>
        <v>1</v>
      </c>
      <c r="G21">
        <f t="shared" si="5"/>
        <v>2</v>
      </c>
    </row>
    <row r="22" spans="2:10" x14ac:dyDescent="0.25">
      <c r="B22" t="s">
        <v>18</v>
      </c>
      <c r="C22">
        <v>1</v>
      </c>
      <c r="D22">
        <v>1</v>
      </c>
      <c r="E22">
        <v>1</v>
      </c>
      <c r="F22">
        <v>1</v>
      </c>
      <c r="G22">
        <v>1</v>
      </c>
    </row>
    <row r="25" spans="2:10" x14ac:dyDescent="0.25">
      <c r="B25" t="s">
        <v>19</v>
      </c>
      <c r="C25">
        <v>0</v>
      </c>
      <c r="D25">
        <v>64</v>
      </c>
      <c r="E25">
        <f>64+D25</f>
        <v>128</v>
      </c>
      <c r="F25">
        <f>64+E25</f>
        <v>192</v>
      </c>
      <c r="G25">
        <f>64+F25</f>
        <v>256</v>
      </c>
      <c r="I25">
        <v>4</v>
      </c>
      <c r="J25">
        <v>252</v>
      </c>
    </row>
    <row r="26" spans="2:10" x14ac:dyDescent="0.25">
      <c r="B26" t="s">
        <v>3</v>
      </c>
      <c r="C26" t="s">
        <v>4</v>
      </c>
      <c r="D26" t="s">
        <v>4</v>
      </c>
      <c r="E26" t="s">
        <v>4</v>
      </c>
      <c r="F26" t="s">
        <v>4</v>
      </c>
      <c r="G26" t="s">
        <v>4</v>
      </c>
    </row>
    <row r="27" spans="2:10" x14ac:dyDescent="0.25">
      <c r="B27" t="s">
        <v>8</v>
      </c>
      <c r="C27">
        <f>3165496832</f>
        <v>3165496832</v>
      </c>
      <c r="D27">
        <f>$C$27+(4*(D25))</f>
        <v>3165497088</v>
      </c>
      <c r="E27">
        <f t="shared" ref="E27:G27" si="6">$C$27+(4*(E25))</f>
        <v>3165497344</v>
      </c>
      <c r="F27">
        <f t="shared" si="6"/>
        <v>3165497600</v>
      </c>
      <c r="G27">
        <f t="shared" si="6"/>
        <v>3165497856</v>
      </c>
    </row>
    <row r="28" spans="2:10" x14ac:dyDescent="0.25">
      <c r="B28" t="s">
        <v>9</v>
      </c>
      <c r="C28">
        <f xml:space="preserve"> ROUNDDOWN(C27/(64*4),0)</f>
        <v>12365222</v>
      </c>
      <c r="D28">
        <f xml:space="preserve"> ROUNDDOWN(D27/(64*4),0)</f>
        <v>12365223</v>
      </c>
      <c r="E28">
        <f t="shared" ref="E28:F28" si="7" xml:space="preserve"> ROUNDDOWN(E27/(64*4),0)</f>
        <v>12365224</v>
      </c>
      <c r="F28">
        <f t="shared" si="7"/>
        <v>12365225</v>
      </c>
      <c r="G28">
        <f xml:space="preserve"> ROUNDDOWN(G27/(64*4),0)</f>
        <v>12365226</v>
      </c>
    </row>
    <row r="29" spans="2:10" x14ac:dyDescent="0.25">
      <c r="B29" t="s">
        <v>17</v>
      </c>
      <c r="C29">
        <f>MOD(C28,$D$5)</f>
        <v>6</v>
      </c>
      <c r="D29">
        <f t="shared" ref="D29:G29" si="8">MOD(D28,$D$5)</f>
        <v>7</v>
      </c>
      <c r="E29">
        <f t="shared" si="8"/>
        <v>0</v>
      </c>
      <c r="F29">
        <f t="shared" si="8"/>
        <v>1</v>
      </c>
      <c r="G29">
        <f t="shared" si="8"/>
        <v>2</v>
      </c>
    </row>
    <row r="30" spans="2:10" x14ac:dyDescent="0.25">
      <c r="B30" t="s">
        <v>18</v>
      </c>
      <c r="C30">
        <v>2</v>
      </c>
      <c r="D30">
        <v>2</v>
      </c>
      <c r="E30">
        <v>2</v>
      </c>
      <c r="F30">
        <v>2</v>
      </c>
      <c r="G3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mapped cache</vt:lpstr>
      <vt:lpstr>fully associative cache</vt:lpstr>
      <vt:lpstr>set associative cache 2 </vt:lpstr>
      <vt:lpstr>set associative cache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2017-05-06T13:31:35Z</dcterms:modified>
</cp:coreProperties>
</file>