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direct mapped cache" sheetId="1" r:id="rId1"/>
    <sheet name="fully associative cache" sheetId="2" r:id="rId2"/>
    <sheet name="set associative cache 2 " sheetId="3" r:id="rId3"/>
    <sheet name="set associative cache 8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4" l="1"/>
  <c r="C28" i="4" s="1"/>
  <c r="E25" i="4"/>
  <c r="F25" i="4" s="1"/>
  <c r="C19" i="4"/>
  <c r="C20" i="4" s="1"/>
  <c r="E17" i="4"/>
  <c r="F17" i="4" s="1"/>
  <c r="C11" i="4"/>
  <c r="D11" i="4" s="1"/>
  <c r="D12" i="4" s="1"/>
  <c r="E9" i="4"/>
  <c r="F9" i="4" s="1"/>
  <c r="D5" i="4"/>
  <c r="F27" i="4" l="1"/>
  <c r="F28" i="4" s="1"/>
  <c r="F29" i="4" s="1"/>
  <c r="D27" i="4"/>
  <c r="D28" i="4" s="1"/>
  <c r="D29" i="4" s="1"/>
  <c r="E27" i="4"/>
  <c r="E28" i="4" s="1"/>
  <c r="E29" i="4" s="1"/>
  <c r="C12" i="4"/>
  <c r="C13" i="4" s="1"/>
  <c r="C21" i="4"/>
  <c r="C29" i="4"/>
  <c r="D13" i="4"/>
  <c r="F11" i="4"/>
  <c r="F12" i="4" s="1"/>
  <c r="F13" i="4" s="1"/>
  <c r="F19" i="4"/>
  <c r="F20" i="4" s="1"/>
  <c r="F21" i="4" s="1"/>
  <c r="E11" i="4"/>
  <c r="E12" i="4" s="1"/>
  <c r="E13" i="4" s="1"/>
  <c r="D19" i="4"/>
  <c r="D20" i="4" s="1"/>
  <c r="D21" i="4" s="1"/>
  <c r="E19" i="4"/>
  <c r="E20" i="4" s="1"/>
  <c r="E21" i="4" s="1"/>
  <c r="C27" i="3" l="1"/>
  <c r="D27" i="3" s="1"/>
  <c r="D28" i="3" s="1"/>
  <c r="C18" i="1"/>
  <c r="C19" i="3"/>
  <c r="C20" i="3" s="1"/>
  <c r="C11" i="1"/>
  <c r="F25" i="3"/>
  <c r="E25" i="3"/>
  <c r="E17" i="3"/>
  <c r="F17" i="3" s="1"/>
  <c r="C12" i="3"/>
  <c r="E11" i="3"/>
  <c r="F11" i="3"/>
  <c r="C11" i="3"/>
  <c r="D11" i="3" s="1"/>
  <c r="D12" i="3" s="1"/>
  <c r="E9" i="3"/>
  <c r="F9" i="3" s="1"/>
  <c r="D19" i="3" l="1"/>
  <c r="D20" i="3" s="1"/>
  <c r="D21" i="3" s="1"/>
  <c r="F19" i="3"/>
  <c r="E19" i="3"/>
  <c r="F27" i="3"/>
  <c r="E27" i="3"/>
  <c r="E28" i="3" s="1"/>
  <c r="C28" i="3"/>
  <c r="F28" i="3"/>
  <c r="F29" i="3" s="1"/>
  <c r="F20" i="3"/>
  <c r="F21" i="3" s="1"/>
  <c r="E20" i="3"/>
  <c r="E21" i="3" s="1"/>
  <c r="F12" i="3"/>
  <c r="E12" i="3"/>
  <c r="D5" i="3"/>
  <c r="D29" i="3" s="1"/>
  <c r="C29" i="3" l="1"/>
  <c r="C21" i="3"/>
  <c r="E29" i="3"/>
  <c r="D13" i="3"/>
  <c r="C13" i="3"/>
  <c r="E13" i="3"/>
  <c r="F13" i="3"/>
  <c r="C12" i="1"/>
  <c r="C5" i="1"/>
  <c r="D6" i="1"/>
  <c r="C6" i="1"/>
  <c r="E11" i="1"/>
  <c r="D11" i="1"/>
  <c r="C4" i="1"/>
  <c r="D4" i="1" s="1"/>
  <c r="D5" i="1"/>
  <c r="C19" i="1"/>
  <c r="D19" i="1"/>
  <c r="E16" i="1"/>
  <c r="F16" i="1" s="1"/>
  <c r="D18" i="1"/>
  <c r="D12" i="1"/>
  <c r="E9" i="1"/>
  <c r="F9" i="1" s="1"/>
  <c r="E2" i="1"/>
  <c r="F2" i="1" s="1"/>
  <c r="E18" i="1" l="1"/>
  <c r="E19" i="1" s="1"/>
  <c r="E4" i="1"/>
  <c r="D20" i="1"/>
  <c r="F18" i="1"/>
  <c r="F19" i="1" s="1"/>
  <c r="F20" i="1"/>
  <c r="F11" i="1"/>
  <c r="F12" i="1" s="1"/>
  <c r="F13" i="1" s="1"/>
  <c r="F4" i="1"/>
  <c r="F5" i="1" s="1"/>
  <c r="E5" i="1"/>
  <c r="E6" i="1" s="1"/>
  <c r="E20" i="1"/>
  <c r="C20" i="1"/>
  <c r="F6" i="1" l="1"/>
  <c r="C13" i="1" l="1"/>
  <c r="D13" i="1"/>
  <c r="E12" i="1" l="1"/>
  <c r="E13" i="1" s="1"/>
</calcChain>
</file>

<file path=xl/sharedStrings.xml><?xml version="1.0" encoding="utf-8"?>
<sst xmlns="http://schemas.openxmlformats.org/spreadsheetml/2006/main" count="183" uniqueCount="32">
  <si>
    <t>phys addr</t>
  </si>
  <si>
    <t>phys block</t>
  </si>
  <si>
    <t>cache block</t>
  </si>
  <si>
    <t>hit/miss</t>
  </si>
  <si>
    <t>m</t>
  </si>
  <si>
    <t>B</t>
  </si>
  <si>
    <t>C</t>
  </si>
  <si>
    <t>phys addr (byte)</t>
  </si>
  <si>
    <t>phys block (block)</t>
  </si>
  <si>
    <t>cache block (block)</t>
  </si>
  <si>
    <t xml:space="preserve">Because the cache is fully accosiative (meaning blocks can be placed anywhere) and big enough to fit more than three blocks each Array will only have 4 misses  </t>
  </si>
  <si>
    <t>Set associative caching with 2 blocks per set</t>
  </si>
  <si>
    <t>Cache Blocks</t>
  </si>
  <si>
    <t>Blocks per set</t>
  </si>
  <si>
    <t>Sets</t>
  </si>
  <si>
    <t>cache Set (set)</t>
  </si>
  <si>
    <t>cache Set block (block)</t>
  </si>
  <si>
    <t>Misses</t>
  </si>
  <si>
    <t>Hits</t>
  </si>
  <si>
    <t>Total</t>
  </si>
  <si>
    <t>A</t>
  </si>
  <si>
    <t>Block Index</t>
  </si>
  <si>
    <t>Block Indexes</t>
  </si>
  <si>
    <t>Miss</t>
  </si>
  <si>
    <t>Hit</t>
  </si>
  <si>
    <t>h</t>
  </si>
  <si>
    <t>hit/miss majority</t>
  </si>
  <si>
    <t>S1:B0</t>
  </si>
  <si>
    <t>S1:B1</t>
  </si>
  <si>
    <t>S2:B1</t>
  </si>
  <si>
    <t>S2:B0</t>
  </si>
  <si>
    <t>majority hit/miss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</si>
</sst>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J16" sqref="J16"/>
    </sheetView>
  </sheetViews>
  <sheetFormatPr defaultRowHeight="15" x14ac:dyDescent="0.25"/>
  <cols>
    <col min="2" max="2" width="20.42578125" customWidth="1"/>
    <col min="3" max="3" width="12.5703125" customWidth="1"/>
    <col min="4" max="4" width="14" customWidth="1"/>
    <col min="5" max="6" width="11" bestFit="1" customWidth="1"/>
  </cols>
  <sheetData>
    <row r="1" spans="2:8" x14ac:dyDescent="0.25">
      <c r="B1" s="1" t="s">
        <v>20</v>
      </c>
      <c r="C1" s="1" t="s">
        <v>21</v>
      </c>
      <c r="D1" s="1"/>
      <c r="E1" s="1"/>
      <c r="F1" s="1"/>
      <c r="G1" s="1" t="s">
        <v>19</v>
      </c>
      <c r="H1" s="1"/>
    </row>
    <row r="2" spans="2:8" x14ac:dyDescent="0.25">
      <c r="B2" s="1"/>
      <c r="C2">
        <v>0</v>
      </c>
      <c r="D2">
        <v>64</v>
      </c>
      <c r="E2">
        <f>64+D2</f>
        <v>128</v>
      </c>
      <c r="F2">
        <f>64+E2</f>
        <v>192</v>
      </c>
      <c r="G2" t="s">
        <v>18</v>
      </c>
      <c r="H2" t="s">
        <v>17</v>
      </c>
    </row>
    <row r="3" spans="2:8" x14ac:dyDescent="0.25">
      <c r="B3" t="s">
        <v>3</v>
      </c>
      <c r="C3" t="s">
        <v>4</v>
      </c>
      <c r="D3" t="s">
        <v>4</v>
      </c>
      <c r="E3" t="s">
        <v>4</v>
      </c>
      <c r="F3" t="s">
        <v>4</v>
      </c>
      <c r="G3">
        <v>0</v>
      </c>
      <c r="H3">
        <v>256</v>
      </c>
    </row>
    <row r="4" spans="2:8" x14ac:dyDescent="0.25">
      <c r="B4" t="s">
        <v>7</v>
      </c>
      <c r="C4">
        <f>2711684608</f>
        <v>2711684608</v>
      </c>
      <c r="D4">
        <f>$C$4+(4*(D2))</f>
        <v>2711684864</v>
      </c>
      <c r="E4">
        <f>$C$4+(4*(E2))</f>
        <v>2711685120</v>
      </c>
      <c r="F4">
        <f>$C$4+(4*(F2))</f>
        <v>2711685376</v>
      </c>
    </row>
    <row r="5" spans="2:8" x14ac:dyDescent="0.25">
      <c r="B5" t="s">
        <v>8</v>
      </c>
      <c r="C5">
        <f xml:space="preserve"> ROUNDDOWN(C4/(64*4),0)</f>
        <v>10592518</v>
      </c>
      <c r="D5">
        <f xml:space="preserve"> ROUNDDOWN(D4/(64*4),0)</f>
        <v>10592519</v>
      </c>
      <c r="E5">
        <f t="shared" ref="E5:F5" si="0" xml:space="preserve"> ROUNDDOWN(E4/(64*4),0)</f>
        <v>10592520</v>
      </c>
      <c r="F5">
        <f t="shared" si="0"/>
        <v>10592521</v>
      </c>
    </row>
    <row r="6" spans="2:8" x14ac:dyDescent="0.25">
      <c r="B6" t="s">
        <v>9</v>
      </c>
      <c r="C6">
        <f>MOD(C5,64)</f>
        <v>6</v>
      </c>
      <c r="D6">
        <f>MOD(D5,64)</f>
        <v>7</v>
      </c>
      <c r="E6">
        <f>MOD(E5,64)</f>
        <v>8</v>
      </c>
      <c r="F6">
        <f>MOD(F5,64)</f>
        <v>9</v>
      </c>
    </row>
    <row r="8" spans="2:8" x14ac:dyDescent="0.25">
      <c r="B8" s="1" t="s">
        <v>5</v>
      </c>
      <c r="C8" s="1" t="s">
        <v>21</v>
      </c>
      <c r="D8" s="1"/>
      <c r="E8" s="1"/>
      <c r="F8" s="1"/>
      <c r="G8" s="1" t="s">
        <v>19</v>
      </c>
      <c r="H8" s="1"/>
    </row>
    <row r="9" spans="2:8" x14ac:dyDescent="0.25">
      <c r="B9" s="1"/>
      <c r="C9">
        <v>0</v>
      </c>
      <c r="D9">
        <v>64</v>
      </c>
      <c r="E9">
        <f>64+D9</f>
        <v>128</v>
      </c>
      <c r="F9">
        <f t="shared" ref="F9" si="1">64+E9</f>
        <v>192</v>
      </c>
      <c r="G9" t="s">
        <v>18</v>
      </c>
      <c r="H9" t="s">
        <v>17</v>
      </c>
    </row>
    <row r="10" spans="2:8" x14ac:dyDescent="0.25">
      <c r="B10" t="s">
        <v>3</v>
      </c>
      <c r="C10" t="s">
        <v>4</v>
      </c>
      <c r="D10" t="s">
        <v>4</v>
      </c>
      <c r="E10" t="s">
        <v>4</v>
      </c>
      <c r="F10" t="s">
        <v>4</v>
      </c>
      <c r="G10" s="2">
        <v>0</v>
      </c>
      <c r="H10">
        <v>256</v>
      </c>
    </row>
    <row r="11" spans="2:8" x14ac:dyDescent="0.25">
      <c r="B11" t="s">
        <v>0</v>
      </c>
      <c r="C11">
        <f>2711750144</f>
        <v>2711750144</v>
      </c>
      <c r="D11">
        <f>$C$11+(4*(D9))</f>
        <v>2711750400</v>
      </c>
      <c r="E11">
        <f>$C$11+(4*(E9))</f>
        <v>2711750656</v>
      </c>
      <c r="F11">
        <f t="shared" ref="F11" si="2">$C$11+(4*(F9))</f>
        <v>2711750912</v>
      </c>
    </row>
    <row r="12" spans="2:8" x14ac:dyDescent="0.25">
      <c r="B12" t="s">
        <v>1</v>
      </c>
      <c r="C12">
        <f xml:space="preserve"> ROUNDDOWN(C11/(64*4),0)</f>
        <v>10592774</v>
      </c>
      <c r="D12">
        <f xml:space="preserve"> ROUNDDOWN(D11/(64*4),0)</f>
        <v>10592775</v>
      </c>
      <c r="E12">
        <f xml:space="preserve"> ROUNDDOWN(E11/(64*4),0)</f>
        <v>10592776</v>
      </c>
      <c r="F12">
        <f t="shared" ref="F12" si="3" xml:space="preserve"> ROUNDDOWN(F11/(64*4),0)</f>
        <v>10592777</v>
      </c>
    </row>
    <row r="13" spans="2:8" x14ac:dyDescent="0.25">
      <c r="B13" t="s">
        <v>2</v>
      </c>
      <c r="C13">
        <f>MOD(C12,64)</f>
        <v>6</v>
      </c>
      <c r="D13">
        <f>MOD(D12,64)</f>
        <v>7</v>
      </c>
      <c r="E13">
        <f>MOD(E12,64)</f>
        <v>8</v>
      </c>
      <c r="F13">
        <f t="shared" ref="F13" si="4">MOD(F12,64)</f>
        <v>9</v>
      </c>
    </row>
    <row r="15" spans="2:8" x14ac:dyDescent="0.25">
      <c r="B15" s="1" t="s">
        <v>6</v>
      </c>
      <c r="C15" s="1" t="s">
        <v>21</v>
      </c>
      <c r="D15" s="1"/>
      <c r="E15" s="1"/>
      <c r="F15" s="1"/>
      <c r="G15" s="1" t="s">
        <v>19</v>
      </c>
      <c r="H15" s="1"/>
    </row>
    <row r="16" spans="2:8" x14ac:dyDescent="0.25">
      <c r="B16" s="1"/>
      <c r="C16">
        <v>0</v>
      </c>
      <c r="D16">
        <v>64</v>
      </c>
      <c r="E16">
        <f>64+D16</f>
        <v>128</v>
      </c>
      <c r="F16">
        <f t="shared" ref="F16" si="5">64+E16</f>
        <v>192</v>
      </c>
      <c r="G16" t="s">
        <v>18</v>
      </c>
      <c r="H16" t="s">
        <v>17</v>
      </c>
    </row>
    <row r="17" spans="2:8" x14ac:dyDescent="0.25">
      <c r="B17" t="s">
        <v>3</v>
      </c>
      <c r="C17" t="s">
        <v>4</v>
      </c>
      <c r="D17" t="s">
        <v>4</v>
      </c>
      <c r="E17" t="s">
        <v>4</v>
      </c>
      <c r="F17" t="s">
        <v>4</v>
      </c>
      <c r="G17">
        <v>252</v>
      </c>
      <c r="H17">
        <v>4</v>
      </c>
    </row>
    <row r="18" spans="2:8" x14ac:dyDescent="0.25">
      <c r="B18" t="s">
        <v>0</v>
      </c>
      <c r="C18">
        <f>3165496832</f>
        <v>3165496832</v>
      </c>
      <c r="D18">
        <f t="shared" ref="D18" si="6">$C$18+(4*(D16))</f>
        <v>3165497088</v>
      </c>
      <c r="E18">
        <f>$C$18+(4*(E16))</f>
        <v>3165497344</v>
      </c>
      <c r="F18">
        <f>$C$18+(4*(F16))</f>
        <v>3165497600</v>
      </c>
    </row>
    <row r="19" spans="2:8" x14ac:dyDescent="0.25">
      <c r="B19" t="s">
        <v>1</v>
      </c>
      <c r="C19">
        <f xml:space="preserve"> ROUNDDOWN(C18/(64*4),0)</f>
        <v>12365222</v>
      </c>
      <c r="D19">
        <f xml:space="preserve"> ROUNDDOWN(D18/(64*4),0)</f>
        <v>12365223</v>
      </c>
      <c r="E19">
        <f t="shared" ref="E19:F19" si="7" xml:space="preserve"> ROUNDDOWN(E18/(64*4),0)</f>
        <v>12365224</v>
      </c>
      <c r="F19">
        <f t="shared" si="7"/>
        <v>12365225</v>
      </c>
    </row>
    <row r="20" spans="2:8" x14ac:dyDescent="0.25">
      <c r="B20" t="s">
        <v>2</v>
      </c>
      <c r="C20">
        <f>MOD(C19,64)</f>
        <v>38</v>
      </c>
      <c r="D20">
        <f>MOD(D19,64)</f>
        <v>39</v>
      </c>
      <c r="E20">
        <f>MOD(E19,64)</f>
        <v>40</v>
      </c>
      <c r="F20">
        <f t="shared" ref="F20" si="8">MOD(F19,64)</f>
        <v>41</v>
      </c>
    </row>
  </sheetData>
  <mergeCells count="9">
    <mergeCell ref="G1:H1"/>
    <mergeCell ref="G15:H15"/>
    <mergeCell ref="G8:H8"/>
    <mergeCell ref="C1:F1"/>
    <mergeCell ref="B1:B2"/>
    <mergeCell ref="C8:F8"/>
    <mergeCell ref="B8:B9"/>
    <mergeCell ref="B15:B16"/>
    <mergeCell ref="C15:F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C4" sqref="C4"/>
    </sheetView>
  </sheetViews>
  <sheetFormatPr defaultRowHeight="15" x14ac:dyDescent="0.25"/>
  <sheetData>
    <row r="3" spans="3:3" x14ac:dyDescent="0.25">
      <c r="C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workbookViewId="0">
      <selection activeCell="O33" sqref="O33"/>
    </sheetView>
  </sheetViews>
  <sheetFormatPr defaultRowHeight="15" x14ac:dyDescent="0.25"/>
  <cols>
    <col min="2" max="2" width="22.140625" customWidth="1"/>
    <col min="3" max="3" width="13.42578125" customWidth="1"/>
    <col min="4" max="4" width="11" bestFit="1" customWidth="1"/>
    <col min="5" max="5" width="11.7109375" customWidth="1"/>
    <col min="6" max="6" width="11.85546875" customWidth="1"/>
    <col min="7" max="7" width="10.42578125" customWidth="1"/>
    <col min="8" max="8" width="11.140625" customWidth="1"/>
  </cols>
  <sheetData>
    <row r="2" spans="2:13" x14ac:dyDescent="0.25">
      <c r="B2" t="s">
        <v>11</v>
      </c>
    </row>
    <row r="4" spans="2:13" x14ac:dyDescent="0.25">
      <c r="B4" t="s">
        <v>12</v>
      </c>
      <c r="C4" t="s">
        <v>13</v>
      </c>
      <c r="D4" t="s">
        <v>14</v>
      </c>
    </row>
    <row r="5" spans="2:13" x14ac:dyDescent="0.25">
      <c r="B5">
        <v>64</v>
      </c>
      <c r="C5">
        <v>2</v>
      </c>
      <c r="D5">
        <f>B5/C5</f>
        <v>32</v>
      </c>
    </row>
    <row r="8" spans="2:13" x14ac:dyDescent="0.25">
      <c r="B8" s="1" t="s">
        <v>20</v>
      </c>
      <c r="C8" s="1" t="s">
        <v>22</v>
      </c>
      <c r="D8" s="1"/>
      <c r="E8" s="1"/>
      <c r="F8" s="1"/>
      <c r="G8" s="1" t="s">
        <v>19</v>
      </c>
      <c r="H8" s="1"/>
      <c r="K8" t="s">
        <v>20</v>
      </c>
      <c r="L8" t="s">
        <v>5</v>
      </c>
      <c r="M8" t="s">
        <v>6</v>
      </c>
    </row>
    <row r="9" spans="2:13" x14ac:dyDescent="0.25">
      <c r="B9" s="1"/>
      <c r="C9">
        <v>0</v>
      </c>
      <c r="D9">
        <v>64</v>
      </c>
      <c r="E9">
        <f>64+D9</f>
        <v>128</v>
      </c>
      <c r="F9">
        <f>64+E9</f>
        <v>192</v>
      </c>
      <c r="G9" t="s">
        <v>23</v>
      </c>
      <c r="H9" t="s">
        <v>24</v>
      </c>
      <c r="K9" t="s">
        <v>27</v>
      </c>
    </row>
    <row r="10" spans="2:13" x14ac:dyDescent="0.25">
      <c r="B10" t="s">
        <v>26</v>
      </c>
      <c r="C10" t="s">
        <v>4</v>
      </c>
      <c r="D10" t="s">
        <v>4</v>
      </c>
      <c r="E10" t="s">
        <v>4</v>
      </c>
      <c r="F10" t="s">
        <v>4</v>
      </c>
      <c r="G10">
        <v>256</v>
      </c>
      <c r="H10">
        <v>0</v>
      </c>
      <c r="K10" t="s">
        <v>27</v>
      </c>
      <c r="L10" t="s">
        <v>28</v>
      </c>
    </row>
    <row r="11" spans="2:13" x14ac:dyDescent="0.25">
      <c r="B11" t="s">
        <v>7</v>
      </c>
      <c r="C11">
        <f>2711684608</f>
        <v>2711684608</v>
      </c>
      <c r="D11">
        <f>$C$11+(4*(D9))</f>
        <v>2711684864</v>
      </c>
      <c r="E11">
        <f t="shared" ref="E11:F11" si="0">$C$11+(4*(E9))</f>
        <v>2711685120</v>
      </c>
      <c r="F11">
        <f t="shared" si="0"/>
        <v>2711685376</v>
      </c>
      <c r="L11" t="s">
        <v>28</v>
      </c>
      <c r="M11" t="s">
        <v>27</v>
      </c>
    </row>
    <row r="12" spans="2:13" x14ac:dyDescent="0.25">
      <c r="B12" t="s">
        <v>8</v>
      </c>
      <c r="C12">
        <f xml:space="preserve"> ROUNDDOWN(C11/(64*4),0)</f>
        <v>10592518</v>
      </c>
      <c r="D12">
        <f xml:space="preserve"> ROUNDDOWN(D11/(64*4),0)</f>
        <v>10592519</v>
      </c>
      <c r="E12">
        <f t="shared" ref="E12:F12" si="1" xml:space="preserve"> ROUNDDOWN(E11/(64*4),0)</f>
        <v>10592520</v>
      </c>
      <c r="F12">
        <f t="shared" si="1"/>
        <v>10592521</v>
      </c>
      <c r="K12" t="s">
        <v>28</v>
      </c>
      <c r="M12" t="s">
        <v>27</v>
      </c>
    </row>
    <row r="13" spans="2:13" x14ac:dyDescent="0.25">
      <c r="B13" t="s">
        <v>15</v>
      </c>
      <c r="C13">
        <f>MOD(C12,$D$5)</f>
        <v>6</v>
      </c>
      <c r="D13">
        <f t="shared" ref="D13:F13" si="2">MOD(D12,$D$5)</f>
        <v>7</v>
      </c>
      <c r="E13">
        <f t="shared" si="2"/>
        <v>8</v>
      </c>
      <c r="F13">
        <f t="shared" si="2"/>
        <v>9</v>
      </c>
      <c r="K13" t="s">
        <v>28</v>
      </c>
      <c r="L13" t="s">
        <v>27</v>
      </c>
    </row>
    <row r="14" spans="2:13" x14ac:dyDescent="0.25">
      <c r="B14" t="s">
        <v>16</v>
      </c>
      <c r="C14">
        <v>0</v>
      </c>
      <c r="D14">
        <v>0</v>
      </c>
      <c r="E14">
        <v>0</v>
      </c>
      <c r="F14">
        <v>0</v>
      </c>
      <c r="L14" t="s">
        <v>27</v>
      </c>
      <c r="M14" t="s">
        <v>28</v>
      </c>
    </row>
    <row r="15" spans="2:13" x14ac:dyDescent="0.25">
      <c r="K15" t="s">
        <v>27</v>
      </c>
      <c r="M15" t="s">
        <v>28</v>
      </c>
    </row>
    <row r="16" spans="2:13" x14ac:dyDescent="0.25">
      <c r="B16" s="1" t="s">
        <v>5</v>
      </c>
      <c r="C16" s="1" t="s">
        <v>22</v>
      </c>
      <c r="D16" s="1"/>
      <c r="E16" s="1"/>
      <c r="F16" s="1"/>
      <c r="G16" s="1" t="s">
        <v>19</v>
      </c>
      <c r="H16" s="1"/>
      <c r="K16" t="s">
        <v>27</v>
      </c>
      <c r="L16" t="s">
        <v>28</v>
      </c>
    </row>
    <row r="17" spans="2:13" x14ac:dyDescent="0.25">
      <c r="B17" s="1"/>
      <c r="C17">
        <v>0</v>
      </c>
      <c r="D17">
        <v>64</v>
      </c>
      <c r="E17">
        <f>64+D17</f>
        <v>128</v>
      </c>
      <c r="F17">
        <f>64+E17</f>
        <v>192</v>
      </c>
      <c r="G17" t="s">
        <v>23</v>
      </c>
      <c r="H17" t="s">
        <v>24</v>
      </c>
      <c r="L17" t="s">
        <v>28</v>
      </c>
      <c r="M17" t="s">
        <v>27</v>
      </c>
    </row>
    <row r="18" spans="2:13" x14ac:dyDescent="0.25">
      <c r="B18" t="s">
        <v>26</v>
      </c>
      <c r="C18" t="s">
        <v>25</v>
      </c>
      <c r="D18" t="s">
        <v>25</v>
      </c>
      <c r="E18" t="s">
        <v>25</v>
      </c>
      <c r="F18" t="s">
        <v>25</v>
      </c>
      <c r="G18">
        <v>256</v>
      </c>
      <c r="H18">
        <v>0</v>
      </c>
      <c r="K18" t="s">
        <v>28</v>
      </c>
      <c r="M18" t="s">
        <v>27</v>
      </c>
    </row>
    <row r="19" spans="2:13" x14ac:dyDescent="0.25">
      <c r="B19" t="s">
        <v>7</v>
      </c>
      <c r="C19">
        <f>2711750144</f>
        <v>2711750144</v>
      </c>
      <c r="D19">
        <f>$C$19+(4*(D17))</f>
        <v>2711750400</v>
      </c>
      <c r="E19">
        <f>$C$19+(4*(E17))</f>
        <v>2711750656</v>
      </c>
      <c r="F19">
        <f t="shared" ref="F19" si="3">$C$19+(4*(F17))</f>
        <v>2711750912</v>
      </c>
      <c r="K19" t="s">
        <v>28</v>
      </c>
      <c r="L19" t="s">
        <v>27</v>
      </c>
    </row>
    <row r="20" spans="2:13" x14ac:dyDescent="0.25">
      <c r="B20" t="s">
        <v>8</v>
      </c>
      <c r="C20">
        <f xml:space="preserve"> ROUNDDOWN(C19/(64*4),0)</f>
        <v>10592774</v>
      </c>
      <c r="D20">
        <f xml:space="preserve"> ROUNDDOWN(D19/(64*4),0)</f>
        <v>10592775</v>
      </c>
      <c r="E20">
        <f t="shared" ref="E20:F20" si="4" xml:space="preserve"> ROUNDDOWN(E19/(64*4),0)</f>
        <v>10592776</v>
      </c>
      <c r="F20">
        <f t="shared" si="4"/>
        <v>10592777</v>
      </c>
      <c r="L20" t="s">
        <v>27</v>
      </c>
      <c r="M20" t="s">
        <v>28</v>
      </c>
    </row>
    <row r="21" spans="2:13" x14ac:dyDescent="0.25">
      <c r="B21" t="s">
        <v>15</v>
      </c>
      <c r="C21">
        <f>MOD(C20,$D$5)</f>
        <v>6</v>
      </c>
      <c r="D21">
        <f t="shared" ref="D21" si="5">MOD(D20,$D$5)</f>
        <v>7</v>
      </c>
      <c r="E21">
        <f t="shared" ref="E21" si="6">MOD(E20,$D$5)</f>
        <v>8</v>
      </c>
      <c r="F21">
        <f t="shared" ref="F21" si="7">MOD(F20,$D$5)</f>
        <v>9</v>
      </c>
      <c r="K21" t="s">
        <v>27</v>
      </c>
      <c r="M21" t="s">
        <v>28</v>
      </c>
    </row>
    <row r="22" spans="2:13" x14ac:dyDescent="0.25">
      <c r="B22" t="s">
        <v>16</v>
      </c>
      <c r="C22">
        <v>1</v>
      </c>
      <c r="D22">
        <v>1</v>
      </c>
      <c r="E22">
        <v>1</v>
      </c>
      <c r="F22">
        <v>1</v>
      </c>
      <c r="K22" t="s">
        <v>27</v>
      </c>
      <c r="L22" t="s">
        <v>28</v>
      </c>
    </row>
    <row r="23" spans="2:13" x14ac:dyDescent="0.25">
      <c r="L23" t="s">
        <v>28</v>
      </c>
      <c r="M23" t="s">
        <v>27</v>
      </c>
    </row>
    <row r="24" spans="2:13" x14ac:dyDescent="0.25">
      <c r="B24" s="1" t="s">
        <v>6</v>
      </c>
      <c r="C24" s="1" t="s">
        <v>22</v>
      </c>
      <c r="D24" s="1"/>
      <c r="E24" s="1"/>
      <c r="F24" s="1"/>
      <c r="G24" s="1" t="s">
        <v>19</v>
      </c>
      <c r="H24" s="1"/>
      <c r="K24" t="s">
        <v>28</v>
      </c>
      <c r="M24" t="s">
        <v>27</v>
      </c>
    </row>
    <row r="25" spans="2:13" x14ac:dyDescent="0.25">
      <c r="B25" s="1"/>
      <c r="C25">
        <v>0</v>
      </c>
      <c r="D25">
        <v>64</v>
      </c>
      <c r="E25">
        <f>64+D25</f>
        <v>128</v>
      </c>
      <c r="F25">
        <f>64+E25</f>
        <v>192</v>
      </c>
      <c r="G25" t="s">
        <v>23</v>
      </c>
      <c r="H25" t="s">
        <v>24</v>
      </c>
      <c r="K25" t="s">
        <v>28</v>
      </c>
      <c r="L25" t="s">
        <v>27</v>
      </c>
    </row>
    <row r="26" spans="2:13" x14ac:dyDescent="0.25">
      <c r="B26" t="s">
        <v>26</v>
      </c>
      <c r="C26" t="s">
        <v>4</v>
      </c>
      <c r="D26" t="s">
        <v>4</v>
      </c>
      <c r="E26" t="s">
        <v>4</v>
      </c>
      <c r="F26" t="s">
        <v>4</v>
      </c>
      <c r="G26">
        <v>256</v>
      </c>
      <c r="H26">
        <v>0</v>
      </c>
      <c r="L26" t="s">
        <v>27</v>
      </c>
      <c r="M26" t="s">
        <v>28</v>
      </c>
    </row>
    <row r="27" spans="2:13" x14ac:dyDescent="0.25">
      <c r="B27" t="s">
        <v>7</v>
      </c>
      <c r="C27">
        <f>3165496832</f>
        <v>3165496832</v>
      </c>
      <c r="D27">
        <f>$C$27+(4*(D25))</f>
        <v>3165497088</v>
      </c>
      <c r="E27">
        <f t="shared" ref="E27:F27" si="8">$C$27+(4*(E25))</f>
        <v>3165497344</v>
      </c>
      <c r="F27">
        <f t="shared" si="8"/>
        <v>3165497600</v>
      </c>
      <c r="K27" t="s">
        <v>29</v>
      </c>
      <c r="L27" t="s">
        <v>27</v>
      </c>
      <c r="M27" t="s">
        <v>28</v>
      </c>
    </row>
    <row r="28" spans="2:13" x14ac:dyDescent="0.25">
      <c r="B28" t="s">
        <v>8</v>
      </c>
      <c r="C28">
        <f xml:space="preserve"> ROUNDDOWN(C27/(64*4),0)</f>
        <v>12365222</v>
      </c>
      <c r="D28">
        <f xml:space="preserve"> ROUNDDOWN(D27/(64*4),0)</f>
        <v>12365223</v>
      </c>
      <c r="E28">
        <f t="shared" ref="E28:F28" si="9" xml:space="preserve"> ROUNDDOWN(E27/(64*4),0)</f>
        <v>12365224</v>
      </c>
      <c r="F28">
        <f t="shared" si="9"/>
        <v>12365225</v>
      </c>
      <c r="K28" t="s">
        <v>29</v>
      </c>
      <c r="L28" t="s">
        <v>30</v>
      </c>
      <c r="M28" t="s">
        <v>28</v>
      </c>
    </row>
    <row r="29" spans="2:13" x14ac:dyDescent="0.25">
      <c r="B29" t="s">
        <v>15</v>
      </c>
      <c r="C29">
        <f>MOD(C28,$D$5)</f>
        <v>6</v>
      </c>
      <c r="D29">
        <f t="shared" ref="D29" si="10">MOD(D28,$D$5)</f>
        <v>7</v>
      </c>
      <c r="E29">
        <f t="shared" ref="E29" si="11">MOD(E28,$D$5)</f>
        <v>8</v>
      </c>
      <c r="F29">
        <f t="shared" ref="F29" si="12">MOD(F28,$D$5)</f>
        <v>9</v>
      </c>
      <c r="L29" t="s">
        <v>30</v>
      </c>
      <c r="M29" t="s">
        <v>29</v>
      </c>
    </row>
    <row r="30" spans="2:13" x14ac:dyDescent="0.25">
      <c r="B30" t="s">
        <v>16</v>
      </c>
      <c r="C30">
        <v>0</v>
      </c>
      <c r="D30">
        <v>0</v>
      </c>
      <c r="E30">
        <v>0</v>
      </c>
      <c r="F30">
        <v>0</v>
      </c>
      <c r="K30" t="s">
        <v>30</v>
      </c>
      <c r="M30" t="s">
        <v>29</v>
      </c>
    </row>
    <row r="31" spans="2:13" x14ac:dyDescent="0.25">
      <c r="K31" t="s">
        <v>30</v>
      </c>
      <c r="L31" t="s">
        <v>29</v>
      </c>
    </row>
    <row r="32" spans="2:13" x14ac:dyDescent="0.25">
      <c r="L32" t="s">
        <v>29</v>
      </c>
    </row>
  </sheetData>
  <mergeCells count="9">
    <mergeCell ref="G8:H8"/>
    <mergeCell ref="G16:H16"/>
    <mergeCell ref="G24:H24"/>
    <mergeCell ref="B8:B9"/>
    <mergeCell ref="B16:B17"/>
    <mergeCell ref="B24:B25"/>
    <mergeCell ref="C8:F8"/>
    <mergeCell ref="C16:F16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abSelected="1" workbookViewId="0">
      <selection activeCell="B8" sqref="B8:H30"/>
    </sheetView>
  </sheetViews>
  <sheetFormatPr defaultRowHeight="15" x14ac:dyDescent="0.25"/>
  <cols>
    <col min="3" max="3" width="10.85546875" customWidth="1"/>
    <col min="4" max="4" width="11.28515625" customWidth="1"/>
    <col min="5" max="5" width="11.85546875" customWidth="1"/>
    <col min="6" max="6" width="11.5703125" customWidth="1"/>
  </cols>
  <sheetData>
    <row r="2" spans="2:8" x14ac:dyDescent="0.25">
      <c r="B2" t="s">
        <v>11</v>
      </c>
    </row>
    <row r="4" spans="2:8" x14ac:dyDescent="0.25">
      <c r="B4" t="s">
        <v>12</v>
      </c>
      <c r="C4" t="s">
        <v>13</v>
      </c>
      <c r="D4" t="s">
        <v>14</v>
      </c>
    </row>
    <row r="5" spans="2:8" x14ac:dyDescent="0.25">
      <c r="B5">
        <v>64</v>
      </c>
      <c r="C5">
        <v>8</v>
      </c>
      <c r="D5">
        <f>B5/C5</f>
        <v>8</v>
      </c>
    </row>
    <row r="8" spans="2:8" x14ac:dyDescent="0.25">
      <c r="B8" s="1" t="s">
        <v>20</v>
      </c>
      <c r="C8" s="1" t="s">
        <v>21</v>
      </c>
      <c r="D8" s="1"/>
      <c r="E8" s="1"/>
      <c r="F8" s="1"/>
      <c r="G8" s="1" t="s">
        <v>19</v>
      </c>
      <c r="H8" s="1"/>
    </row>
    <row r="9" spans="2:8" x14ac:dyDescent="0.25">
      <c r="B9" s="1"/>
      <c r="C9">
        <v>0</v>
      </c>
      <c r="D9">
        <v>64</v>
      </c>
      <c r="E9">
        <f>64+D9</f>
        <v>128</v>
      </c>
      <c r="F9">
        <f>64+E9</f>
        <v>192</v>
      </c>
      <c r="G9" t="s">
        <v>17</v>
      </c>
      <c r="H9" t="s">
        <v>18</v>
      </c>
    </row>
    <row r="10" spans="2:8" x14ac:dyDescent="0.25">
      <c r="B10" t="s">
        <v>31</v>
      </c>
      <c r="C10" t="s">
        <v>4</v>
      </c>
      <c r="D10" t="s">
        <v>4</v>
      </c>
      <c r="E10" t="s">
        <v>4</v>
      </c>
      <c r="F10" t="s">
        <v>4</v>
      </c>
      <c r="G10">
        <v>4</v>
      </c>
      <c r="H10">
        <v>252</v>
      </c>
    </row>
    <row r="11" spans="2:8" x14ac:dyDescent="0.25">
      <c r="B11" t="s">
        <v>7</v>
      </c>
      <c r="C11">
        <f>2711684608</f>
        <v>2711684608</v>
      </c>
      <c r="D11">
        <f>$C$11+(4*(D9))</f>
        <v>2711684864</v>
      </c>
      <c r="E11">
        <f t="shared" ref="E11:F11" si="0">$C$11+(4*(E9))</f>
        <v>2711685120</v>
      </c>
      <c r="F11">
        <f t="shared" si="0"/>
        <v>2711685376</v>
      </c>
    </row>
    <row r="12" spans="2:8" x14ac:dyDescent="0.25">
      <c r="B12" t="s">
        <v>8</v>
      </c>
      <c r="C12">
        <f xml:space="preserve"> ROUNDDOWN(C11/(64*4),0)</f>
        <v>10592518</v>
      </c>
      <c r="D12">
        <f xml:space="preserve"> ROUNDDOWN(D11/(64*4),0)</f>
        <v>10592519</v>
      </c>
      <c r="E12">
        <f t="shared" ref="E12:F12" si="1" xml:space="preserve"> ROUNDDOWN(E11/(64*4),0)</f>
        <v>10592520</v>
      </c>
      <c r="F12">
        <f t="shared" si="1"/>
        <v>10592521</v>
      </c>
    </row>
    <row r="13" spans="2:8" x14ac:dyDescent="0.25">
      <c r="B13" t="s">
        <v>15</v>
      </c>
      <c r="C13">
        <f>MOD(C12,$D$5)</f>
        <v>6</v>
      </c>
      <c r="D13">
        <f t="shared" ref="D13:F13" si="2">MOD(D12,$D$5)</f>
        <v>7</v>
      </c>
      <c r="E13">
        <f t="shared" si="2"/>
        <v>0</v>
      </c>
      <c r="F13">
        <f t="shared" si="2"/>
        <v>1</v>
      </c>
    </row>
    <row r="14" spans="2:8" x14ac:dyDescent="0.25">
      <c r="B14" t="s">
        <v>16</v>
      </c>
      <c r="C14">
        <v>0</v>
      </c>
      <c r="D14">
        <v>0</v>
      </c>
      <c r="E14">
        <v>0</v>
      </c>
      <c r="F14">
        <v>0</v>
      </c>
    </row>
    <row r="16" spans="2:8" x14ac:dyDescent="0.25">
      <c r="B16" s="1" t="s">
        <v>5</v>
      </c>
      <c r="C16" s="1" t="s">
        <v>21</v>
      </c>
      <c r="D16" s="1"/>
      <c r="E16" s="1"/>
      <c r="F16" s="1"/>
      <c r="G16" s="1" t="s">
        <v>19</v>
      </c>
      <c r="H16" s="1"/>
    </row>
    <row r="17" spans="2:8" x14ac:dyDescent="0.25">
      <c r="B17" s="1"/>
      <c r="C17">
        <v>0</v>
      </c>
      <c r="D17">
        <v>64</v>
      </c>
      <c r="E17">
        <f>64+D17</f>
        <v>128</v>
      </c>
      <c r="F17">
        <f>64+E17</f>
        <v>192</v>
      </c>
      <c r="G17" t="s">
        <v>17</v>
      </c>
      <c r="H17" t="s">
        <v>18</v>
      </c>
    </row>
    <row r="18" spans="2:8" x14ac:dyDescent="0.25">
      <c r="B18" t="s">
        <v>31</v>
      </c>
      <c r="C18" t="s">
        <v>4</v>
      </c>
      <c r="D18" t="s">
        <v>4</v>
      </c>
      <c r="E18" t="s">
        <v>4</v>
      </c>
      <c r="F18" t="s">
        <v>4</v>
      </c>
      <c r="G18">
        <v>4</v>
      </c>
      <c r="H18">
        <v>252</v>
      </c>
    </row>
    <row r="19" spans="2:8" x14ac:dyDescent="0.25">
      <c r="B19" t="s">
        <v>7</v>
      </c>
      <c r="C19">
        <f>2711750144</f>
        <v>2711750144</v>
      </c>
      <c r="D19">
        <f>$C$19+(4*(D17))</f>
        <v>2711750400</v>
      </c>
      <c r="E19">
        <f>$C$19+(4*(E17))</f>
        <v>2711750656</v>
      </c>
      <c r="F19">
        <f t="shared" ref="F19" si="3">$C$19+(4*(F17))</f>
        <v>2711750912</v>
      </c>
    </row>
    <row r="20" spans="2:8" x14ac:dyDescent="0.25">
      <c r="B20" t="s">
        <v>8</v>
      </c>
      <c r="C20">
        <f xml:space="preserve"> ROUNDDOWN(C19/(64*4),0)</f>
        <v>10592774</v>
      </c>
      <c r="D20">
        <f xml:space="preserve"> ROUNDDOWN(D19/(64*4),0)</f>
        <v>10592775</v>
      </c>
      <c r="E20">
        <f t="shared" ref="E20:F20" si="4" xml:space="preserve"> ROUNDDOWN(E19/(64*4),0)</f>
        <v>10592776</v>
      </c>
      <c r="F20">
        <f t="shared" si="4"/>
        <v>10592777</v>
      </c>
    </row>
    <row r="21" spans="2:8" x14ac:dyDescent="0.25">
      <c r="B21" t="s">
        <v>15</v>
      </c>
      <c r="C21">
        <f>MOD(C20,$D$5)</f>
        <v>6</v>
      </c>
      <c r="D21">
        <f t="shared" ref="D21:F21" si="5">MOD(D20,$D$5)</f>
        <v>7</v>
      </c>
      <c r="E21">
        <f t="shared" si="5"/>
        <v>0</v>
      </c>
      <c r="F21">
        <f t="shared" si="5"/>
        <v>1</v>
      </c>
    </row>
    <row r="22" spans="2:8" x14ac:dyDescent="0.25">
      <c r="B22" t="s">
        <v>16</v>
      </c>
      <c r="C22">
        <v>1</v>
      </c>
      <c r="D22">
        <v>1</v>
      </c>
      <c r="E22">
        <v>1</v>
      </c>
      <c r="F22">
        <v>1</v>
      </c>
    </row>
    <row r="24" spans="2:8" x14ac:dyDescent="0.25">
      <c r="B24" s="1" t="s">
        <v>6</v>
      </c>
      <c r="C24" s="1" t="s">
        <v>21</v>
      </c>
      <c r="D24" s="1"/>
      <c r="E24" s="1"/>
      <c r="F24" s="1"/>
      <c r="G24" s="1" t="s">
        <v>19</v>
      </c>
      <c r="H24" s="1"/>
    </row>
    <row r="25" spans="2:8" x14ac:dyDescent="0.25">
      <c r="B25" s="1"/>
      <c r="C25">
        <v>0</v>
      </c>
      <c r="D25">
        <v>64</v>
      </c>
      <c r="E25">
        <f>64+D25</f>
        <v>128</v>
      </c>
      <c r="F25">
        <f>64+E25</f>
        <v>192</v>
      </c>
      <c r="G25" t="s">
        <v>17</v>
      </c>
      <c r="H25" t="s">
        <v>18</v>
      </c>
    </row>
    <row r="26" spans="2:8" x14ac:dyDescent="0.25">
      <c r="B26" t="s">
        <v>31</v>
      </c>
      <c r="C26" t="s">
        <v>4</v>
      </c>
      <c r="D26" t="s">
        <v>4</v>
      </c>
      <c r="E26" t="s">
        <v>4</v>
      </c>
      <c r="F26" t="s">
        <v>4</v>
      </c>
      <c r="G26">
        <v>4</v>
      </c>
      <c r="H26">
        <v>252</v>
      </c>
    </row>
    <row r="27" spans="2:8" x14ac:dyDescent="0.25">
      <c r="B27" t="s">
        <v>7</v>
      </c>
      <c r="C27">
        <f>3165496832</f>
        <v>3165496832</v>
      </c>
      <c r="D27">
        <f>$C$27+(4*(D25))</f>
        <v>3165497088</v>
      </c>
      <c r="E27">
        <f t="shared" ref="E27:F27" si="6">$C$27+(4*(E25))</f>
        <v>3165497344</v>
      </c>
      <c r="F27">
        <f t="shared" si="6"/>
        <v>3165497600</v>
      </c>
    </row>
    <row r="28" spans="2:8" x14ac:dyDescent="0.25">
      <c r="B28" t="s">
        <v>8</v>
      </c>
      <c r="C28">
        <f xml:space="preserve"> ROUNDDOWN(C27/(64*4),0)</f>
        <v>12365222</v>
      </c>
      <c r="D28">
        <f xml:space="preserve"> ROUNDDOWN(D27/(64*4),0)</f>
        <v>12365223</v>
      </c>
      <c r="E28">
        <f t="shared" ref="E28:F28" si="7" xml:space="preserve"> ROUNDDOWN(E27/(64*4),0)</f>
        <v>12365224</v>
      </c>
      <c r="F28">
        <f t="shared" si="7"/>
        <v>12365225</v>
      </c>
    </row>
    <row r="29" spans="2:8" x14ac:dyDescent="0.25">
      <c r="B29" t="s">
        <v>15</v>
      </c>
      <c r="C29">
        <f>MOD(C28,$D$5)</f>
        <v>6</v>
      </c>
      <c r="D29">
        <f t="shared" ref="D29:F29" si="8">MOD(D28,$D$5)</f>
        <v>7</v>
      </c>
      <c r="E29">
        <f t="shared" si="8"/>
        <v>0</v>
      </c>
      <c r="F29">
        <f t="shared" si="8"/>
        <v>1</v>
      </c>
    </row>
    <row r="30" spans="2:8" x14ac:dyDescent="0.25">
      <c r="B30" t="s">
        <v>16</v>
      </c>
      <c r="C30">
        <v>2</v>
      </c>
      <c r="D30">
        <v>2</v>
      </c>
      <c r="E30">
        <v>2</v>
      </c>
      <c r="F30">
        <v>2</v>
      </c>
    </row>
  </sheetData>
  <mergeCells count="9">
    <mergeCell ref="G16:H16"/>
    <mergeCell ref="G24:H24"/>
    <mergeCell ref="G8:H8"/>
    <mergeCell ref="B8:B9"/>
    <mergeCell ref="B16:B17"/>
    <mergeCell ref="B24:B25"/>
    <mergeCell ref="C24:F24"/>
    <mergeCell ref="C16:F16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 mapped cache</vt:lpstr>
      <vt:lpstr>fully associative cache</vt:lpstr>
      <vt:lpstr>set associative cache 2 </vt:lpstr>
      <vt:lpstr>set associative cache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2017-05-08T05:05:34Z</dcterms:modified>
</cp:coreProperties>
</file>