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<sst xmlns="http://schemas.openxmlformats.org/spreadsheetml/2006/main" count="494">
  <si>
    <t>姓名</t>
  </si>
  <si>
    <r>
      <rPr>
        <b/>
        <sz val="12"/>
        <color theme="1"/>
        <rFont val="宋体"/>
        <charset val="134"/>
        <scheme val="minor"/>
      </rPr>
      <t>ETH返利地址（</t>
    </r>
    <r>
      <rPr>
        <b/>
        <sz val="12"/>
        <color rgb="FFFF0000"/>
        <rFont val="宋体"/>
        <charset val="134"/>
        <scheme val="minor"/>
      </rPr>
      <t>如果是钱包转的币必须填本交易钱包地址</t>
    </r>
    <r>
      <rPr>
        <b/>
        <sz val="12"/>
        <color theme="1"/>
        <rFont val="宋体"/>
        <charset val="134"/>
        <scheme val="minor"/>
      </rPr>
      <t>）</t>
    </r>
  </si>
  <si>
    <t xml:space="preserve"> </t>
  </si>
  <si>
    <t>eth投资额度</t>
  </si>
  <si>
    <t>符绍海</t>
  </si>
  <si>
    <t>0x0911cca7f35c1d88489bc16fcc2773764d6a203a65878a279636642213480909</t>
  </si>
  <si>
    <t>吴蕴瑶</t>
  </si>
  <si>
    <t>0x9b6da6f6935f8a43a05bf0bf550fc25a4a3d2701509774eeab3831d67aa3a6cd</t>
  </si>
  <si>
    <t>康泽彬</t>
  </si>
  <si>
    <t>徐方波</t>
  </si>
  <si>
    <t>周诺</t>
  </si>
  <si>
    <t>任佑达</t>
  </si>
  <si>
    <t>金英花</t>
  </si>
  <si>
    <t>邓子文</t>
  </si>
  <si>
    <t>0x711EC8adC8E23C3bB090a9924695CA7BBcAA67Ac</t>
  </si>
  <si>
    <t>0xffc868aac2acdd974fdfefb63f895638098f884e9f9e2498467addd3df015a5e</t>
  </si>
  <si>
    <t>方靖文</t>
  </si>
  <si>
    <t>任路铭</t>
  </si>
  <si>
    <t>高原远</t>
  </si>
  <si>
    <t>叶万旭</t>
  </si>
  <si>
    <t>石坚</t>
  </si>
  <si>
    <t>0x2f85b430b7ea924a5ff1d672b6ae2edcb087ead7</t>
  </si>
  <si>
    <t>田丹丹</t>
  </si>
  <si>
    <t>杨美华</t>
  </si>
  <si>
    <t>0x560aba079946970a6c64aeef195cabc09ef2c51bbd9956ec4e3eea11ae7d272f</t>
  </si>
  <si>
    <t>周玉</t>
  </si>
  <si>
    <t>李嘉亮</t>
  </si>
  <si>
    <t>杨杰琛</t>
  </si>
  <si>
    <t>王铭泽</t>
  </si>
  <si>
    <t>郑亦涵</t>
  </si>
  <si>
    <t>于跃</t>
  </si>
  <si>
    <t>0x43cbD82e9A4872456EB24a18611c4EdF666ad7E9</t>
  </si>
  <si>
    <t>Xihan deng</t>
  </si>
  <si>
    <t>蒋荣辉</t>
  </si>
  <si>
    <t>殷健</t>
  </si>
  <si>
    <t>0x6fb1582c9b1b974c55461f6edc19ce2080a5ed1c</t>
  </si>
  <si>
    <t>0xbeef07558175bddc03cd8414ffe5b246d6ec879c1e1ad3ad4a2fcb3b4eeff226</t>
  </si>
  <si>
    <t>0xb7d139d350508c3063256eb02cb4437ea94a4f9036cd29ad37efe969c37bc51d</t>
  </si>
  <si>
    <t>倪仕明</t>
  </si>
  <si>
    <t>0xf55c8bc96783bc6f73a34db2f5b2bd5713dd9366</t>
  </si>
  <si>
    <t>0x8b1c48428140bccbacdff3319a0aa398f788d3dcc636e76ce313562dc00ea43b</t>
  </si>
  <si>
    <t>郑凯捷</t>
  </si>
  <si>
    <t>王珉杰</t>
  </si>
  <si>
    <t>0x0c04A16794d894F691E23143799B8A2f821914E2</t>
  </si>
  <si>
    <t>0x18e3ef1ab0d716d5443e79020e218b7bf2259f73ee2108d9000ee11d25286490</t>
  </si>
  <si>
    <t>达达</t>
  </si>
  <si>
    <t>曹宏晨</t>
  </si>
  <si>
    <t>巩晓宇</t>
  </si>
  <si>
    <t>0xf7256d2816609d72dd32a006d481ce8ce071d163</t>
  </si>
  <si>
    <t xml:space="preserve">0x764326d8f2ae63a11922d664989a347724277c9edeeeeb9f1b7120d8ff2eb312 </t>
  </si>
  <si>
    <t>王云尧</t>
  </si>
  <si>
    <t>0x46180e5B0d2Af6Fa45fa00E0A5D94CDD2F014Fdc</t>
  </si>
  <si>
    <t>0xd1d788abcd0f33d2f3a97be9b0de002c0300b5e7769a4aad4a2d5a31d2f0610f</t>
  </si>
  <si>
    <t>向发隆</t>
  </si>
  <si>
    <t>陈虹宇</t>
  </si>
  <si>
    <t>陈延声</t>
  </si>
  <si>
    <t>0x765d9d52646f316d48d5e2e52152f121c6a9c045</t>
  </si>
  <si>
    <t>0x3c5ded451f271b7a3c0280e9716b437e8948f1b7d165069a77f493395b3138e9</t>
  </si>
  <si>
    <t>孟繁佳</t>
  </si>
  <si>
    <t>刘天宇</t>
  </si>
  <si>
    <t>缪寿亮</t>
  </si>
  <si>
    <t>田瑞峰</t>
  </si>
  <si>
    <t>0x638c468bb61bf15d4ea9dca8573f7223a78c162f38e2c6f87db902fbfe401ed5</t>
  </si>
  <si>
    <t>0xde94712b5747309b76d27576db32a19c20dab9a244a8c6a62657ddad39203515</t>
  </si>
  <si>
    <t>曹亮亮</t>
  </si>
  <si>
    <t>0xaac80452cd2be24c4cd9ff1ff3eb29145b61af17830c44e8f901d679dcbd8fab</t>
  </si>
  <si>
    <t>何家乐</t>
  </si>
  <si>
    <t>0xe7e82ad0b7a64eba6d864ead74aa3b22955b98141056249b9bb73075d16ecd42</t>
  </si>
  <si>
    <t>梁振宇</t>
  </si>
  <si>
    <t>姚娟娟</t>
  </si>
  <si>
    <t>熊艳</t>
  </si>
  <si>
    <t>李杰</t>
  </si>
  <si>
    <t>张培</t>
  </si>
  <si>
    <t>王佳楠</t>
  </si>
  <si>
    <t>王伟</t>
  </si>
  <si>
    <t>危炜</t>
  </si>
  <si>
    <t>陈刚</t>
  </si>
  <si>
    <t>王梅</t>
  </si>
  <si>
    <t>吴磊</t>
  </si>
  <si>
    <t>王志全</t>
  </si>
  <si>
    <t>邹鹏</t>
  </si>
  <si>
    <t>0xe41d5468466eeb23611c7e747325550333f44504cee9095d9c3bb02b37392c48</t>
  </si>
  <si>
    <t>郭海涛</t>
  </si>
  <si>
    <t>王乃康</t>
  </si>
  <si>
    <t>MK</t>
  </si>
  <si>
    <t>汪星余</t>
  </si>
  <si>
    <t>米饭</t>
  </si>
  <si>
    <t>胡毅恒</t>
  </si>
  <si>
    <t>飞鸟jr</t>
  </si>
  <si>
    <t>周栋</t>
  </si>
  <si>
    <t>朱露晴</t>
  </si>
  <si>
    <t>张彬</t>
  </si>
  <si>
    <t>胡林</t>
  </si>
  <si>
    <t>关硕</t>
  </si>
  <si>
    <t>0x220458d4dd0510c0d08bb39f536da10bf88b76fceb0effd4be0ab315f9bc4d4a</t>
  </si>
  <si>
    <t>赵斌</t>
  </si>
  <si>
    <t>于博学</t>
  </si>
  <si>
    <t>Gao</t>
  </si>
  <si>
    <t>李贺</t>
  </si>
  <si>
    <t>林纲</t>
  </si>
  <si>
    <t>田家兴</t>
  </si>
  <si>
    <t>于靖禾</t>
  </si>
  <si>
    <t>0xb6bacd69809f4612b3cb589e2ff8fdbca8d1bb56c8beeda2f19c96249c0da38c</t>
  </si>
  <si>
    <t>Yecheng</t>
  </si>
  <si>
    <t>0x6cab92205fbea5e003969b6b85685cce473ff7b5f96f3db5f3ca1afbfb60bc41</t>
  </si>
  <si>
    <t>崔皓东</t>
  </si>
  <si>
    <t>0xf5bD8D5Fa8BcDfd270DC0d1A179619754B163FA0</t>
  </si>
  <si>
    <t>万涛</t>
  </si>
  <si>
    <t>杨迎新</t>
  </si>
  <si>
    <t>张国斌</t>
  </si>
  <si>
    <t>Oxda939ffa0c4ffc1d385ae269611b2848054d50051adb8cde2154f189e44eece</t>
  </si>
  <si>
    <t>袁贺赛</t>
  </si>
  <si>
    <t>0x620840df465aa0b635709edd11c40f7e84ac25fefa2db0d04f9bcb8f5af3b0c1</t>
  </si>
  <si>
    <t>0xe395fb338bb1ce9f7b5118a5ea13da022ce37953e870088e2a997e91174c1ed9</t>
  </si>
  <si>
    <t>王俊杰</t>
  </si>
  <si>
    <t>李朋云</t>
  </si>
  <si>
    <t>胡成伟</t>
  </si>
  <si>
    <t>董士佳</t>
  </si>
  <si>
    <t>0xc9a682S97527daa5dd00d073739b4fdSd21ca6b9620dbleaf8b5f450aalf589b</t>
  </si>
  <si>
    <t>覃龄锋</t>
  </si>
  <si>
    <t>吴齐昊</t>
  </si>
  <si>
    <t>怀娜</t>
  </si>
  <si>
    <t>孙迢</t>
  </si>
  <si>
    <t>钱争勇</t>
  </si>
  <si>
    <t>0x16ff1e8c431bb3d336240b60818f5733Oe343fb16fa32c5a82dafOaba657cb4b</t>
  </si>
  <si>
    <t>欧阳华</t>
  </si>
  <si>
    <t>杨城</t>
  </si>
  <si>
    <t>魏颖妮</t>
  </si>
  <si>
    <t>0xe4f89f8749da27f1a3dbc49ce75bac818207c778ffc2b305dae0a525f65e3480</t>
  </si>
  <si>
    <t>桑陈贵</t>
  </si>
  <si>
    <t>0x580f80c865f3e35e29eba14396f077177302204151c0a86d39b9e8f93b3fbfef</t>
  </si>
  <si>
    <t>张文辉</t>
  </si>
  <si>
    <t>0x019a0d4c9acb303f034f3f9d65c6d6961f6f452aca1eb905428b7fb28ca912bf</t>
  </si>
  <si>
    <t>张孟业</t>
  </si>
  <si>
    <t>章卓</t>
  </si>
  <si>
    <t>沙鑫</t>
  </si>
  <si>
    <t>徐水伟</t>
  </si>
  <si>
    <t>宋继晓</t>
  </si>
  <si>
    <t>周胤</t>
  </si>
  <si>
    <t>0xaEEeB6E13ca879a4634a2DFbc78230DD90E98D8D</t>
  </si>
  <si>
    <t>0x10b5db7a9073277eaa215da6c1d3d4943156c99b6da84cdb00b20722a2e8d08c</t>
  </si>
  <si>
    <t>佟娜</t>
  </si>
  <si>
    <t>张枫</t>
  </si>
  <si>
    <t>刘文广</t>
  </si>
  <si>
    <t>李腾</t>
  </si>
  <si>
    <t>刘京燕</t>
  </si>
  <si>
    <t>沙济元</t>
  </si>
  <si>
    <t>倪海军</t>
  </si>
  <si>
    <t>左飞</t>
  </si>
  <si>
    <t>张鹏毅</t>
  </si>
  <si>
    <t>王正卿</t>
  </si>
  <si>
    <t>唐国强</t>
  </si>
  <si>
    <t>魏元</t>
  </si>
  <si>
    <t>许奥林</t>
  </si>
  <si>
    <t>欧阳舴艋</t>
  </si>
  <si>
    <t>张佳新</t>
  </si>
  <si>
    <t>崔建伟</t>
  </si>
  <si>
    <t>杨鹏飞</t>
  </si>
  <si>
    <t>陈诚</t>
  </si>
  <si>
    <t>王天佑</t>
  </si>
  <si>
    <t>0x0558c457de271dfe4afe80b0268067ffB8695aDC</t>
  </si>
  <si>
    <t>0x7db4402d1004cb598dd8869dc2904a0e2d31a2a94568dee5e057c8483f80a628</t>
  </si>
  <si>
    <t>霍孟博</t>
  </si>
  <si>
    <t>舒琳</t>
  </si>
  <si>
    <t>0x2df7acbddf74365d572036fb6c0ae1063ce07bfe398bfd3ee335c588f73dfe00</t>
  </si>
  <si>
    <t>赵宁</t>
  </si>
  <si>
    <t>该起个啥名</t>
  </si>
  <si>
    <t>郑杰</t>
  </si>
  <si>
    <t>0x315e56b8e1657dc5232881b7eeeee9fe3c002b82e8aca4848205186c401877fd</t>
  </si>
  <si>
    <t>魏葳</t>
  </si>
  <si>
    <t>0x1184baf708af82c5be9178914ee1a513f86648a95df19fb7cfff148315e4b24b</t>
  </si>
  <si>
    <t>赵雪松</t>
  </si>
  <si>
    <t>陈小芯</t>
  </si>
  <si>
    <t>支先生</t>
  </si>
  <si>
    <t>俞仰锬</t>
  </si>
  <si>
    <t>leo</t>
  </si>
  <si>
    <t>0xe251fc0f8328f11459849ce80e9df499d0fc7748d1cf4cea2399d936a6f16bcf</t>
  </si>
  <si>
    <t>张玉金</t>
  </si>
  <si>
    <t>叶钊</t>
  </si>
  <si>
    <t>Layla</t>
  </si>
  <si>
    <t>郑苏杨</t>
  </si>
  <si>
    <t>宋彬</t>
  </si>
  <si>
    <t>周洋</t>
  </si>
  <si>
    <t>0x617eddd9b72da6a587485e1b43bC938bb0658c3ac64c8d97a3bb79a090f3daf1</t>
  </si>
  <si>
    <t>段忠祥</t>
  </si>
  <si>
    <t>汤希文</t>
  </si>
  <si>
    <t>杨玉鑫</t>
  </si>
  <si>
    <t>陈治蒙</t>
  </si>
  <si>
    <t>黄国庆</t>
  </si>
  <si>
    <t>徐文强</t>
  </si>
  <si>
    <t>杨金花</t>
  </si>
  <si>
    <t>翟翔</t>
  </si>
  <si>
    <t xml:space="preserve">0xcfbbbe4a162a54e10f6aa2a8247579d8c0c163020d3b044aae6cc65a4effc9ba </t>
  </si>
  <si>
    <t>姚宏泰</t>
  </si>
  <si>
    <t>钟韬</t>
  </si>
  <si>
    <t>0x3b0244b48e55a1eac5c36cdec5c1466b1dcae5bced31dd3c855207c3c5368486</t>
  </si>
  <si>
    <t>董支山</t>
  </si>
  <si>
    <t>沈建军</t>
  </si>
  <si>
    <t>林珈璟</t>
  </si>
  <si>
    <t>燕秀超</t>
  </si>
  <si>
    <t>郭冬平</t>
  </si>
  <si>
    <t>吴晨辰</t>
  </si>
  <si>
    <t>季进宝</t>
  </si>
  <si>
    <t>0x0aa3ef0542572f2af9c2444fbedceace10a463ab</t>
  </si>
  <si>
    <t>虞功秋</t>
  </si>
  <si>
    <t>宋郁雯</t>
  </si>
  <si>
    <t>0x7ce61fda2ff3e4912b265794233a854e66a83a96</t>
  </si>
  <si>
    <t>刘晨</t>
  </si>
  <si>
    <t>贾文林</t>
  </si>
  <si>
    <t>周骏林</t>
  </si>
  <si>
    <t>唐超</t>
  </si>
  <si>
    <t>来铧波</t>
  </si>
  <si>
    <t>傅华旭</t>
  </si>
  <si>
    <t>黄海鸯</t>
  </si>
  <si>
    <t>0x322f00a9a45812fced77ecdb4a4e1ffeec19a926087a0329195e36c056c3d5b9</t>
  </si>
  <si>
    <t>刘建贤</t>
  </si>
  <si>
    <t>付江辉</t>
  </si>
  <si>
    <t>史云鹏</t>
  </si>
  <si>
    <t>0x37ddc72963d5f8c615e891cdf9fa7c4a37de861faa32272b430c81417a8167ea</t>
  </si>
  <si>
    <t>孙强</t>
  </si>
  <si>
    <t>0xaba527a86549332d751778afee2594d585d8b5290c92f6c84ae575313824ede7</t>
  </si>
  <si>
    <t>殷明宇</t>
  </si>
  <si>
    <t>李云鹏</t>
  </si>
  <si>
    <t>0x759a1cb119dd946d57290d249cff8ca6d792ee4aab9722c208c54ec88f2c3b55</t>
  </si>
  <si>
    <t>鹿永胜</t>
  </si>
  <si>
    <t>黎士源</t>
  </si>
  <si>
    <t>冯抱鱼</t>
  </si>
  <si>
    <t>夏宇昕</t>
  </si>
  <si>
    <t>李天植</t>
  </si>
  <si>
    <t>0xE4b730f18275bA65e30b3CdCea8ee9F21b286d24</t>
  </si>
  <si>
    <t>程程</t>
  </si>
  <si>
    <t>0x175fd439c41b398c074524b287d353f9f5e6b10df84eb1bdbbc3398a87550ae3</t>
  </si>
  <si>
    <t>李传鹏</t>
  </si>
  <si>
    <t>汪灏</t>
  </si>
  <si>
    <t>张成</t>
  </si>
  <si>
    <t>袁卓浩</t>
  </si>
  <si>
    <t>陈伟杰</t>
  </si>
  <si>
    <t>芦新华</t>
  </si>
  <si>
    <t>0x2e1d923c6066fdc2b9eb6ae5c0c9c168c048f4a1</t>
  </si>
  <si>
    <t>0x45374819aee56a27160b78e2fb70eaa2def0a1bc38bf230b6b7b76c8ec471987</t>
  </si>
  <si>
    <t>郑庆鑫</t>
  </si>
  <si>
    <t>孙英杰</t>
  </si>
  <si>
    <t>钟安元</t>
  </si>
  <si>
    <t>谢泽俊</t>
  </si>
  <si>
    <t>施晓燕</t>
  </si>
  <si>
    <t>张伟强</t>
  </si>
  <si>
    <t>张国良</t>
  </si>
  <si>
    <t>赵凯</t>
  </si>
  <si>
    <t>黄佩霖</t>
  </si>
  <si>
    <t>0xbfdfbad81330cc1e5d31c8b888a55e0d6ff19a27</t>
  </si>
  <si>
    <t>邱林</t>
  </si>
  <si>
    <t>张鑫</t>
  </si>
  <si>
    <t>0xf9087f1de549b7228814fd94d6a71d1fb5e4388a</t>
  </si>
  <si>
    <t>蒋兆栋</t>
  </si>
  <si>
    <t>江雪凌</t>
  </si>
  <si>
    <t>王梓皓</t>
  </si>
  <si>
    <t>0xd8f8ad6e52593c6ee8e886a7bfbfed0080dcb894</t>
  </si>
  <si>
    <t>戴凯宇</t>
  </si>
  <si>
    <t>郝妙</t>
  </si>
  <si>
    <t>0xff03Dd17cD0d5f50B869eDb3d9fb3f7FfcF47C2D</t>
  </si>
  <si>
    <t>黄晓飞</t>
  </si>
  <si>
    <t>陈水龙</t>
  </si>
  <si>
    <t>吴清</t>
  </si>
  <si>
    <t>蒋震</t>
  </si>
  <si>
    <t>0xf681c29aD524A37A6e412e70611adfd6aC9dC868</t>
  </si>
  <si>
    <t>0x67f33e7f9c9886347bbe49b66c5491f4d5808960ddc130fe7399b1827698f8f9</t>
  </si>
  <si>
    <t>周茜茜</t>
  </si>
  <si>
    <t>吴振振</t>
  </si>
  <si>
    <t>张红丽</t>
  </si>
  <si>
    <t>胡朝</t>
  </si>
  <si>
    <t>柳先生</t>
  </si>
  <si>
    <t>张双</t>
  </si>
  <si>
    <t>任鹏</t>
  </si>
  <si>
    <t>黄泽亮</t>
  </si>
  <si>
    <t>赵仁杰</t>
  </si>
  <si>
    <t>0x307d055e36db528d2e3a9cd509fac922a76389bdd452ae7dbe0df02727e09aae</t>
  </si>
  <si>
    <t>李直</t>
  </si>
  <si>
    <t>陈伟鸿</t>
  </si>
  <si>
    <t>董健</t>
  </si>
  <si>
    <t>郝亮</t>
  </si>
  <si>
    <t>万立宇</t>
  </si>
  <si>
    <t>顾洪千</t>
  </si>
  <si>
    <t>黄啟源</t>
  </si>
  <si>
    <t>苏惠珍</t>
  </si>
  <si>
    <t>0xd6ba96d8cf5473eac80abbcdf8a5df362f5978bd</t>
  </si>
  <si>
    <t>0x1f1effe8259161d751dbdd1fb709df9bfb441025a1f5f832b9c028471e98f821</t>
  </si>
  <si>
    <t>0xfefe0390d300d9f98b73fa44c70343c93e790e42d83d6276bed26f24b145c919</t>
  </si>
  <si>
    <t>罗伟</t>
  </si>
  <si>
    <t>周雪娇</t>
  </si>
  <si>
    <t>雷少华</t>
  </si>
  <si>
    <t>盘意伟</t>
  </si>
  <si>
    <t>GogoGo</t>
  </si>
  <si>
    <t>王鹏</t>
  </si>
  <si>
    <t>黄良</t>
  </si>
  <si>
    <t>张学鹏</t>
  </si>
  <si>
    <t>吴铭杭</t>
  </si>
  <si>
    <t>张亦龙</t>
  </si>
  <si>
    <t>于轩</t>
  </si>
  <si>
    <t>0x8faad3ec16d639174e697660187de03c93587a5191b3f5e662a6a37a22f68797</t>
  </si>
  <si>
    <t>陶霞</t>
  </si>
  <si>
    <t>王浩宇</t>
  </si>
  <si>
    <t>李园园</t>
  </si>
  <si>
    <t>火币 13722670079</t>
  </si>
  <si>
    <t>张松</t>
  </si>
  <si>
    <t>郑希</t>
  </si>
  <si>
    <t>常慧</t>
  </si>
  <si>
    <t>刘回回</t>
  </si>
  <si>
    <t>0xb89ec1c6807dad50c4ec8ff0b8ed8b7d57a6d80e</t>
  </si>
  <si>
    <t>0x50338f56bcd317a46c588fec509bfc13eb80d4dc62e2d28481890265f1dabd78</t>
  </si>
  <si>
    <t>韩宇</t>
  </si>
  <si>
    <t>Xiao Fei</t>
  </si>
  <si>
    <t>高曦</t>
  </si>
  <si>
    <t>李根</t>
  </si>
  <si>
    <t>魏长建</t>
  </si>
  <si>
    <t>徐志晨</t>
  </si>
  <si>
    <t>刘思梦</t>
  </si>
  <si>
    <t>苟唱</t>
  </si>
  <si>
    <t>0xa87babded3867684b0c0e8997ce0f0136f9f213f</t>
  </si>
  <si>
    <t>付丹超</t>
  </si>
  <si>
    <t>苏金龙</t>
  </si>
  <si>
    <t>杨鑫</t>
  </si>
  <si>
    <t>0xd3adc382520d9815dd182ee471c5058d848e69b7</t>
  </si>
  <si>
    <t>0xc8222e34c3d912e52dcc3ef85ea7618ee7cc4125f5d81737ac431b7a072f3e23</t>
  </si>
  <si>
    <t>张德强</t>
  </si>
  <si>
    <t>莫文武</t>
  </si>
  <si>
    <t>叶秩铭</t>
  </si>
  <si>
    <t>张润</t>
  </si>
  <si>
    <t>白小涛</t>
  </si>
  <si>
    <t>高雪鹏</t>
  </si>
  <si>
    <t>闫霈宇</t>
  </si>
  <si>
    <t>彭浩</t>
  </si>
  <si>
    <t>唐轩</t>
  </si>
  <si>
    <t>刘庆露</t>
  </si>
  <si>
    <t>李鑫池</t>
  </si>
  <si>
    <t>蔡剑清</t>
  </si>
  <si>
    <t>李宁</t>
  </si>
  <si>
    <t>张秋杰</t>
  </si>
  <si>
    <t>张永辉</t>
  </si>
  <si>
    <t>刘佳</t>
  </si>
  <si>
    <t>祝忍</t>
  </si>
  <si>
    <t>周康</t>
  </si>
  <si>
    <t>张武冲</t>
  </si>
  <si>
    <t>安安</t>
  </si>
  <si>
    <t>任巨伟</t>
  </si>
  <si>
    <t>0x77f19Df02a4203936E8fe627Dbe1B07d7c52878A</t>
  </si>
  <si>
    <t>0x15820c6961e07d775bcdd4f241c79b0846aaa1a2195c04438f10493e747d6cec</t>
  </si>
  <si>
    <t>解峰</t>
  </si>
  <si>
    <t>刘拓</t>
  </si>
  <si>
    <t>陈赫</t>
  </si>
  <si>
    <t>黄宇泽</t>
  </si>
  <si>
    <t>0x05da941abcca890ba819b43a40b6eee4b060d1573dc869414d377bfae7040dea</t>
  </si>
  <si>
    <t>杨森</t>
  </si>
  <si>
    <t>王亚迪</t>
  </si>
  <si>
    <t>韩金彤</t>
  </si>
  <si>
    <t>陈策</t>
  </si>
  <si>
    <t>何威</t>
  </si>
  <si>
    <t>林璟平</t>
  </si>
  <si>
    <t>0xc11ee7721019704a8cc28fc36ce00127e6763233f459a4ae288b10affca0e9d5</t>
  </si>
  <si>
    <t>闻国华</t>
  </si>
  <si>
    <t>0x89d3c20724dfba896a94ed0c9387d8f6fb35e5e7fba29457cf83969e1d13ba42</t>
  </si>
  <si>
    <t>石安安</t>
  </si>
  <si>
    <t>李福平</t>
  </si>
  <si>
    <t>杨珈</t>
  </si>
  <si>
    <t>0xee094cc03ef7c2c88aad553c995f1a0f048a516d741078e0e7bd2c7be3f9d2bd</t>
  </si>
  <si>
    <t>阴秋根</t>
  </si>
  <si>
    <t>杨秀秀</t>
  </si>
  <si>
    <t>孙嘉川</t>
  </si>
  <si>
    <t>向思昱</t>
  </si>
  <si>
    <t>0x1bdee0503f0a12a2505439e423c19cdd3c32807e</t>
  </si>
  <si>
    <t>林彩</t>
  </si>
  <si>
    <t>张栋</t>
  </si>
  <si>
    <t>梁挺泽</t>
  </si>
  <si>
    <t>加鹤翔</t>
  </si>
  <si>
    <t>童奇</t>
  </si>
  <si>
    <t>孙斌</t>
  </si>
  <si>
    <t>邓学文</t>
  </si>
  <si>
    <t>0x362f608c44462a4496abeef43bcce4f12ebf2b2cdeb505fdae56b7269b62a756</t>
  </si>
  <si>
    <t>李谨良</t>
  </si>
  <si>
    <t>王胜操</t>
  </si>
  <si>
    <t>王少滕</t>
  </si>
  <si>
    <t>丁义</t>
  </si>
  <si>
    <t>裴启康</t>
  </si>
  <si>
    <t>詹佳捷</t>
  </si>
  <si>
    <t>巩持恒</t>
  </si>
  <si>
    <t>洪晓航</t>
  </si>
  <si>
    <t>程南征</t>
  </si>
  <si>
    <t>曾庆林</t>
  </si>
  <si>
    <t>林先坚</t>
  </si>
  <si>
    <t>李洋</t>
  </si>
  <si>
    <t>吕宣洋</t>
  </si>
  <si>
    <t>宋成龙</t>
  </si>
  <si>
    <t>别碧</t>
  </si>
  <si>
    <t>黄园园</t>
  </si>
  <si>
    <t>唐宇</t>
  </si>
  <si>
    <t>吴云飞</t>
  </si>
  <si>
    <t>刘尊智</t>
  </si>
  <si>
    <t>杨君</t>
  </si>
  <si>
    <t>李建朋</t>
  </si>
  <si>
    <t>0x56f6377c39dd5af138d10b5b383e9b0e9c19b221</t>
  </si>
  <si>
    <t>邢王晟</t>
  </si>
  <si>
    <t>黄嘉祺</t>
  </si>
  <si>
    <t>0x8d28d79d19843d0d818bdc85f3ab9a41cfd3a091</t>
  </si>
  <si>
    <t>竹帅</t>
  </si>
  <si>
    <t>黄业成</t>
  </si>
  <si>
    <t>吴少聪</t>
  </si>
  <si>
    <t>金琳凯</t>
  </si>
  <si>
    <t>0x06a06fe4cb110f98d5d2c01b81b2b655488ffa0f</t>
  </si>
  <si>
    <t>二琳</t>
  </si>
  <si>
    <t>靳龙飞</t>
  </si>
  <si>
    <t>徐波</t>
  </si>
  <si>
    <t>徐捷</t>
  </si>
  <si>
    <t>孔贤琨</t>
  </si>
  <si>
    <t>小狐狸</t>
  </si>
  <si>
    <t>胡家培</t>
  </si>
  <si>
    <t>魏子苏</t>
  </si>
  <si>
    <t>0xa14e2848a6221b764ed21486a9d8bbceed8bda2b</t>
  </si>
  <si>
    <t>0xa393bdf3382116d7d07b5db55fe878ccb33a159488e63fe599b7c198d8f67691</t>
  </si>
  <si>
    <t>吴云华</t>
  </si>
  <si>
    <t>赛汉得利赫</t>
  </si>
  <si>
    <t>高博</t>
  </si>
  <si>
    <t>张玉昀</t>
  </si>
  <si>
    <t>城城城</t>
  </si>
  <si>
    <t>0xa54efd31542e7d08fab4101822421bfea9fc7a01d33cb98f6a7233792a1c9a61</t>
  </si>
  <si>
    <t>陈泽文</t>
  </si>
  <si>
    <t>陈超</t>
  </si>
  <si>
    <t>关玥</t>
  </si>
  <si>
    <t>周晓东</t>
  </si>
  <si>
    <t>蒋涛</t>
  </si>
  <si>
    <t>黄庆</t>
  </si>
  <si>
    <t>0x22863d05a113a443d6d781bf6dd6cb80c2366bff</t>
  </si>
  <si>
    <t>危珊珊</t>
  </si>
  <si>
    <t>关文哲</t>
  </si>
  <si>
    <t>韩磊磊</t>
  </si>
  <si>
    <t>王洋洋</t>
  </si>
  <si>
    <t>0xb76387c908ddb8d8d86d7d5d14832373005cbb595adac9be24700499a256a329</t>
  </si>
  <si>
    <t>苏钰</t>
  </si>
  <si>
    <t>0x0652a27998f5d8f9100bb2799ee23704ee818c56</t>
  </si>
  <si>
    <t>曹坤</t>
  </si>
  <si>
    <t>佟文博</t>
  </si>
  <si>
    <t>王贺</t>
  </si>
  <si>
    <t>杨博文</t>
  </si>
  <si>
    <t>熊建成</t>
  </si>
  <si>
    <t>顾颖慧</t>
  </si>
  <si>
    <t>刘定生</t>
  </si>
  <si>
    <t>孙涛</t>
  </si>
  <si>
    <t>陳祥富</t>
  </si>
  <si>
    <t>王宣</t>
  </si>
  <si>
    <t>王刚</t>
  </si>
  <si>
    <t>0xf3ce1bf10809da17dc702384004390e412acbc043bcef90f52ac69dd2047587f</t>
  </si>
  <si>
    <t>王宇</t>
  </si>
  <si>
    <t>林千鹏</t>
  </si>
  <si>
    <t>0x3240f6b8ae2710d1a3508695771ceeda9bd7062fa0ef30f48aab9443a82b2cd6</t>
  </si>
  <si>
    <t>郭康仑</t>
  </si>
  <si>
    <t>张贺磊</t>
  </si>
  <si>
    <t>韩瑞</t>
  </si>
  <si>
    <t>0xa59678baa7e7c81b9a72e1674be301b31093b1d0</t>
  </si>
  <si>
    <t>0xc435b6573915ce1d6e5be07d999ad0618c0fc31b56a448dcb2d1e08d86ab0655</t>
  </si>
  <si>
    <t>张景展</t>
  </si>
  <si>
    <t>李兆国</t>
  </si>
  <si>
    <t>杨斐</t>
  </si>
  <si>
    <t>杨日鹏</t>
  </si>
  <si>
    <t>吴朝曦</t>
  </si>
  <si>
    <t>王巍吉</t>
  </si>
  <si>
    <t>朱殷桥</t>
  </si>
  <si>
    <t>0x0a9d04041f3e94084c69cab0d4f14e0dabce0db2</t>
  </si>
  <si>
    <t>唐王琛彦</t>
  </si>
  <si>
    <t>0xf3d25e3b1657c0466b02cfe69b9d18b7810f62a0</t>
  </si>
  <si>
    <t>0x42b056aa90038b3cdb59ffa8d08d023277a25ea2812187266fb1cb0646416936</t>
  </si>
  <si>
    <t>李华松</t>
  </si>
  <si>
    <t>李力</t>
  </si>
  <si>
    <t>罗圣杰</t>
  </si>
  <si>
    <t>张曼</t>
  </si>
  <si>
    <t>吴志江</t>
  </si>
  <si>
    <t>颜小林</t>
  </si>
  <si>
    <t>0xd2936ddcd0eafF667791b6639945C81fEeeCD80B</t>
  </si>
  <si>
    <t>刘森滨</t>
  </si>
  <si>
    <t>0xde868abe17adfec10e690d9e6d08e5221ed6e2ec</t>
  </si>
  <si>
    <t>0X6f0f4a6aa1f264413323b4d5895c59aCd302adOa16c8fc3d758d56bf870bdc55</t>
  </si>
  <si>
    <t xml:space="preserve">吳晟瑋 </t>
  </si>
  <si>
    <t>0xdc1cd2ed4cf9b078458f057aef84af64d236230a</t>
  </si>
  <si>
    <t>0xb908cb170882fe582d47775f216620643ee8efb2fbfad4046d2c094e4b862</t>
  </si>
  <si>
    <t>张蕊</t>
  </si>
  <si>
    <t>0x47433e40720869cd4f1d3cc605d7d06b2c415fb2</t>
  </si>
  <si>
    <t>0x59e98509618fe0340cf0ee4a9aa683fe8f73a9df3a221b878898858f8edb5b58</t>
  </si>
  <si>
    <t>孫任甫</t>
  </si>
  <si>
    <t xml:space="preserve">0xccf4f0c0c0614b070d50a7f6e81b3ce02f3a4f64 </t>
  </si>
  <si>
    <t xml:space="preserve">郑毅 </t>
  </si>
  <si>
    <t>0x11fc590a1fcf2192fd2f30d02656e488aea117ac</t>
  </si>
  <si>
    <t>王珉东</t>
  </si>
  <si>
    <t>0x6b27bee12a424276967a20867b265405846d87c4</t>
  </si>
  <si>
    <t>0x31a6f500a01cc0c61c0fd53944dbdf82bf7b5f763dbf334ebd926196e49bfb38</t>
  </si>
  <si>
    <t>王卓</t>
  </si>
  <si>
    <t>0x9ABF9a2868deBBC08488cD1429F9d87DA22c9323</t>
  </si>
  <si>
    <t>0xd09ed1a24669d5cae21c4be81c7726db31edc2ec69d0e7cc703225b5febf2d95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</si>
</sst>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indexed="8"/>
      <name val="宋体"/>
      <charset val="129"/>
      <scheme val="minor"/>
    </font>
    <font>
      <sz val="12"/>
      <name val="宋体"/>
      <charset val="134"/>
      <scheme val="minor"/>
    </font>
    <font>
      <sz val="12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2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32" borderId="8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22" borderId="4" applyNumberFormat="0" applyAlignment="0" applyProtection="0">
      <alignment vertical="center"/>
    </xf>
    <xf numFmtId="0" fontId="19" fillId="22" borderId="3" applyNumberFormat="0" applyAlignment="0" applyProtection="0">
      <alignment vertical="center"/>
    </xf>
    <xf numFmtId="0" fontId="21" fillId="29" borderId="6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 wrapText="1"/>
    </xf>
    <xf numFmtId="0" fontId="5" fillId="0" borderId="1" xfId="0" applyFont="1" applyFill="1" applyBorder="1" applyAlignment="1" quotePrefix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2"/>
  <sheetViews>
    <sheetView tabSelected="1" workbookViewId="0">
      <selection activeCell="B1" sqref="B$1:B$1048576"/>
    </sheetView>
  </sheetViews>
  <sheetFormatPr defaultColWidth="9" defaultRowHeight="15.6" customHeight="1" outlineLevelCol="3"/>
  <cols>
    <col min="1" max="1" width="13.1111111111111" customWidth="1"/>
    <col min="2" max="2" width="67.4444444444444" customWidth="1"/>
    <col min="3" max="3" width="83.1111111111111" customWidth="1"/>
    <col min="4" max="4" width="15.2222222222222" customWidth="1"/>
  </cols>
  <sheetData>
    <row r="1" customHeight="1" spans="1:4">
      <c r="A1" s="1" t="s">
        <v>0</v>
      </c>
      <c r="B1" s="2" t="s">
        <v>1</v>
      </c>
      <c r="C1" s="1" t="s">
        <v>2</v>
      </c>
      <c r="D1" s="3" t="s">
        <v>3</v>
      </c>
    </row>
    <row r="2" customHeight="1" spans="1:4">
      <c r="A2" s="4" t="s">
        <v>4</v>
      </c>
      <c r="B2" s="5" t="str">
        <f>"0xf039a48668a78fc532fd9f1a1f6043e996a8afeb"</f>
        <v>0xf039a48668a78fc532fd9f1a1f6043e996a8afeb</v>
      </c>
      <c r="C2" s="4" t="s">
        <v>5</v>
      </c>
      <c r="D2" s="6">
        <v>1</v>
      </c>
    </row>
    <row r="3" customHeight="1" spans="1:4">
      <c r="A3" s="4" t="s">
        <v>6</v>
      </c>
      <c r="B3" s="5" t="str">
        <f>"0x21c25547282ce1c1c20741c4d350d9154c2d88af"</f>
        <v>0x21c25547282ce1c1c20741c4d350d9154c2d88af</v>
      </c>
      <c r="C3" s="7" t="s">
        <v>7</v>
      </c>
      <c r="D3" s="6">
        <v>1</v>
      </c>
    </row>
    <row r="4" customHeight="1" spans="1:4">
      <c r="A4" s="4" t="s">
        <v>8</v>
      </c>
      <c r="B4" s="5" t="str">
        <f>"0xc9F1c229803a2871797A3A2Cb5794d18cDa6CE78"</f>
        <v>0xc9F1c229803a2871797A3A2Cb5794d18cDa6CE78</v>
      </c>
      <c r="C4" s="4"/>
      <c r="D4" s="6">
        <v>3</v>
      </c>
    </row>
    <row r="5" customHeight="1" spans="1:4">
      <c r="A5" s="4" t="s">
        <v>9</v>
      </c>
      <c r="B5" s="5" t="str">
        <f>"0x40e3c9aad0ec5c21b350b37b195ecdb10895ff8b"</f>
        <v>0x40e3c9aad0ec5c21b350b37b195ecdb10895ff8b</v>
      </c>
      <c r="C5" s="4"/>
      <c r="D5" s="6">
        <v>6</v>
      </c>
    </row>
    <row r="6" customHeight="1" spans="1:4">
      <c r="A6" s="4" t="s">
        <v>10</v>
      </c>
      <c r="B6" s="5" t="str">
        <f>"0x83b54F2522eE84e8ece1f9e1C874dBAAE0d14519"</f>
        <v>0x83b54F2522eE84e8ece1f9e1C874dBAAE0d14519</v>
      </c>
      <c r="C6" s="4"/>
      <c r="D6" s="6">
        <v>1</v>
      </c>
    </row>
    <row r="7" customHeight="1" spans="1:4">
      <c r="A7" s="4" t="s">
        <v>11</v>
      </c>
      <c r="B7" s="5" t="str">
        <f>"0xa7Cdf5a9dc4818aDec5bBc76EB7891E5bB8D4906"</f>
        <v>0xa7Cdf5a9dc4818aDec5bBc76EB7891E5bB8D4906</v>
      </c>
      <c r="C7" s="4"/>
      <c r="D7" s="6">
        <v>10</v>
      </c>
    </row>
    <row r="8" customHeight="1" spans="1:4">
      <c r="A8" s="4" t="s">
        <v>12</v>
      </c>
      <c r="B8" s="5" t="str">
        <f>"0xc4aa83994295d831cbb4baca85ec8758f7c169da"</f>
        <v>0xc4aa83994295d831cbb4baca85ec8758f7c169da</v>
      </c>
      <c r="C8" s="4"/>
      <c r="D8" s="6">
        <v>1</v>
      </c>
    </row>
    <row r="9" customHeight="1" spans="1:4">
      <c r="A9" s="4" t="s">
        <v>13</v>
      </c>
      <c r="B9" s="5" t="s">
        <v>14</v>
      </c>
      <c r="C9" s="7" t="s">
        <v>15</v>
      </c>
      <c r="D9" s="6">
        <v>3</v>
      </c>
    </row>
    <row r="10" customHeight="1" spans="1:4">
      <c r="A10" s="4" t="s">
        <v>16</v>
      </c>
      <c r="B10" s="5" t="str">
        <f>"0x57FD042A6e4a302E2A6b7DE21d89cC0cfA945A0a"</f>
        <v>0x57FD042A6e4a302E2A6b7DE21d89cC0cfA945A0a</v>
      </c>
      <c r="C10" s="4"/>
      <c r="D10" s="6">
        <v>4</v>
      </c>
    </row>
    <row r="11" customHeight="1" spans="1:4">
      <c r="A11" s="4" t="s">
        <v>17</v>
      </c>
      <c r="B11" s="5" t="str">
        <f>"0x1E8dA83C56fbD7E5C386428E2E7a32501eED5701"</f>
        <v>0x1E8dA83C56fbD7E5C386428E2E7a32501eED5701</v>
      </c>
      <c r="C11" s="4"/>
      <c r="D11" s="6">
        <v>280</v>
      </c>
    </row>
    <row r="12" customHeight="1" spans="1:4">
      <c r="A12" s="4" t="s">
        <v>18</v>
      </c>
      <c r="B12" s="5" t="str">
        <f>"0x54605b09b899D5e18C4d7d5B7FA02Dc0ce14FFFe"</f>
        <v>0x54605b09b899D5e18C4d7d5B7FA02Dc0ce14FFFe</v>
      </c>
      <c r="C12" s="4"/>
      <c r="D12" s="6">
        <v>1</v>
      </c>
    </row>
    <row r="13" customHeight="1" spans="1:4">
      <c r="A13" s="4" t="s">
        <v>19</v>
      </c>
      <c r="B13" s="5" t="str">
        <f>"0xBee65007A7f0971ED4af0BB89A51182A1B1C33dc"</f>
        <v>0xBee65007A7f0971ED4af0BB89A51182A1B1C33dc</v>
      </c>
      <c r="C13" s="4"/>
      <c r="D13" s="6">
        <v>2</v>
      </c>
    </row>
    <row r="14" customHeight="1" spans="1:4">
      <c r="A14" s="4" t="s">
        <v>20</v>
      </c>
      <c r="B14" s="5" t="s">
        <v>21</v>
      </c>
      <c r="C14" s="4"/>
      <c r="D14" s="6">
        <v>5</v>
      </c>
    </row>
    <row r="15" customHeight="1" spans="1:4">
      <c r="A15" s="4" t="s">
        <v>22</v>
      </c>
      <c r="B15" s="5" t="str">
        <f>"0x1ff78ebDc5E3208CD2c4b9328b1bc98a8c779860"</f>
        <v>0x1ff78ebDc5E3208CD2c4b9328b1bc98a8c779860</v>
      </c>
      <c r="C15" s="4"/>
      <c r="D15" s="6">
        <v>5</v>
      </c>
    </row>
    <row r="16" customHeight="1" spans="1:4">
      <c r="A16" s="4" t="s">
        <v>23</v>
      </c>
      <c r="B16" s="5" t="str">
        <f>"0x94cef19939ac4c7bcdf0fb65eda788ef8bd3596d"</f>
        <v>0x94cef19939ac4c7bcdf0fb65eda788ef8bd3596d</v>
      </c>
      <c r="C16" s="8" t="s">
        <v>24</v>
      </c>
      <c r="D16" s="6">
        <v>1</v>
      </c>
    </row>
    <row r="17" customHeight="1" spans="1:4">
      <c r="A17" s="4" t="s">
        <v>25</v>
      </c>
      <c r="B17" s="5" t="str">
        <f>"0x277412f615c411f37BD5e0eA0489F1FA22B97268"</f>
        <v>0x277412f615c411f37BD5e0eA0489F1FA22B97268</v>
      </c>
      <c r="C17" s="4"/>
      <c r="D17" s="6">
        <v>3</v>
      </c>
    </row>
    <row r="18" customHeight="1" spans="1:4">
      <c r="A18" s="4" t="s">
        <v>26</v>
      </c>
      <c r="B18" s="5" t="str">
        <f>"0xb98aDd9F09Af3aB5c1F5316B24707B75b5664d1D"</f>
        <v>0xb98aDd9F09Af3aB5c1F5316B24707B75b5664d1D</v>
      </c>
      <c r="C18" s="4"/>
      <c r="D18" s="6">
        <v>1</v>
      </c>
    </row>
    <row r="19" customHeight="1" spans="1:4">
      <c r="A19" s="4" t="s">
        <v>27</v>
      </c>
      <c r="B19" s="5" t="str">
        <f>"0x0D2aafc5652613c46d3c30E8f55DCF3be2f8D66c"</f>
        <v>0x0D2aafc5652613c46d3c30E8f55DCF3be2f8D66c</v>
      </c>
      <c r="C19" s="4"/>
      <c r="D19" s="6">
        <v>3</v>
      </c>
    </row>
    <row r="20" customHeight="1" spans="1:4">
      <c r="A20" s="4" t="s">
        <v>28</v>
      </c>
      <c r="B20" s="5" t="str">
        <f>"0xF1025aE6f61D9F0E6047D48d032A460eD8f5CA07"</f>
        <v>0xF1025aE6f61D9F0E6047D48d032A460eD8f5CA07</v>
      </c>
      <c r="C20" s="4"/>
      <c r="D20" s="6">
        <v>2</v>
      </c>
    </row>
    <row r="21" customHeight="1" spans="1:4">
      <c r="A21" s="4" t="s">
        <v>29</v>
      </c>
      <c r="B21" s="5" t="str">
        <f>"0x20ADc2B18B398a0b5B09b6c9C3c842B436615B3f"</f>
        <v>0x20ADc2B18B398a0b5B09b6c9C3c842B436615B3f</v>
      </c>
      <c r="C21" s="4"/>
      <c r="D21" s="6">
        <v>1</v>
      </c>
    </row>
    <row r="22" customHeight="1" spans="1:4">
      <c r="A22" s="4" t="s">
        <v>30</v>
      </c>
      <c r="B22" s="5" t="s">
        <v>31</v>
      </c>
      <c r="C22" s="4"/>
      <c r="D22" s="6">
        <v>2</v>
      </c>
    </row>
    <row r="23" customHeight="1" spans="1:4">
      <c r="A23" s="4" t="s">
        <v>32</v>
      </c>
      <c r="B23" s="5" t="str">
        <f>"0x1c969Af683c982c71b2DB1EA7C8D6630940d4b36"</f>
        <v>0x1c969Af683c982c71b2DB1EA7C8D6630940d4b36</v>
      </c>
      <c r="C23" s="4"/>
      <c r="D23" s="6">
        <v>2</v>
      </c>
    </row>
    <row r="24" customHeight="1" spans="1:4">
      <c r="A24" s="4" t="s">
        <v>33</v>
      </c>
      <c r="B24" s="5" t="str">
        <f>"0x528FD8a0190adc8Dd56292240B5CBe3073c4D5F9"</f>
        <v>0x528FD8a0190adc8Dd56292240B5CBe3073c4D5F9</v>
      </c>
      <c r="C24" s="4"/>
      <c r="D24" s="6">
        <v>3</v>
      </c>
    </row>
    <row r="25" customHeight="1" spans="1:4">
      <c r="A25" s="9" t="s">
        <v>34</v>
      </c>
      <c r="B25" s="10" t="s">
        <v>35</v>
      </c>
      <c r="C25" s="11" t="s">
        <v>36</v>
      </c>
      <c r="D25" s="12">
        <v>6</v>
      </c>
    </row>
    <row r="26" customHeight="1" spans="1:4">
      <c r="A26" s="9" t="s">
        <v>34</v>
      </c>
      <c r="B26" s="10" t="str">
        <f>"0x6fb1582c9b1b974c55461f6edc19ce2080a5ed1c"</f>
        <v>0x6fb1582c9b1b974c55461f6edc19ce2080a5ed1c</v>
      </c>
      <c r="C26" s="11" t="s">
        <v>37</v>
      </c>
      <c r="D26" s="12">
        <v>4</v>
      </c>
    </row>
    <row r="27" customHeight="1" spans="1:4">
      <c r="A27" s="4" t="s">
        <v>38</v>
      </c>
      <c r="B27" s="5" t="s">
        <v>39</v>
      </c>
      <c r="C27" s="13" t="s">
        <v>40</v>
      </c>
      <c r="D27" s="6">
        <v>3</v>
      </c>
    </row>
    <row r="28" customHeight="1" spans="1:4">
      <c r="A28" s="4" t="s">
        <v>41</v>
      </c>
      <c r="B28" s="5" t="str">
        <f>"0x74960943336D112b45731f424B2461699F009e4F"</f>
        <v>0x74960943336D112b45731f424B2461699F009e4F</v>
      </c>
      <c r="C28" s="4"/>
      <c r="D28" s="6">
        <v>60</v>
      </c>
    </row>
    <row r="29" customHeight="1" spans="1:4">
      <c r="A29" s="9" t="s">
        <v>42</v>
      </c>
      <c r="B29" s="10" t="s">
        <v>43</v>
      </c>
      <c r="C29" s="11" t="s">
        <v>44</v>
      </c>
      <c r="D29" s="12">
        <v>1</v>
      </c>
    </row>
    <row r="30" customHeight="1" spans="1:4">
      <c r="A30" s="9" t="s">
        <v>42</v>
      </c>
      <c r="B30" s="10" t="s">
        <v>43</v>
      </c>
      <c r="C30" s="9"/>
      <c r="D30" s="12">
        <v>1</v>
      </c>
    </row>
    <row r="31" customHeight="1" spans="1:4">
      <c r="A31" s="4" t="s">
        <v>45</v>
      </c>
      <c r="B31" s="5" t="str">
        <f>"0x654e665d13a26442242de4783a73a1da7a0b8dc5"</f>
        <v>0x654e665d13a26442242de4783a73a1da7a0b8dc5</v>
      </c>
      <c r="C31" s="4"/>
      <c r="D31" s="6">
        <v>10</v>
      </c>
    </row>
    <row r="32" customHeight="1" spans="1:4">
      <c r="A32" s="4" t="s">
        <v>46</v>
      </c>
      <c r="B32" s="5" t="str">
        <f>"0x729B4F074bD0B331C01ba65fA83e112FD0D613A4"</f>
        <v>0x729B4F074bD0B331C01ba65fA83e112FD0D613A4</v>
      </c>
      <c r="C32" s="4"/>
      <c r="D32" s="6">
        <v>1</v>
      </c>
    </row>
    <row r="33" customHeight="1" spans="1:4">
      <c r="A33" s="4" t="s">
        <v>47</v>
      </c>
      <c r="B33" s="5" t="s">
        <v>48</v>
      </c>
      <c r="C33" s="7" t="s">
        <v>49</v>
      </c>
      <c r="D33" s="6">
        <v>2</v>
      </c>
    </row>
    <row r="34" customHeight="1" spans="1:4">
      <c r="A34" s="4" t="s">
        <v>50</v>
      </c>
      <c r="B34" s="5" t="s">
        <v>51</v>
      </c>
      <c r="C34" s="4" t="s">
        <v>52</v>
      </c>
      <c r="D34" s="6">
        <v>5</v>
      </c>
    </row>
    <row r="35" customHeight="1" spans="1:4">
      <c r="A35" s="4" t="s">
        <v>53</v>
      </c>
      <c r="B35" s="5" t="str">
        <f>"0x70a52fE69120678e7e8eD2CFF29FC4eFa11C455e"</f>
        <v>0x70a52fE69120678e7e8eD2CFF29FC4eFa11C455e</v>
      </c>
      <c r="C35" s="4"/>
      <c r="D35" s="6">
        <v>15</v>
      </c>
    </row>
    <row r="36" customHeight="1" spans="1:4">
      <c r="A36" s="4" t="s">
        <v>54</v>
      </c>
      <c r="B36" s="5" t="str">
        <f>"0x29eb469a66b83173c4d4e449af865e58cf041a12"</f>
        <v>0x29eb469a66b83173c4d4e449af865e58cf041a12</v>
      </c>
      <c r="C36" s="4"/>
      <c r="D36" s="6">
        <v>2</v>
      </c>
    </row>
    <row r="37" customHeight="1" spans="1:4">
      <c r="A37" s="4" t="s">
        <v>55</v>
      </c>
      <c r="B37" s="5" t="s">
        <v>56</v>
      </c>
      <c r="C37" s="4" t="s">
        <v>57</v>
      </c>
      <c r="D37" s="6">
        <v>1</v>
      </c>
    </row>
    <row r="38" customHeight="1" spans="1:4">
      <c r="A38" s="4" t="s">
        <v>58</v>
      </c>
      <c r="B38" s="5" t="str">
        <f>"0xb74BaA6b6a772121aBF9683d16080d503C933612"</f>
        <v>0xb74BaA6b6a772121aBF9683d16080d503C933612</v>
      </c>
      <c r="C38" s="4"/>
      <c r="D38" s="6">
        <v>1</v>
      </c>
    </row>
    <row r="39" customHeight="1" spans="1:4">
      <c r="A39" s="4" t="s">
        <v>59</v>
      </c>
      <c r="B39" s="5" t="str">
        <f>"0x444524Bb40d654A7fdbb0DD58130B77d26cAD1eb"</f>
        <v>0x444524Bb40d654A7fdbb0DD58130B77d26cAD1eb</v>
      </c>
      <c r="C39" s="4"/>
      <c r="D39" s="6">
        <v>24</v>
      </c>
    </row>
    <row r="40" customHeight="1" spans="1:4">
      <c r="A40" s="4" t="s">
        <v>60</v>
      </c>
      <c r="B40" s="5" t="str">
        <f>"0x1093FDC36083B77469025a4A55d0Abca362FE950"</f>
        <v>0x1093FDC36083B77469025a4A55d0Abca362FE950</v>
      </c>
      <c r="C40" s="4"/>
      <c r="D40" s="6">
        <v>1</v>
      </c>
    </row>
    <row r="41" customHeight="1" spans="1:4">
      <c r="A41" s="9" t="s">
        <v>61</v>
      </c>
      <c r="B41" s="10" t="str">
        <f>"0x456c0ae868ba38c9ab47be02d622789f64e82ae3"</f>
        <v>0x456c0ae868ba38c9ab47be02d622789f64e82ae3</v>
      </c>
      <c r="C41" s="9" t="s">
        <v>62</v>
      </c>
      <c r="D41" s="12">
        <v>5</v>
      </c>
    </row>
    <row r="42" customHeight="1" spans="1:4">
      <c r="A42" s="9" t="s">
        <v>61</v>
      </c>
      <c r="B42" s="10" t="str">
        <f>"0x456c0ae868ba38c9ab47be02d622789f64e82ae3"</f>
        <v>0x456c0ae868ba38c9ab47be02d622789f64e82ae3</v>
      </c>
      <c r="C42" s="9" t="s">
        <v>63</v>
      </c>
      <c r="D42" s="12">
        <v>5</v>
      </c>
    </row>
    <row r="43" customHeight="1" spans="1:4">
      <c r="A43" s="4" t="s">
        <v>64</v>
      </c>
      <c r="B43" s="5" t="str">
        <f>"0x70fceed7176320be92cb9b0935713928b3791fee"</f>
        <v>0x70fceed7176320be92cb9b0935713928b3791fee</v>
      </c>
      <c r="C43" s="14" t="s">
        <v>65</v>
      </c>
      <c r="D43" s="6">
        <v>17</v>
      </c>
    </row>
    <row r="44" customHeight="1" spans="1:4">
      <c r="A44" s="4" t="s">
        <v>66</v>
      </c>
      <c r="B44" s="5" t="str">
        <f>"0xf4f3ef71c1e1c5b9e36c499a64ec2e39a1e4fc94"</f>
        <v>0xf4f3ef71c1e1c5b9e36c499a64ec2e39a1e4fc94</v>
      </c>
      <c r="C44" s="7" t="s">
        <v>67</v>
      </c>
      <c r="D44" s="6">
        <v>2</v>
      </c>
    </row>
    <row r="45" customHeight="1" spans="1:4">
      <c r="A45" s="4" t="s">
        <v>68</v>
      </c>
      <c r="B45" s="5" t="str">
        <f>"0xe3c992dae8991272beec2cb14dc91dddc534049a"</f>
        <v>0xe3c992dae8991272beec2cb14dc91dddc534049a</v>
      </c>
      <c r="C45" s="4"/>
      <c r="D45" s="6">
        <v>2</v>
      </c>
    </row>
    <row r="46" customHeight="1" spans="1:4">
      <c r="A46" s="4" t="s">
        <v>69</v>
      </c>
      <c r="B46" s="5" t="str">
        <f>"0xb55383d911d6c5f2d5db88e3908c11e9a867cf86"</f>
        <v>0xb55383d911d6c5f2d5db88e3908c11e9a867cf86</v>
      </c>
      <c r="C46" s="4"/>
      <c r="D46" s="6">
        <v>1</v>
      </c>
    </row>
    <row r="47" customHeight="1" spans="1:4">
      <c r="A47" s="4" t="s">
        <v>70</v>
      </c>
      <c r="B47" s="5" t="str">
        <f>"0xA36D13bd7025b202221472cb2808E4F7548882fe"</f>
        <v>0xA36D13bd7025b202221472cb2808E4F7548882fe</v>
      </c>
      <c r="C47" s="4"/>
      <c r="D47" s="6">
        <v>4</v>
      </c>
    </row>
    <row r="48" customHeight="1" spans="1:4">
      <c r="A48" s="4" t="s">
        <v>71</v>
      </c>
      <c r="B48" s="5" t="str">
        <f>"0x2297656f98B700FAD9a79f115CaC086f4B07e94F"</f>
        <v>0x2297656f98B700FAD9a79f115CaC086f4B07e94F</v>
      </c>
      <c r="C48" s="4"/>
      <c r="D48" s="6">
        <v>2</v>
      </c>
    </row>
    <row r="49" customHeight="1" spans="1:4">
      <c r="A49" s="4" t="s">
        <v>72</v>
      </c>
      <c r="B49" s="5" t="str">
        <f>"0x1BAb8f8e48Bf3292dD893c0eAcdB58A002EaFEDB"</f>
        <v>0x1BAb8f8e48Bf3292dD893c0eAcdB58A002EaFEDB</v>
      </c>
      <c r="C49" s="4"/>
      <c r="D49" s="6">
        <v>12</v>
      </c>
    </row>
    <row r="50" customHeight="1" spans="1:4">
      <c r="A50" s="4" t="s">
        <v>73</v>
      </c>
      <c r="B50" s="5" t="str">
        <f>"0xE95F4c8a39fC1f4E068B70aBc77beB85f29Ce9bF"</f>
        <v>0xE95F4c8a39fC1f4E068B70aBc77beB85f29Ce9bF</v>
      </c>
      <c r="C50" s="4"/>
      <c r="D50" s="6">
        <v>1</v>
      </c>
    </row>
    <row r="51" customHeight="1" spans="1:4">
      <c r="A51" s="4" t="s">
        <v>74</v>
      </c>
      <c r="B51" s="5" t="str">
        <f>"0x001bad913dc8e66befeaaa88191497ad7c93b7b2"</f>
        <v>0x001bad913dc8e66befeaaa88191497ad7c93b7b2</v>
      </c>
      <c r="C51" s="4"/>
      <c r="D51" s="6">
        <v>2</v>
      </c>
    </row>
    <row r="52" customHeight="1" spans="1:4">
      <c r="A52" s="4" t="s">
        <v>75</v>
      </c>
      <c r="B52" s="5" t="str">
        <f>"0xB0c2447459a145D5caf4c838Be21690D6BE6b8f3"</f>
        <v>0xB0c2447459a145D5caf4c838Be21690D6BE6b8f3</v>
      </c>
      <c r="C52" s="4"/>
      <c r="D52" s="6">
        <v>6</v>
      </c>
    </row>
    <row r="53" customHeight="1" spans="1:4">
      <c r="A53" s="4" t="s">
        <v>76</v>
      </c>
      <c r="B53" s="5" t="str">
        <f>"0x3de4E3f6d149a6B1Da7b19C044327ea6C0913000"</f>
        <v>0x3de4E3f6d149a6B1Da7b19C044327ea6C0913000</v>
      </c>
      <c r="C53" s="4"/>
      <c r="D53" s="6">
        <v>1</v>
      </c>
    </row>
    <row r="54" customHeight="1" spans="1:4">
      <c r="A54" s="4" t="s">
        <v>77</v>
      </c>
      <c r="B54" s="5" t="str">
        <f>"0x160ba021c0cf24bad82f268d4c7218cf53fa03f0"</f>
        <v>0x160ba021c0cf24bad82f268d4c7218cf53fa03f0</v>
      </c>
      <c r="C54" s="4"/>
      <c r="D54" s="6">
        <v>6</v>
      </c>
    </row>
    <row r="55" customHeight="1" spans="1:4">
      <c r="A55" s="4" t="s">
        <v>78</v>
      </c>
      <c r="B55" s="5" t="str">
        <f>"0xFDda537E7440f0fD6Ee69e9Ee4B906c3B6D97fdE"</f>
        <v>0xFDda537E7440f0fD6Ee69e9Ee4B906c3B6D97fdE</v>
      </c>
      <c r="C55" s="4"/>
      <c r="D55" s="6">
        <v>5</v>
      </c>
    </row>
    <row r="56" customHeight="1" spans="1:4">
      <c r="A56" s="4" t="s">
        <v>79</v>
      </c>
      <c r="B56" s="5" t="str">
        <f>"0x60d681d1a7da2dd133ebd8fe48b88707897ea603"</f>
        <v>0x60d681d1a7da2dd133ebd8fe48b88707897ea603</v>
      </c>
      <c r="C56" s="4"/>
      <c r="D56" s="6">
        <v>3</v>
      </c>
    </row>
    <row r="57" customHeight="1" spans="1:4">
      <c r="A57" s="4" t="s">
        <v>80</v>
      </c>
      <c r="B57" s="5" t="str">
        <f>"0xfa863f16208d6b23929f3a7925a0c678fb067d79"</f>
        <v>0xfa863f16208d6b23929f3a7925a0c678fb067d79</v>
      </c>
      <c r="C57" s="14" t="s">
        <v>81</v>
      </c>
      <c r="D57" s="6">
        <v>1</v>
      </c>
    </row>
    <row r="58" customHeight="1" spans="1:4">
      <c r="A58" s="4" t="s">
        <v>82</v>
      </c>
      <c r="B58" s="5" t="str">
        <f>"0x070c5c25cd5dce8d7a2bbad78d79ee4ad337614a"</f>
        <v>0x070c5c25cd5dce8d7a2bbad78d79ee4ad337614a</v>
      </c>
      <c r="C58" s="4"/>
      <c r="D58" s="6">
        <v>2</v>
      </c>
    </row>
    <row r="59" customHeight="1" spans="1:4">
      <c r="A59" s="4" t="s">
        <v>83</v>
      </c>
      <c r="B59" s="5" t="str">
        <f>"0xFa5342B82d9240eB4C647deda449EEaa8E2faA6e"</f>
        <v>0xFa5342B82d9240eB4C647deda449EEaa8E2faA6e</v>
      </c>
      <c r="C59" s="4"/>
      <c r="D59" s="6">
        <v>10</v>
      </c>
    </row>
    <row r="60" customHeight="1" spans="1:4">
      <c r="A60" s="4" t="s">
        <v>84</v>
      </c>
      <c r="B60" s="5" t="str">
        <f>"0xfD8231161720a0Dd9Cb3fB057284198B53A49ef7"</f>
        <v>0xfD8231161720a0Dd9Cb3fB057284198B53A49ef7</v>
      </c>
      <c r="C60" s="4"/>
      <c r="D60" s="6">
        <v>2</v>
      </c>
    </row>
    <row r="61" customHeight="1" spans="1:4">
      <c r="A61" s="4" t="s">
        <v>85</v>
      </c>
      <c r="B61" s="5" t="str">
        <f>"0x88Ba731F7Aa1c3145E8D6d7465aF570a90DBf555"</f>
        <v>0x88Ba731F7Aa1c3145E8D6d7465aF570a90DBf555</v>
      </c>
      <c r="C61" s="4"/>
      <c r="D61" s="6">
        <v>3</v>
      </c>
    </row>
    <row r="62" customHeight="1" spans="1:4">
      <c r="A62" s="4" t="s">
        <v>86</v>
      </c>
      <c r="B62" s="5" t="str">
        <f>"0x837e56dec439871a0755bcdbd27258a04164a3eb"</f>
        <v>0x837e56dec439871a0755bcdbd27258a04164a3eb</v>
      </c>
      <c r="C62" s="4"/>
      <c r="D62" s="6">
        <v>1</v>
      </c>
    </row>
    <row r="63" customHeight="1" spans="1:4">
      <c r="A63" s="4" t="s">
        <v>87</v>
      </c>
      <c r="B63" s="5" t="str">
        <f>"0xB190e4B16a2650b24Df0b68eFF522253595674C6"</f>
        <v>0xB190e4B16a2650b24Df0b68eFF522253595674C6</v>
      </c>
      <c r="C63" s="4"/>
      <c r="D63" s="6">
        <v>1</v>
      </c>
    </row>
    <row r="64" customHeight="1" spans="1:4">
      <c r="A64" s="4" t="s">
        <v>88</v>
      </c>
      <c r="B64" s="5" t="str">
        <f>"0xfC12A8deAF5499556777cA9861Af82Bab0A35AD3"</f>
        <v>0xfC12A8deAF5499556777cA9861Af82Bab0A35AD3</v>
      </c>
      <c r="C64" s="4"/>
      <c r="D64" s="6">
        <v>1</v>
      </c>
    </row>
    <row r="65" customHeight="1" spans="1:4">
      <c r="A65" s="4" t="s">
        <v>89</v>
      </c>
      <c r="B65" s="5" t="str">
        <f>"0x380a815B2b44952bDf18809F8Ab03c04559E58d3"</f>
        <v>0x380a815B2b44952bDf18809F8Ab03c04559E58d3</v>
      </c>
      <c r="C65" s="4"/>
      <c r="D65" s="6">
        <v>4</v>
      </c>
    </row>
    <row r="66" customHeight="1" spans="1:4">
      <c r="A66" s="4" t="s">
        <v>90</v>
      </c>
      <c r="B66" s="5" t="str">
        <f>"0x85a87d3cf68fc69bd52d56a8591fe5957cbf21f0"</f>
        <v>0x85a87d3cf68fc69bd52d56a8591fe5957cbf21f0</v>
      </c>
      <c r="C66" s="4"/>
      <c r="D66" s="6">
        <v>1</v>
      </c>
    </row>
    <row r="67" customHeight="1" spans="1:4">
      <c r="A67" s="4" t="s">
        <v>91</v>
      </c>
      <c r="B67" s="5" t="str">
        <f>"0xd96eB13ADd73a8058B93C89F2615D7C38E2c6c4a"</f>
        <v>0xd96eB13ADd73a8058B93C89F2615D7C38E2c6c4a</v>
      </c>
      <c r="C67" s="4"/>
      <c r="D67" s="6">
        <v>1</v>
      </c>
    </row>
    <row r="68" customHeight="1" spans="1:4">
      <c r="A68" s="4" t="s">
        <v>92</v>
      </c>
      <c r="B68" s="5" t="str">
        <f>"0x9B4D2ddf8d2a9B974357c5b15AB1f5654436De69"</f>
        <v>0x9B4D2ddf8d2a9B974357c5b15AB1f5654436De69</v>
      </c>
      <c r="C68" s="4"/>
      <c r="D68" s="6">
        <v>1</v>
      </c>
    </row>
    <row r="69" customHeight="1" spans="1:4">
      <c r="A69" s="4" t="s">
        <v>93</v>
      </c>
      <c r="B69" s="5" t="str">
        <f>"0xf8456c0b72b834e5a9849ccdbad6062438b00bad"</f>
        <v>0xf8456c0b72b834e5a9849ccdbad6062438b00bad</v>
      </c>
      <c r="C69" s="4" t="s">
        <v>94</v>
      </c>
      <c r="D69" s="6">
        <v>2</v>
      </c>
    </row>
    <row r="70" customHeight="1" spans="1:4">
      <c r="A70" s="4" t="s">
        <v>95</v>
      </c>
      <c r="B70" s="5" t="str">
        <f>"0x4fbfFd1126B48374b9770B732252f13720DCB32c"</f>
        <v>0x4fbfFd1126B48374b9770B732252f13720DCB32c</v>
      </c>
      <c r="C70" s="4"/>
      <c r="D70" s="6">
        <v>2</v>
      </c>
    </row>
    <row r="71" customHeight="1" spans="1:4">
      <c r="A71" s="4" t="s">
        <v>96</v>
      </c>
      <c r="B71" s="5" t="str">
        <f>"0x565c63ba41a9a3a474e29263c883f70c07cac61f"</f>
        <v>0x565c63ba41a9a3a474e29263c883f70c07cac61f</v>
      </c>
      <c r="C71" s="4"/>
      <c r="D71" s="6">
        <v>10</v>
      </c>
    </row>
    <row r="72" customHeight="1" spans="1:4">
      <c r="A72" s="4" t="s">
        <v>97</v>
      </c>
      <c r="B72" s="5" t="str">
        <f>"0x42bcB4654D593a7c66675721D092F535683c069C"</f>
        <v>0x42bcB4654D593a7c66675721D092F535683c069C</v>
      </c>
      <c r="C72" s="4"/>
      <c r="D72" s="6">
        <v>4</v>
      </c>
    </row>
    <row r="73" customHeight="1" spans="1:4">
      <c r="A73" s="4" t="s">
        <v>98</v>
      </c>
      <c r="B73" s="5" t="str">
        <f>"0xa23D51DA939AdB5d581f782D27FE69A41c486619"</f>
        <v>0xa23D51DA939AdB5d581f782D27FE69A41c486619</v>
      </c>
      <c r="C73" s="4"/>
      <c r="D73" s="6">
        <v>23</v>
      </c>
    </row>
    <row r="74" customHeight="1" spans="1:4">
      <c r="A74" s="4" t="s">
        <v>99</v>
      </c>
      <c r="B74" s="5" t="str">
        <f>"0x2527feeDF23fF96Eae13ab488bBeaE9a3bc600Ca"</f>
        <v>0x2527feeDF23fF96Eae13ab488bBeaE9a3bc600Ca</v>
      </c>
      <c r="C74" s="4"/>
      <c r="D74" s="6">
        <v>4</v>
      </c>
    </row>
    <row r="75" customHeight="1" spans="1:4">
      <c r="A75" s="4" t="s">
        <v>100</v>
      </c>
      <c r="B75" s="5" t="str">
        <f>"0x226C8c91C47956037C4bE58E14A0B9277678e105"</f>
        <v>0x226C8c91C47956037C4bE58E14A0B9277678e105</v>
      </c>
      <c r="C75" s="4"/>
      <c r="D75" s="6">
        <v>8</v>
      </c>
    </row>
    <row r="76" customHeight="1" spans="1:4">
      <c r="A76" s="4" t="s">
        <v>101</v>
      </c>
      <c r="B76" s="5" t="str">
        <f>"0x9750848dfa0d33a0bfc1cf9eb97199347d1e9a7c"</f>
        <v>0x9750848dfa0d33a0bfc1cf9eb97199347d1e9a7c</v>
      </c>
      <c r="C76" s="7" t="s">
        <v>102</v>
      </c>
      <c r="D76" s="6">
        <v>2</v>
      </c>
    </row>
    <row r="77" customHeight="1" spans="1:4">
      <c r="A77" s="4" t="s">
        <v>103</v>
      </c>
      <c r="B77" s="5" t="str">
        <f>"0x8779b5a43bfebe4be75ab13937303978ab1d43a8"</f>
        <v>0x8779b5a43bfebe4be75ab13937303978ab1d43a8</v>
      </c>
      <c r="C77" s="15" t="s">
        <v>104</v>
      </c>
      <c r="D77" s="6">
        <v>5</v>
      </c>
    </row>
    <row r="78" customHeight="1" spans="1:4">
      <c r="A78" s="4" t="s">
        <v>105</v>
      </c>
      <c r="B78" s="5" t="s">
        <v>106</v>
      </c>
      <c r="C78" s="4"/>
      <c r="D78" s="6">
        <v>2</v>
      </c>
    </row>
    <row r="79" customHeight="1" spans="1:4">
      <c r="A79" s="4" t="s">
        <v>107</v>
      </c>
      <c r="B79" s="5" t="str">
        <f>"0x573f9A801a26568704C8AaC65dD959a53ae5AF00"</f>
        <v>0x573f9A801a26568704C8AaC65dD959a53ae5AF00</v>
      </c>
      <c r="C79" s="4"/>
      <c r="D79" s="6">
        <v>2</v>
      </c>
    </row>
    <row r="80" customHeight="1" spans="1:4">
      <c r="A80" s="4" t="s">
        <v>108</v>
      </c>
      <c r="B80" s="5" t="str">
        <f>"0xd51Ad78d41B15C7DFF5679C50D33be622ee7779B"</f>
        <v>0xd51Ad78d41B15C7DFF5679C50D33be622ee7779B</v>
      </c>
      <c r="C80" s="4"/>
      <c r="D80" s="6">
        <v>1</v>
      </c>
    </row>
    <row r="81" customHeight="1" spans="1:4">
      <c r="A81" s="4" t="s">
        <v>109</v>
      </c>
      <c r="B81" s="5" t="str">
        <f>"0xf30c90d8123b30b1348458d04e7150f5bb5a83d0"</f>
        <v>0xf30c90d8123b30b1348458d04e7150f5bb5a83d0</v>
      </c>
      <c r="C81" s="7" t="s">
        <v>110</v>
      </c>
      <c r="D81" s="6">
        <v>12</v>
      </c>
    </row>
    <row r="82" customHeight="1" spans="1:4">
      <c r="A82" s="9" t="s">
        <v>111</v>
      </c>
      <c r="B82" s="10" t="str">
        <f>"0x44ad0b861a2178324a76f6f2d3b356e30e09892d"</f>
        <v>0x44ad0b861a2178324a76f6f2d3b356e30e09892d</v>
      </c>
      <c r="C82" s="11" t="s">
        <v>112</v>
      </c>
      <c r="D82" s="12">
        <v>0.5</v>
      </c>
    </row>
    <row r="83" customHeight="1" spans="1:4">
      <c r="A83" s="9" t="s">
        <v>111</v>
      </c>
      <c r="B83" s="10" t="str">
        <f>"0x44ad0b861a2178324a76f6f2d3b356e30e09892d"</f>
        <v>0x44ad0b861a2178324a76f6f2d3b356e30e09892d</v>
      </c>
      <c r="C83" s="11" t="s">
        <v>113</v>
      </c>
      <c r="D83" s="12">
        <v>1.5</v>
      </c>
    </row>
    <row r="84" customHeight="1" spans="1:4">
      <c r="A84" s="4" t="s">
        <v>114</v>
      </c>
      <c r="B84" s="5" t="str">
        <f>"0xE76563e2e82e51e74966102b87148eb6932dB008"</f>
        <v>0xE76563e2e82e51e74966102b87148eb6932dB008</v>
      </c>
      <c r="C84" s="4"/>
      <c r="D84" s="6">
        <v>1</v>
      </c>
    </row>
    <row r="85" customHeight="1" spans="1:4">
      <c r="A85" s="4" t="s">
        <v>115</v>
      </c>
      <c r="B85" s="5" t="str">
        <f>"0x269Ef51Da5b9BE8272E55ec800F9f25e8cC15631"</f>
        <v>0x269Ef51Da5b9BE8272E55ec800F9f25e8cC15631</v>
      </c>
      <c r="C85" s="4"/>
      <c r="D85" s="6">
        <v>9</v>
      </c>
    </row>
    <row r="86" customHeight="1" spans="1:4">
      <c r="A86" s="4" t="s">
        <v>116</v>
      </c>
      <c r="B86" s="5" t="str">
        <f>"0xfB835c9eeb7966b7a3B17cAd5a0ed8Eb61C62782"</f>
        <v>0xfB835c9eeb7966b7a3B17cAd5a0ed8Eb61C62782</v>
      </c>
      <c r="C86" s="4"/>
      <c r="D86" s="6">
        <v>10</v>
      </c>
    </row>
    <row r="87" customHeight="1" spans="1:4">
      <c r="A87" s="4" t="s">
        <v>117</v>
      </c>
      <c r="B87" s="5" t="str">
        <f>"0x5401ec3f6071c98ea1a5b3914da202d6e7f614cd"</f>
        <v>0x5401ec3f6071c98ea1a5b3914da202d6e7f614cd</v>
      </c>
      <c r="C87" s="7" t="s">
        <v>118</v>
      </c>
      <c r="D87" s="6">
        <v>4</v>
      </c>
    </row>
    <row r="88" customHeight="1" spans="1:4">
      <c r="A88" s="4" t="s">
        <v>119</v>
      </c>
      <c r="B88" s="5" t="str">
        <f>"0x07EA8031C6e6f9FB07D22F60FF3A665B5B896d3D"</f>
        <v>0x07EA8031C6e6f9FB07D22F60FF3A665B5B896d3D</v>
      </c>
      <c r="C88" s="4"/>
      <c r="D88" s="6">
        <v>4</v>
      </c>
    </row>
    <row r="89" customHeight="1" spans="1:4">
      <c r="A89" s="4" t="s">
        <v>120</v>
      </c>
      <c r="B89" s="5" t="str">
        <f>"0x8129ce90a675f83fC7e31789921E46dbD5126FbB"</f>
        <v>0x8129ce90a675f83fC7e31789921E46dbD5126FbB</v>
      </c>
      <c r="C89" s="4"/>
      <c r="D89" s="6">
        <v>10</v>
      </c>
    </row>
    <row r="90" customHeight="1" spans="1:4">
      <c r="A90" s="4" t="s">
        <v>121</v>
      </c>
      <c r="B90" s="5" t="str">
        <f>"0x8a449c11230b667c044b11cbd88c5701bfecab20"</f>
        <v>0x8a449c11230b667c044b11cbd88c5701bfecab20</v>
      </c>
      <c r="C90" s="4"/>
      <c r="D90" s="6">
        <v>1</v>
      </c>
    </row>
    <row r="91" customHeight="1" spans="1:4">
      <c r="A91" s="4" t="s">
        <v>122</v>
      </c>
      <c r="B91" s="5" t="str">
        <f>"0x802abfc51e0ef1c74febbad63bd570da1342ccd8"</f>
        <v>0x802abfc51e0ef1c74febbad63bd570da1342ccd8</v>
      </c>
      <c r="C91" s="4"/>
      <c r="D91" s="6">
        <v>10</v>
      </c>
    </row>
    <row r="92" customHeight="1" spans="1:4">
      <c r="A92" s="4" t="s">
        <v>123</v>
      </c>
      <c r="B92" s="5" t="str">
        <f>"0x578e38f3dd5a456431037456344a6ce5aa1e1da1"</f>
        <v>0x578e38f3dd5a456431037456344a6ce5aa1e1da1</v>
      </c>
      <c r="C92" s="4" t="s">
        <v>124</v>
      </c>
      <c r="D92" s="6">
        <v>37</v>
      </c>
    </row>
    <row r="93" customHeight="1" spans="1:4">
      <c r="A93" s="4" t="s">
        <v>125</v>
      </c>
      <c r="B93" s="5" t="str">
        <f>"0x4f6a48476a90ee990ff6005ea7edce83105dcd7f"</f>
        <v>0x4f6a48476a90ee990ff6005ea7edce83105dcd7f</v>
      </c>
      <c r="C93" s="4"/>
      <c r="D93" s="6">
        <v>5</v>
      </c>
    </row>
    <row r="94" customHeight="1" spans="1:4">
      <c r="A94" s="4" t="s">
        <v>126</v>
      </c>
      <c r="B94" s="5" t="str">
        <f>"0x3cc21f3fA83c7cfC45479135df40d800b507bAC0"</f>
        <v>0x3cc21f3fA83c7cfC45479135df40d800b507bAC0</v>
      </c>
      <c r="C94" s="4"/>
      <c r="D94" s="6">
        <v>5</v>
      </c>
    </row>
    <row r="95" customHeight="1" spans="1:4">
      <c r="A95" s="4" t="s">
        <v>127</v>
      </c>
      <c r="B95" s="5" t="str">
        <f>"0xa543d29da4c8390052b2c5ee5513b8e861ef78b5"</f>
        <v>0xa543d29da4c8390052b2c5ee5513b8e861ef78b5</v>
      </c>
      <c r="C95" s="14" t="s">
        <v>128</v>
      </c>
      <c r="D95" s="6">
        <v>1</v>
      </c>
    </row>
    <row r="96" customHeight="1" spans="1:4">
      <c r="A96" s="4" t="s">
        <v>129</v>
      </c>
      <c r="B96" s="5" t="str">
        <f>"0xc2b0ca961c717262061a53558ab6405d0b40a801"</f>
        <v>0xc2b0ca961c717262061a53558ab6405d0b40a801</v>
      </c>
      <c r="C96" s="7" t="s">
        <v>130</v>
      </c>
      <c r="D96" s="6">
        <v>5</v>
      </c>
    </row>
    <row r="97" customHeight="1" spans="1:4">
      <c r="A97" s="4" t="s">
        <v>131</v>
      </c>
      <c r="B97" s="5" t="str">
        <f>"0xdd35c60fa98c4a9661f35b510d8d37f696f5275c"</f>
        <v>0xdd35c60fa98c4a9661f35b510d8d37f696f5275c</v>
      </c>
      <c r="C97" s="15" t="s">
        <v>132</v>
      </c>
      <c r="D97" s="6">
        <v>2</v>
      </c>
    </row>
    <row r="98" customHeight="1" spans="1:4">
      <c r="A98" s="4" t="s">
        <v>133</v>
      </c>
      <c r="B98" s="5" t="str">
        <f>"0x20a6cA43FE3c4DAEBC12BD7Ad0841C762B0531bE"</f>
        <v>0x20a6cA43FE3c4DAEBC12BD7Ad0841C762B0531bE</v>
      </c>
      <c r="C98" s="4"/>
      <c r="D98" s="6">
        <v>3</v>
      </c>
    </row>
    <row r="99" customHeight="1" spans="1:4">
      <c r="A99" s="4" t="s">
        <v>134</v>
      </c>
      <c r="B99" s="5"/>
      <c r="C99" s="4"/>
      <c r="D99" s="6">
        <v>28</v>
      </c>
    </row>
    <row r="100" customHeight="1" spans="1:4">
      <c r="A100" s="4" t="s">
        <v>135</v>
      </c>
      <c r="B100" s="5" t="str">
        <f>"0x8c67F4D6104034493eF5Ab7850800486909BBF68"</f>
        <v>0x8c67F4D6104034493eF5Ab7850800486909BBF68</v>
      </c>
      <c r="C100" s="4"/>
      <c r="D100" s="6">
        <v>10</v>
      </c>
    </row>
    <row r="101" customHeight="1" spans="1:4">
      <c r="A101" s="4" t="s">
        <v>136</v>
      </c>
      <c r="B101" s="5" t="str">
        <f>"0x6f5AaDf4a272Abd4BF4afA4b9C5498995d98faD9"</f>
        <v>0x6f5AaDf4a272Abd4BF4afA4b9C5498995d98faD9</v>
      </c>
      <c r="C101" s="4"/>
      <c r="D101" s="6">
        <v>2</v>
      </c>
    </row>
    <row r="102" customHeight="1" spans="1:4">
      <c r="A102" s="4" t="s">
        <v>137</v>
      </c>
      <c r="B102" s="5" t="str">
        <f>"0xB57fD07415a823b432BD9e9B96461d12F6e40322"</f>
        <v>0xB57fD07415a823b432BD9e9B96461d12F6e40322</v>
      </c>
      <c r="C102" s="4"/>
      <c r="D102" s="6">
        <v>7</v>
      </c>
    </row>
    <row r="103" customHeight="1" spans="1:4">
      <c r="A103" s="4" t="s">
        <v>138</v>
      </c>
      <c r="B103" s="5" t="s">
        <v>139</v>
      </c>
      <c r="C103" s="7" t="s">
        <v>140</v>
      </c>
      <c r="D103" s="6">
        <v>1</v>
      </c>
    </row>
    <row r="104" customHeight="1" spans="1:4">
      <c r="A104" s="4" t="s">
        <v>141</v>
      </c>
      <c r="B104" s="5" t="str">
        <f>"0xa894BCee7602daa32Be003f9290F7366c6a895A7"</f>
        <v>0xa894BCee7602daa32Be003f9290F7366c6a895A7</v>
      </c>
      <c r="C104" s="4"/>
      <c r="D104" s="6">
        <v>2</v>
      </c>
    </row>
    <row r="105" customHeight="1" spans="1:4">
      <c r="A105" s="4" t="s">
        <v>142</v>
      </c>
      <c r="B105" s="5" t="str">
        <f>"0x4d8De81A4D5cC7071A381Dd442BcCEf306EC6F25"</f>
        <v>0x4d8De81A4D5cC7071A381Dd442BcCEf306EC6F25</v>
      </c>
      <c r="C105" s="4"/>
      <c r="D105" s="6">
        <v>1</v>
      </c>
    </row>
    <row r="106" customHeight="1" spans="1:4">
      <c r="A106" s="4" t="s">
        <v>143</v>
      </c>
      <c r="B106" s="5" t="str">
        <f>"0xfF6a32bf14534277ba81e891b80c94608c65AE44"</f>
        <v>0xfF6a32bf14534277ba81e891b80c94608c65AE44</v>
      </c>
      <c r="C106" s="4"/>
      <c r="D106" s="6">
        <v>1</v>
      </c>
    </row>
    <row r="107" customHeight="1" spans="1:4">
      <c r="A107" s="4" t="s">
        <v>144</v>
      </c>
      <c r="B107" s="5" t="str">
        <f>"0x2eA22b1e0A3Db4FA77E7d3A57f750f41721E105A"</f>
        <v>0x2eA22b1e0A3Db4FA77E7d3A57f750f41721E105A</v>
      </c>
      <c r="C107" s="4"/>
      <c r="D107" s="6">
        <v>10</v>
      </c>
    </row>
    <row r="108" customHeight="1" spans="1:4">
      <c r="A108" s="4" t="s">
        <v>145</v>
      </c>
      <c r="B108" s="5" t="str">
        <f>"0xAfB21A460ab5304f613F74c2Bd90a76caDCca3fD"</f>
        <v>0xAfB21A460ab5304f613F74c2Bd90a76caDCca3fD</v>
      </c>
      <c r="C108" s="4"/>
      <c r="D108" s="6">
        <v>4</v>
      </c>
    </row>
    <row r="109" customHeight="1" spans="1:4">
      <c r="A109" s="4" t="s">
        <v>146</v>
      </c>
      <c r="B109" s="5" t="str">
        <f>"0x6C0D69995e2Fb9E1b7C30b1bBCDD2c8839c8772F"</f>
        <v>0x6C0D69995e2Fb9E1b7C30b1bBCDD2c8839c8772F</v>
      </c>
      <c r="C109" s="4"/>
      <c r="D109" s="6">
        <v>3</v>
      </c>
    </row>
    <row r="110" customHeight="1" spans="1:4">
      <c r="A110" s="4" t="s">
        <v>147</v>
      </c>
      <c r="B110" s="5" t="str">
        <f>"0x669233b37627D74Df2ff14E1DDfbED0C31c3Fd90"</f>
        <v>0x669233b37627D74Df2ff14E1DDfbED0C31c3Fd90</v>
      </c>
      <c r="C110" s="4"/>
      <c r="D110" s="6">
        <v>40</v>
      </c>
    </row>
    <row r="111" customHeight="1" spans="1:4">
      <c r="A111" s="4" t="s">
        <v>148</v>
      </c>
      <c r="B111" s="5" t="str">
        <f>"0xbE69461e7f2301748A1ab3D161d49900f1F27067"</f>
        <v>0xbE69461e7f2301748A1ab3D161d49900f1F27067</v>
      </c>
      <c r="C111" s="4"/>
      <c r="D111" s="6">
        <v>1</v>
      </c>
    </row>
    <row r="112" customHeight="1" spans="1:4">
      <c r="A112" s="4" t="s">
        <v>149</v>
      </c>
      <c r="B112" s="5" t="str">
        <f>"0x57f6aA129aC77bb7C05C3a16FcF8a3732cA4B37E"</f>
        <v>0x57f6aA129aC77bb7C05C3a16FcF8a3732cA4B37E</v>
      </c>
      <c r="C112" s="4"/>
      <c r="D112" s="6">
        <v>1</v>
      </c>
    </row>
    <row r="113" customHeight="1" spans="1:4">
      <c r="A113" s="4" t="s">
        <v>150</v>
      </c>
      <c r="B113" s="5" t="str">
        <f>"0x8031D9251b0CD262549BAC998d398302D77e64ab"</f>
        <v>0x8031D9251b0CD262549BAC998d398302D77e64ab</v>
      </c>
      <c r="C113" s="4"/>
      <c r="D113" s="6">
        <v>10</v>
      </c>
    </row>
    <row r="114" customHeight="1" spans="1:4">
      <c r="A114" s="4" t="s">
        <v>151</v>
      </c>
      <c r="B114" s="5" t="str">
        <f>"0xc39f0793513415cE56dF6B906164B0C43ff3a693"</f>
        <v>0xc39f0793513415cE56dF6B906164B0C43ff3a693</v>
      </c>
      <c r="C114" s="4"/>
      <c r="D114" s="6">
        <v>1</v>
      </c>
    </row>
    <row r="115" customHeight="1" spans="1:4">
      <c r="A115" s="4" t="s">
        <v>152</v>
      </c>
      <c r="B115" s="5" t="str">
        <f>"0xF75a1cf5B82ee53967D91b44F68b3411dd8901aB"</f>
        <v>0xF75a1cf5B82ee53967D91b44F68b3411dd8901aB</v>
      </c>
      <c r="C115" s="4"/>
      <c r="D115" s="6">
        <v>1</v>
      </c>
    </row>
    <row r="116" customHeight="1" spans="1:4">
      <c r="A116" s="4" t="s">
        <v>153</v>
      </c>
      <c r="B116" s="5" t="str">
        <f>"0x1475746e45eEcf37f22d9fD9cd6C4CbD3310FE47"</f>
        <v>0x1475746e45eEcf37f22d9fD9cd6C4CbD3310FE47</v>
      </c>
      <c r="C116" s="4"/>
      <c r="D116" s="6">
        <v>1</v>
      </c>
    </row>
    <row r="117" customHeight="1" spans="1:4">
      <c r="A117" s="4" t="s">
        <v>154</v>
      </c>
      <c r="B117" s="5" t="str">
        <f>"0x5f32152e86Bc84dAB1392B43b4D64ea7ADA8aa9C"</f>
        <v>0x5f32152e86Bc84dAB1392B43b4D64ea7ADA8aa9C</v>
      </c>
      <c r="C117" s="4"/>
      <c r="D117" s="6">
        <v>7</v>
      </c>
    </row>
    <row r="118" customHeight="1" spans="1:4">
      <c r="A118" s="4" t="s">
        <v>155</v>
      </c>
      <c r="B118" s="5" t="str">
        <f>"0x8f44DCD2ec6028FBA1579515B595aa14dF4Aca15"</f>
        <v>0x8f44DCD2ec6028FBA1579515B595aa14dF4Aca15</v>
      </c>
      <c r="C118" s="4"/>
      <c r="D118" s="6">
        <v>5</v>
      </c>
    </row>
    <row r="119" customHeight="1" spans="1:4">
      <c r="A119" s="4" t="s">
        <v>156</v>
      </c>
      <c r="B119" s="5" t="str">
        <f>"0xfb7beb064a3104146bb44c1725f0087446754a3c"</f>
        <v>0xfb7beb064a3104146bb44c1725f0087446754a3c</v>
      </c>
      <c r="C119" s="4"/>
      <c r="D119" s="6">
        <v>8</v>
      </c>
    </row>
    <row r="120" customHeight="1" spans="1:4">
      <c r="A120" s="4" t="s">
        <v>157</v>
      </c>
      <c r="B120" s="5" t="str">
        <f>"0xc1a4edd0837504350d6259bcde23ad12b1db11fe"</f>
        <v>0xc1a4edd0837504350d6259bcde23ad12b1db11fe</v>
      </c>
      <c r="C120" s="4"/>
      <c r="D120" s="6">
        <v>20</v>
      </c>
    </row>
    <row r="121" customHeight="1" spans="1:4">
      <c r="A121" s="4" t="s">
        <v>158</v>
      </c>
      <c r="B121" s="5" t="str">
        <f>"0xc3b0d46dc608adba986ba51b37633fd2b9d928ab"</f>
        <v>0xc3b0d46dc608adba986ba51b37633fd2b9d928ab</v>
      </c>
      <c r="C121" s="4"/>
      <c r="D121" s="6">
        <v>2</v>
      </c>
    </row>
    <row r="122" customHeight="1" spans="1:4">
      <c r="A122" s="4" t="s">
        <v>159</v>
      </c>
      <c r="B122" s="16" t="s">
        <v>160</v>
      </c>
      <c r="C122" s="14" t="s">
        <v>161</v>
      </c>
      <c r="D122" s="6">
        <v>1</v>
      </c>
    </row>
    <row r="123" customHeight="1" spans="1:4">
      <c r="A123" s="4" t="s">
        <v>162</v>
      </c>
      <c r="B123" s="5" t="str">
        <f>"0x53eF441fb5991BC6437AD1a278322E43F6c80296"</f>
        <v>0x53eF441fb5991BC6437AD1a278322E43F6c80296</v>
      </c>
      <c r="C123" s="4"/>
      <c r="D123" s="6">
        <v>3</v>
      </c>
    </row>
    <row r="124" customHeight="1" spans="1:4">
      <c r="A124" s="4" t="s">
        <v>163</v>
      </c>
      <c r="B124" s="5" t="str">
        <f>"0x3deEd63bC59d6b0740e58a525888bcE6E1887D79"</f>
        <v>0x3deEd63bC59d6b0740e58a525888bcE6E1887D79</v>
      </c>
      <c r="C124" s="7" t="s">
        <v>164</v>
      </c>
      <c r="D124" s="6">
        <v>2</v>
      </c>
    </row>
    <row r="125" customHeight="1" spans="1:4">
      <c r="A125" s="4" t="s">
        <v>165</v>
      </c>
      <c r="B125" s="5" t="str">
        <f>"0xB4C59F92074d86b16F5d8515a4b323798cc2029E"</f>
        <v>0xB4C59F92074d86b16F5d8515a4b323798cc2029E</v>
      </c>
      <c r="C125" s="4"/>
      <c r="D125" s="6">
        <v>5</v>
      </c>
    </row>
    <row r="126" customHeight="1" spans="1:4">
      <c r="A126" s="4" t="s">
        <v>166</v>
      </c>
      <c r="B126" s="5" t="str">
        <f>"0xDF48D4c363D31040591a9589144f572d6D33D6D8"</f>
        <v>0xDF48D4c363D31040591a9589144f572d6D33D6D8</v>
      </c>
      <c r="C126" s="4"/>
      <c r="D126" s="6">
        <v>2</v>
      </c>
    </row>
    <row r="127" customHeight="1" spans="1:4">
      <c r="A127" s="4" t="s">
        <v>167</v>
      </c>
      <c r="B127" s="5" t="str">
        <f>"0x8ebe937b483de5ff34d72dbec3b967a1b0f908d6"</f>
        <v>0x8ebe937b483de5ff34d72dbec3b967a1b0f908d6</v>
      </c>
      <c r="C127" s="7" t="s">
        <v>168</v>
      </c>
      <c r="D127" s="6">
        <v>1</v>
      </c>
    </row>
    <row r="128" customHeight="1" spans="1:4">
      <c r="A128" s="4" t="s">
        <v>169</v>
      </c>
      <c r="B128" s="5" t="str">
        <f>"0x210e7eb389e73e05d243963f75239663b2a05fad"</f>
        <v>0x210e7eb389e73e05d243963f75239663b2a05fad</v>
      </c>
      <c r="C128" s="14" t="s">
        <v>170</v>
      </c>
      <c r="D128" s="6">
        <v>10</v>
      </c>
    </row>
    <row r="129" customHeight="1" spans="1:4">
      <c r="A129" s="4" t="s">
        <v>69</v>
      </c>
      <c r="B129" s="5" t="str">
        <f>"0xb55383d911d6c5f2d5db88e3908c11e9a867cf86"</f>
        <v>0xb55383d911d6c5f2d5db88e3908c11e9a867cf86</v>
      </c>
      <c r="C129" s="4"/>
      <c r="D129" s="6">
        <v>1</v>
      </c>
    </row>
    <row r="130" customHeight="1" spans="1:4">
      <c r="A130" s="4" t="s">
        <v>171</v>
      </c>
      <c r="B130" s="5" t="str">
        <f>"0x2b6b3098d1605b72a0d413dd4465c6170b43c80f"</f>
        <v>0x2b6b3098d1605b72a0d413dd4465c6170b43c80f</v>
      </c>
      <c r="C130" s="4"/>
      <c r="D130" s="6">
        <v>3</v>
      </c>
    </row>
    <row r="131" customHeight="1" spans="1:4">
      <c r="A131" s="4" t="s">
        <v>172</v>
      </c>
      <c r="B131" s="5" t="str">
        <f>"0x32B5d6d7dC931FF809089Da7df4e6Ec66E9a7A24"</f>
        <v>0x32B5d6d7dC931FF809089Da7df4e6Ec66E9a7A24</v>
      </c>
      <c r="C131" s="4"/>
      <c r="D131" s="6">
        <v>5</v>
      </c>
    </row>
    <row r="132" customHeight="1" spans="1:4">
      <c r="A132" s="4" t="s">
        <v>173</v>
      </c>
      <c r="B132" s="5" t="str">
        <f>"0xb92550c3bd8Db3B71AA2043d5A3a57310ED9f937"</f>
        <v>0xb92550c3bd8Db3B71AA2043d5A3a57310ED9f937</v>
      </c>
      <c r="C132" s="4"/>
      <c r="D132" s="6">
        <v>3</v>
      </c>
    </row>
    <row r="133" customHeight="1" spans="1:4">
      <c r="A133" s="4" t="s">
        <v>174</v>
      </c>
      <c r="B133" s="5" t="str">
        <f>"0x479f07c53c7a06d8372b63fc8c63A2011152C98c"</f>
        <v>0x479f07c53c7a06d8372b63fc8c63A2011152C98c</v>
      </c>
      <c r="C133" s="4"/>
      <c r="D133" s="6">
        <v>5</v>
      </c>
    </row>
    <row r="134" customHeight="1" spans="1:4">
      <c r="A134" s="4" t="s">
        <v>175</v>
      </c>
      <c r="B134" s="5" t="str">
        <f>"0x4e1a8befb43ea5486f69063efa85de40624a5ee6"</f>
        <v>0x4e1a8befb43ea5486f69063efa85de40624a5ee6</v>
      </c>
      <c r="C134" s="7" t="s">
        <v>176</v>
      </c>
      <c r="D134" s="6">
        <v>1</v>
      </c>
    </row>
    <row r="135" customHeight="1" spans="1:4">
      <c r="A135" s="4" t="s">
        <v>177</v>
      </c>
      <c r="B135" s="5" t="str">
        <f>"0xEEcC78cF1D832d5D3cB3d2c34952e9F9aaaCF268"</f>
        <v>0xEEcC78cF1D832d5D3cB3d2c34952e9F9aaaCF268</v>
      </c>
      <c r="C135" s="4"/>
      <c r="D135" s="6">
        <v>1</v>
      </c>
    </row>
    <row r="136" customHeight="1" spans="1:4">
      <c r="A136" s="4" t="s">
        <v>178</v>
      </c>
      <c r="B136" s="5" t="str">
        <f>"0x70982Dcf177641E5E2C6A2cfF4241E95E86EC867"</f>
        <v>0x70982Dcf177641E5E2C6A2cfF4241E95E86EC867</v>
      </c>
      <c r="C136" s="4"/>
      <c r="D136" s="6">
        <v>1</v>
      </c>
    </row>
    <row r="137" customHeight="1" spans="1:4">
      <c r="A137" s="4" t="s">
        <v>179</v>
      </c>
      <c r="B137" s="5" t="str">
        <f>"0x55A703ac27A803fcb8B48456dbd212ced66AEeA4"</f>
        <v>0x55A703ac27A803fcb8B48456dbd212ced66AEeA4</v>
      </c>
      <c r="C137" s="4"/>
      <c r="D137" s="6">
        <v>4</v>
      </c>
    </row>
    <row r="138" customHeight="1" spans="1:4">
      <c r="A138" s="4" t="s">
        <v>180</v>
      </c>
      <c r="B138" s="5" t="str">
        <f>"0x5dd28326255e4e010bf7705e4235e10d0b46ee66"</f>
        <v>0x5dd28326255e4e010bf7705e4235e10d0b46ee66</v>
      </c>
      <c r="C138" s="4"/>
      <c r="D138" s="6">
        <v>10</v>
      </c>
    </row>
    <row r="139" customHeight="1" spans="1:4">
      <c r="A139" s="4" t="s">
        <v>181</v>
      </c>
      <c r="B139" s="5" t="str">
        <f>"0x3eB441C1B9Fd6B446f32b84dCf3198ac4538547B"</f>
        <v>0x3eB441C1B9Fd6B446f32b84dCf3198ac4538547B</v>
      </c>
      <c r="C139" s="4"/>
      <c r="D139" s="6">
        <v>11</v>
      </c>
    </row>
    <row r="140" customHeight="1" spans="1:4">
      <c r="A140" s="4" t="s">
        <v>182</v>
      </c>
      <c r="B140" s="5" t="str">
        <f>"0x0361649e4e2bf307a7460637ce1f819acc237b8d"</f>
        <v>0x0361649e4e2bf307a7460637ce1f819acc237b8d</v>
      </c>
      <c r="C140" s="7" t="s">
        <v>183</v>
      </c>
      <c r="D140" s="6">
        <v>5</v>
      </c>
    </row>
    <row r="141" customHeight="1" spans="1:4">
      <c r="A141" s="4" t="s">
        <v>184</v>
      </c>
      <c r="B141" s="5" t="str">
        <f>"0xe0B5CBF329414e13427F781931D00b19eB17B4f8"</f>
        <v>0xe0B5CBF329414e13427F781931D00b19eB17B4f8</v>
      </c>
      <c r="C141" s="4"/>
      <c r="D141" s="6">
        <v>2</v>
      </c>
    </row>
    <row r="142" customHeight="1" spans="1:4">
      <c r="A142" s="4" t="s">
        <v>185</v>
      </c>
      <c r="B142" s="5" t="str">
        <f>"0xBeA471B1362E04D4E84495a52a22dBE9Dd9B0cB4"</f>
        <v>0xBeA471B1362E04D4E84495a52a22dBE9Dd9B0cB4</v>
      </c>
      <c r="C142" s="4"/>
      <c r="D142" s="6">
        <v>2</v>
      </c>
    </row>
    <row r="143" customHeight="1" spans="1:4">
      <c r="A143" s="4" t="s">
        <v>186</v>
      </c>
      <c r="B143" s="5" t="str">
        <f>"0x5b47F299e195a57BE0F92a42ba4066E2069d03f5"</f>
        <v>0x5b47F299e195a57BE0F92a42ba4066E2069d03f5</v>
      </c>
      <c r="C143" s="4"/>
      <c r="D143" s="6">
        <v>5</v>
      </c>
    </row>
    <row r="144" customHeight="1" spans="1:4">
      <c r="A144" s="4" t="s">
        <v>187</v>
      </c>
      <c r="B144" s="5" t="str">
        <f>"0x3CD90146C45d0cF60CaE2e2106BB3f9Eb5328bde"</f>
        <v>0x3CD90146C45d0cF60CaE2e2106BB3f9Eb5328bde</v>
      </c>
      <c r="C144" s="4"/>
      <c r="D144" s="6">
        <v>3</v>
      </c>
    </row>
    <row r="145" customHeight="1" spans="1:4">
      <c r="A145" s="4" t="s">
        <v>114</v>
      </c>
      <c r="B145" s="5" t="str">
        <f>"0xC19eE866bb24EFA31976f646A69BF9931b04438B"</f>
        <v>0xC19eE866bb24EFA31976f646A69BF9931b04438B</v>
      </c>
      <c r="C145" s="4"/>
      <c r="D145" s="6">
        <v>1</v>
      </c>
    </row>
    <row r="146" customHeight="1" spans="1:4">
      <c r="A146" s="4" t="s">
        <v>188</v>
      </c>
      <c r="B146" s="5" t="str">
        <f>"0x70786C8659B872fcA573302Dd210BC985a1c1b20"</f>
        <v>0x70786C8659B872fcA573302Dd210BC985a1c1b20</v>
      </c>
      <c r="C146" s="4"/>
      <c r="D146" s="6">
        <v>10</v>
      </c>
    </row>
    <row r="147" customHeight="1" spans="1:4">
      <c r="A147" s="4" t="s">
        <v>189</v>
      </c>
      <c r="B147" s="5" t="str">
        <f>"0xF73a3C42A8bC6F0891d20fd2eBCF7B8e54EC51b4"</f>
        <v>0xF73a3C42A8bC6F0891d20fd2eBCF7B8e54EC51b4</v>
      </c>
      <c r="C147" s="4"/>
      <c r="D147" s="6">
        <v>2</v>
      </c>
    </row>
    <row r="148" customHeight="1" spans="1:4">
      <c r="A148" s="4" t="s">
        <v>190</v>
      </c>
      <c r="B148" s="5" t="str">
        <f>"0x9ae466ceb7ab66f2d1e4faf02f91f69c47cc173f"</f>
        <v>0x9ae466ceb7ab66f2d1e4faf02f91f69c47cc173f</v>
      </c>
      <c r="C148" s="4"/>
      <c r="D148" s="6">
        <v>2</v>
      </c>
    </row>
    <row r="149" customHeight="1" spans="1:4">
      <c r="A149" s="4" t="s">
        <v>191</v>
      </c>
      <c r="B149" s="5" t="str">
        <f>"0xef3639e61b157677162ef88aa1cc09a8240715a3"</f>
        <v>0xef3639e61b157677162ef88aa1cc09a8240715a3</v>
      </c>
      <c r="C149" s="7" t="s">
        <v>192</v>
      </c>
      <c r="D149" s="6">
        <v>4</v>
      </c>
    </row>
    <row r="150" customHeight="1" spans="1:4">
      <c r="A150" s="4" t="s">
        <v>193</v>
      </c>
      <c r="B150" s="5" t="str">
        <f>"0xbDEC9a61AF419dB72392AaB7b3aF61F7CD3d4b16"</f>
        <v>0xbDEC9a61AF419dB72392AaB7b3aF61F7CD3d4b16</v>
      </c>
      <c r="C150" s="4"/>
      <c r="D150" s="6">
        <v>2</v>
      </c>
    </row>
    <row r="151" customHeight="1" spans="1:4">
      <c r="A151" s="4" t="s">
        <v>194</v>
      </c>
      <c r="B151" s="5" t="str">
        <f>"0x087bcdfbf918707570725899c18e1dfe45931084"</f>
        <v>0x087bcdfbf918707570725899c18e1dfe45931084</v>
      </c>
      <c r="C151" s="4" t="s">
        <v>195</v>
      </c>
      <c r="D151" s="6">
        <v>1</v>
      </c>
    </row>
    <row r="152" customHeight="1" spans="1:4">
      <c r="A152" s="4" t="s">
        <v>196</v>
      </c>
      <c r="B152" s="5" t="str">
        <f>"0xe256060c817ad1cAE577F92c6e00a2557BaDbf5c"</f>
        <v>0xe256060c817ad1cAE577F92c6e00a2557BaDbf5c</v>
      </c>
      <c r="C152" s="4"/>
      <c r="D152" s="6">
        <v>15</v>
      </c>
    </row>
    <row r="153" customHeight="1" spans="1:4">
      <c r="A153" s="4" t="s">
        <v>197</v>
      </c>
      <c r="B153" s="5" t="str">
        <f>"0x355ab2483896130Da1fbf4cf7448eE7A017Ee619"</f>
        <v>0x355ab2483896130Da1fbf4cf7448eE7A017Ee619</v>
      </c>
      <c r="C153" s="4"/>
      <c r="D153" s="6">
        <v>7</v>
      </c>
    </row>
    <row r="154" customHeight="1" spans="1:4">
      <c r="A154" s="4" t="s">
        <v>198</v>
      </c>
      <c r="B154" s="5" t="str">
        <f>"0x4b36DAa6234CCA286C925c4889FC818552e4bC63"</f>
        <v>0x4b36DAa6234CCA286C925c4889FC818552e4bC63</v>
      </c>
      <c r="C154" s="4"/>
      <c r="D154" s="6">
        <v>4</v>
      </c>
    </row>
    <row r="155" customHeight="1" spans="1:4">
      <c r="A155" s="4" t="s">
        <v>199</v>
      </c>
      <c r="B155" s="5" t="str">
        <f>"0x9D6d9357dAf8ACE86292104Be622F02761CB7fd4"</f>
        <v>0x9D6d9357dAf8ACE86292104Be622F02761CB7fd4</v>
      </c>
      <c r="C155" s="4"/>
      <c r="D155" s="6">
        <v>5</v>
      </c>
    </row>
    <row r="156" customHeight="1" spans="1:4">
      <c r="A156" s="4" t="s">
        <v>200</v>
      </c>
      <c r="B156" s="5" t="str">
        <f>"0x27fA3c6ee580AE86887132eE7AC5921761e31f7d"</f>
        <v>0x27fA3c6ee580AE86887132eE7AC5921761e31f7d</v>
      </c>
      <c r="C156" s="4"/>
      <c r="D156" s="6">
        <v>2</v>
      </c>
    </row>
    <row r="157" customHeight="1" spans="1:4">
      <c r="A157" s="4" t="s">
        <v>201</v>
      </c>
      <c r="B157" s="5" t="str">
        <f>"0x5352177d6d7e7dd03029b4e5ecb874c499d79fb9"</f>
        <v>0x5352177d6d7e7dd03029b4e5ecb874c499d79fb9</v>
      </c>
      <c r="C157" s="4"/>
      <c r="D157" s="6">
        <v>1</v>
      </c>
    </row>
    <row r="158" customHeight="1" spans="1:4">
      <c r="A158" s="4" t="s">
        <v>27</v>
      </c>
      <c r="B158" s="5" t="str">
        <f>"0x0D2aafc5652613c46d3c30E8f55DCF3be2f8D66c"</f>
        <v>0x0D2aafc5652613c46d3c30E8f55DCF3be2f8D66c</v>
      </c>
      <c r="C158" s="4"/>
      <c r="D158" s="6">
        <v>3</v>
      </c>
    </row>
    <row r="159" customHeight="1" spans="1:4">
      <c r="A159" s="4" t="s">
        <v>202</v>
      </c>
      <c r="B159" s="5" t="s">
        <v>203</v>
      </c>
      <c r="C159" s="4"/>
      <c r="D159" s="6">
        <v>3</v>
      </c>
    </row>
    <row r="160" customHeight="1" spans="1:4">
      <c r="A160" s="4" t="s">
        <v>204</v>
      </c>
      <c r="B160" s="5" t="str">
        <f>"0x1f6f646d6c22c91bd44c976af960baa6ba503631"</f>
        <v>0x1f6f646d6c22c91bd44c976af960baa6ba503631</v>
      </c>
      <c r="C160" s="4"/>
      <c r="D160" s="6">
        <v>5</v>
      </c>
    </row>
    <row r="161" customHeight="1" spans="1:4">
      <c r="A161" s="4" t="s">
        <v>205</v>
      </c>
      <c r="B161" s="5" t="s">
        <v>206</v>
      </c>
      <c r="C161" s="4"/>
      <c r="D161" s="6">
        <v>1</v>
      </c>
    </row>
    <row r="162" customHeight="1" spans="1:4">
      <c r="A162" s="4" t="s">
        <v>207</v>
      </c>
      <c r="B162" s="5" t="str">
        <f>"0x7ccb7fdb9fff1c56cc183f92d8545475253f10b3"</f>
        <v>0x7ccb7fdb9fff1c56cc183f92d8545475253f10b3</v>
      </c>
      <c r="C162" s="4"/>
      <c r="D162" s="6">
        <v>2</v>
      </c>
    </row>
    <row r="163" customHeight="1" spans="1:4">
      <c r="A163" s="4" t="s">
        <v>208</v>
      </c>
      <c r="B163" s="5" t="str">
        <f>"0xa0F3E102456CE7bDb7BC3C3C506a9B216222958e"</f>
        <v>0xa0F3E102456CE7bDb7BC3C3C506a9B216222958e</v>
      </c>
      <c r="C163" s="4"/>
      <c r="D163" s="6">
        <v>5</v>
      </c>
    </row>
    <row r="164" customHeight="1" spans="1:4">
      <c r="A164" s="4" t="s">
        <v>209</v>
      </c>
      <c r="B164" s="5" t="str">
        <f>"0x509267ad406395aaa436990005a2a003EE9b01Bd"</f>
        <v>0x509267ad406395aaa436990005a2a003EE9b01Bd</v>
      </c>
      <c r="C164" s="4"/>
      <c r="D164" s="6">
        <v>14</v>
      </c>
    </row>
    <row r="165" customHeight="1" spans="1:4">
      <c r="A165" s="4" t="s">
        <v>210</v>
      </c>
      <c r="B165" s="5" t="str">
        <f>"0x166f72b2e5847F3958e2EefC845dA34931D36340"</f>
        <v>0x166f72b2e5847F3958e2EefC845dA34931D36340</v>
      </c>
      <c r="C165" s="4"/>
      <c r="D165" s="6">
        <v>1</v>
      </c>
    </row>
    <row r="166" customHeight="1" spans="1:4">
      <c r="A166" s="4" t="s">
        <v>211</v>
      </c>
      <c r="B166" s="5" t="str">
        <f>"0x6347C929897766612F400C0A133A2e8a55cd955B"</f>
        <v>0x6347C929897766612F400C0A133A2e8a55cd955B</v>
      </c>
      <c r="C166" s="4"/>
      <c r="D166" s="6">
        <v>1</v>
      </c>
    </row>
    <row r="167" customHeight="1" spans="1:4">
      <c r="A167" s="4" t="s">
        <v>212</v>
      </c>
      <c r="B167" s="5" t="str">
        <f>"0xf947f7EF70A8e5762186F74B3fba50Fa8f049888"</f>
        <v>0xf947f7EF70A8e5762186F74B3fba50Fa8f049888</v>
      </c>
      <c r="C167" s="4"/>
      <c r="D167" s="6">
        <v>1</v>
      </c>
    </row>
    <row r="168" customHeight="1" spans="1:4">
      <c r="A168" s="4" t="s">
        <v>213</v>
      </c>
      <c r="B168" s="5" t="str">
        <f>"0x3ca6936da675e2555b06cea645889d9e42030d46"</f>
        <v>0x3ca6936da675e2555b06cea645889d9e42030d46</v>
      </c>
      <c r="C168" s="7" t="s">
        <v>214</v>
      </c>
      <c r="D168" s="6">
        <v>2</v>
      </c>
    </row>
    <row r="169" customHeight="1" spans="1:4">
      <c r="A169" s="4" t="s">
        <v>215</v>
      </c>
      <c r="B169" s="5" t="str">
        <f>"0x4901E1b11d8B37F6dD0DaB558BfB19a70730c4fB"</f>
        <v>0x4901E1b11d8B37F6dD0DaB558BfB19a70730c4fB</v>
      </c>
      <c r="C169" s="4"/>
      <c r="D169" s="6">
        <v>71</v>
      </c>
    </row>
    <row r="170" customHeight="1" spans="1:4">
      <c r="A170" s="4" t="s">
        <v>216</v>
      </c>
      <c r="B170" s="5" t="str">
        <f>"0x7a83CA8E5aD562DAD25a7B8025CD91dd8a199Dc7"</f>
        <v>0x7a83CA8E5aD562DAD25a7B8025CD91dd8a199Dc7</v>
      </c>
      <c r="C170" s="4"/>
      <c r="D170" s="6">
        <v>6</v>
      </c>
    </row>
    <row r="171" customHeight="1" spans="1:4">
      <c r="A171" s="4" t="s">
        <v>217</v>
      </c>
      <c r="B171" s="5" t="str">
        <f>"0xe5e5631fdcce51696ade4acfd2b855d4f2e33638"</f>
        <v>0xe5e5631fdcce51696ade4acfd2b855d4f2e33638</v>
      </c>
      <c r="C171" s="4" t="s">
        <v>218</v>
      </c>
      <c r="D171" s="6">
        <v>1</v>
      </c>
    </row>
    <row r="172" customHeight="1" spans="1:4">
      <c r="A172" s="4" t="s">
        <v>219</v>
      </c>
      <c r="B172" s="5" t="str">
        <f>"0x1739890aff9317cc1ad96f6c89755f1e151bfe7b"</f>
        <v>0x1739890aff9317cc1ad96f6c89755f1e151bfe7b</v>
      </c>
      <c r="C172" s="14" t="s">
        <v>220</v>
      </c>
      <c r="D172" s="6">
        <v>3</v>
      </c>
    </row>
    <row r="173" customHeight="1" spans="1:4">
      <c r="A173" s="4" t="s">
        <v>221</v>
      </c>
      <c r="B173" s="5" t="str">
        <f>"0xb39d23f3371123260a05d35B869a87852bC6cfBd"</f>
        <v>0xb39d23f3371123260a05d35B869a87852bC6cfBd</v>
      </c>
      <c r="C173" s="4" t="str">
        <f>"0xf98c189941368cddf5f43663f22b2e2ae4ca26c324a575fc1e4661513790931e"</f>
        <v>0xf98c189941368cddf5f43663f22b2e2ae4ca26c324a575fc1e4661513790931e</v>
      </c>
      <c r="D173" s="6">
        <v>30</v>
      </c>
    </row>
    <row r="174" customHeight="1" spans="1:4">
      <c r="A174" s="4" t="s">
        <v>222</v>
      </c>
      <c r="B174" s="5" t="str">
        <f>"0x909f8a9FCB950bBD7EB80204846c21b30B3287AA"</f>
        <v>0x909f8a9FCB950bBD7EB80204846c21b30B3287AA</v>
      </c>
      <c r="C174" s="4" t="s">
        <v>223</v>
      </c>
      <c r="D174" s="6">
        <v>5</v>
      </c>
    </row>
    <row r="175" customHeight="1" spans="1:4">
      <c r="A175" s="4" t="s">
        <v>224</v>
      </c>
      <c r="B175" s="5" t="str">
        <f>"0x6cC5F688a315f3dC28A7781717a9A798a59fDA7b"</f>
        <v>0x6cC5F688a315f3dC28A7781717a9A798a59fDA7b</v>
      </c>
      <c r="C175" s="4" t="str">
        <f>"0x4c2226380b3f12a1cc5919265a27cfcf51788d43295796ce53f580491e36b0c0"</f>
        <v>0x4c2226380b3f12a1cc5919265a27cfcf51788d43295796ce53f580491e36b0c0</v>
      </c>
      <c r="D175" s="6">
        <v>20</v>
      </c>
    </row>
    <row r="176" customHeight="1" spans="1:4">
      <c r="A176" s="4" t="s">
        <v>225</v>
      </c>
      <c r="B176" s="5" t="str">
        <f>"0xd9007de35eda81d49fa8e8b767d31d8ffa385b87"</f>
        <v>0xd9007de35eda81d49fa8e8b767d31d8ffa385b87</v>
      </c>
      <c r="C176" s="4"/>
      <c r="D176" s="6">
        <v>1</v>
      </c>
    </row>
    <row r="177" customHeight="1" spans="1:4">
      <c r="A177" s="4" t="s">
        <v>226</v>
      </c>
      <c r="B177" s="5" t="str">
        <f>"0x13b2DFD50153306BF34b9cb6fFa9d477d535CF28"</f>
        <v>0x13b2DFD50153306BF34b9cb6fFa9d477d535CF28</v>
      </c>
      <c r="C177" s="4"/>
      <c r="D177" s="6">
        <v>4</v>
      </c>
    </row>
    <row r="178" customHeight="1" spans="1:4">
      <c r="A178" s="4" t="s">
        <v>227</v>
      </c>
      <c r="B178" s="5" t="str">
        <f>"0xAE9b48D136381fD9fE704606aA40f3DCD5743223"</f>
        <v>0xAE9b48D136381fD9fE704606aA40f3DCD5743223</v>
      </c>
      <c r="C178" s="4"/>
      <c r="D178" s="6">
        <v>1</v>
      </c>
    </row>
    <row r="179" customHeight="1" spans="1:4">
      <c r="A179" s="4" t="s">
        <v>228</v>
      </c>
      <c r="B179" s="5" t="s">
        <v>229</v>
      </c>
      <c r="C179" s="4" t="str">
        <f>"0x175ab2260875c045715c94fee903efe64c702b84c4db9b26f8103e71a2ced50b"</f>
        <v>0x175ab2260875c045715c94fee903efe64c702b84c4db9b26f8103e71a2ced50b</v>
      </c>
      <c r="D179" s="6">
        <v>15</v>
      </c>
    </row>
    <row r="180" customHeight="1" spans="1:4">
      <c r="A180" s="4" t="s">
        <v>230</v>
      </c>
      <c r="B180" s="5" t="str">
        <f>"0x9E9AC034a1beaCf3971225965e56E15256Dc6FdC"</f>
        <v>0x9E9AC034a1beaCf3971225965e56E15256Dc6FdC</v>
      </c>
      <c r="C180" s="7" t="s">
        <v>231</v>
      </c>
      <c r="D180" s="6">
        <v>1</v>
      </c>
    </row>
    <row r="181" customHeight="1" spans="1:4">
      <c r="A181" s="4" t="s">
        <v>232</v>
      </c>
      <c r="B181" s="5" t="str">
        <f>"0x5933a5794b18a1f46e7409da97f482d1f629c4f2"</f>
        <v>0x5933a5794b18a1f46e7409da97f482d1f629c4f2</v>
      </c>
      <c r="C181" s="4" t="str">
        <f>"0x58ee0a3b060fce88cb422a645980681a2641a1181a14bfa72e047c7b45e90f71"</f>
        <v>0x58ee0a3b060fce88cb422a645980681a2641a1181a14bfa72e047c7b45e90f71</v>
      </c>
      <c r="D181" s="6">
        <v>2</v>
      </c>
    </row>
    <row r="182" customHeight="1" spans="1:4">
      <c r="A182" s="4" t="s">
        <v>233</v>
      </c>
      <c r="B182" s="5" t="str">
        <f>"0x27a1f32227Ea02Cc047D5fa7fc4486DfB20e579c"</f>
        <v>0x27a1f32227Ea02Cc047D5fa7fc4486DfB20e579c</v>
      </c>
      <c r="C182" s="4" t="str">
        <f>"0xbba59c7bf71a02b6b1d44bd8fcf441781a149e2226543dbeb6521e9d6f0e6167"</f>
        <v>0xbba59c7bf71a02b6b1d44bd8fcf441781a149e2226543dbeb6521e9d6f0e6167</v>
      </c>
      <c r="D182" s="6">
        <v>238</v>
      </c>
    </row>
    <row r="183" customHeight="1" spans="1:4">
      <c r="A183" s="4" t="s">
        <v>234</v>
      </c>
      <c r="B183" s="5" t="str">
        <f>"0x76Fe8F7e5B64C000b8576E79a7318273827ae581"</f>
        <v>0x76Fe8F7e5B64C000b8576E79a7318273827ae581</v>
      </c>
      <c r="C183" s="4" t="str">
        <f>"0xc211c98c554cf4cab71366593c26bae95482b4c1aa906868e7a6f641272ab8ee"</f>
        <v>0xc211c98c554cf4cab71366593c26bae95482b4c1aa906868e7a6f641272ab8ee</v>
      </c>
      <c r="D183" s="6">
        <v>3</v>
      </c>
    </row>
    <row r="184" customHeight="1" spans="1:4">
      <c r="A184" s="4" t="s">
        <v>235</v>
      </c>
      <c r="B184" s="5" t="str">
        <f>"0x787067BFEC2f6E35D7680823E9285044FbD47900"</f>
        <v>0x787067BFEC2f6E35D7680823E9285044FbD47900</v>
      </c>
      <c r="C184" s="4"/>
      <c r="D184" s="6">
        <v>8</v>
      </c>
    </row>
    <row r="185" customHeight="1" spans="1:4">
      <c r="A185" s="4" t="s">
        <v>236</v>
      </c>
      <c r="B185" s="5" t="str">
        <f>"0x0e69985F89D76CC57102E048e6BFd30d27Ae7326"</f>
        <v>0x0e69985F89D76CC57102E048e6BFd30d27Ae7326</v>
      </c>
      <c r="C185" s="4" t="str">
        <f>"0x001d81ced53a9ecc3536252f05f58b7dcddf9edb5d8dcd13e8fc238fb294aa3c"</f>
        <v>0x001d81ced53a9ecc3536252f05f58b7dcddf9edb5d8dcd13e8fc238fb294aa3c</v>
      </c>
      <c r="D185" s="6">
        <v>11</v>
      </c>
    </row>
    <row r="186" customHeight="1" spans="1:4">
      <c r="A186" s="4" t="s">
        <v>237</v>
      </c>
      <c r="B186" s="5" t="s">
        <v>238</v>
      </c>
      <c r="C186" s="4" t="s">
        <v>239</v>
      </c>
      <c r="D186" s="6">
        <v>1</v>
      </c>
    </row>
    <row r="187" customHeight="1" spans="1:4">
      <c r="A187" s="4" t="s">
        <v>240</v>
      </c>
      <c r="B187" s="5" t="str">
        <f>"0x49d3339a2d20545e750907c12c4b4d8826cd5772"</f>
        <v>0x49d3339a2d20545e750907c12c4b4d8826cd5772</v>
      </c>
      <c r="C187" s="4"/>
      <c r="D187" s="6">
        <v>2</v>
      </c>
    </row>
    <row r="188" customHeight="1" spans="1:4">
      <c r="A188" s="4" t="s">
        <v>241</v>
      </c>
      <c r="B188" s="5" t="str">
        <f>"0xaD6b79e85B222B316D42330bc4BEba5730701a25"</f>
        <v>0xaD6b79e85B222B316D42330bc4BEba5730701a25</v>
      </c>
      <c r="C188" s="4"/>
      <c r="D188" s="6">
        <v>10</v>
      </c>
    </row>
    <row r="189" customHeight="1" spans="1:4">
      <c r="A189" s="4" t="s">
        <v>242</v>
      </c>
      <c r="B189" s="5" t="str">
        <f>"0xe2438613611d3391D5bC18B76617D33c2b3d9A36"</f>
        <v>0xe2438613611d3391D5bC18B76617D33c2b3d9A36</v>
      </c>
      <c r="C189" s="4" t="str">
        <f>"0x58dfb0c461f2c36f7475ef24832b05d5b1f02d477941c70d8e2e8bcf4570e953"</f>
        <v>0x58dfb0c461f2c36f7475ef24832b05d5b1f02d477941c70d8e2e8bcf4570e953</v>
      </c>
      <c r="D189" s="6">
        <v>2</v>
      </c>
    </row>
    <row r="190" customHeight="1" spans="1:4">
      <c r="A190" s="4" t="s">
        <v>243</v>
      </c>
      <c r="B190" s="5" t="str">
        <f>"0xD7F0CdCeE57c04B9CC924917Aeb6106A7134d095"</f>
        <v>0xD7F0CdCeE57c04B9CC924917Aeb6106A7134d095</v>
      </c>
      <c r="C190" s="4" t="str">
        <f>"0xaba35ab41a7949329acb9c11b775a992f5af1998c697eba7cbb71a782ff464cf"</f>
        <v>0xaba35ab41a7949329acb9c11b775a992f5af1998c697eba7cbb71a782ff464cf</v>
      </c>
      <c r="D190" s="6">
        <v>3</v>
      </c>
    </row>
    <row r="191" customHeight="1" spans="1:4">
      <c r="A191" s="4" t="s">
        <v>244</v>
      </c>
      <c r="B191" s="5" t="str">
        <f>"0xB40b7C217b585e5b549b263256f20f178046A187"</f>
        <v>0xB40b7C217b585e5b549b263256f20f178046A187</v>
      </c>
      <c r="C191" s="4"/>
      <c r="D191" s="6">
        <v>3</v>
      </c>
    </row>
    <row r="192" customHeight="1" spans="1:4">
      <c r="A192" s="4" t="s">
        <v>245</v>
      </c>
      <c r="B192" s="5" t="str">
        <f>"0xE3A4b65216a0216A8A69801caA1a538080F45f44"</f>
        <v>0xE3A4b65216a0216A8A69801caA1a538080F45f44</v>
      </c>
      <c r="C192" s="4"/>
      <c r="D192" s="6">
        <v>1</v>
      </c>
    </row>
    <row r="193" customHeight="1" spans="1:4">
      <c r="A193" s="4" t="s">
        <v>246</v>
      </c>
      <c r="B193" s="5" t="str">
        <f>"0xfe3e1f6966651ed7c27b9dfc7ef346ad48e765d5"</f>
        <v>0xfe3e1f6966651ed7c27b9dfc7ef346ad48e765d5</v>
      </c>
      <c r="C193" s="4" t="str">
        <f>"0xb108a6ec59f41483456a0fdc5f5097110a5da70e49e98057ec1506327db7044f"</f>
        <v>0xb108a6ec59f41483456a0fdc5f5097110a5da70e49e98057ec1506327db7044f</v>
      </c>
      <c r="D193" s="6">
        <v>1</v>
      </c>
    </row>
    <row r="194" customHeight="1" spans="1:4">
      <c r="A194" s="4" t="s">
        <v>247</v>
      </c>
      <c r="B194" s="5" t="str">
        <f>"0x195f2b3ef745a4fb97b7bf3b369b1dc4025588ba"</f>
        <v>0x195f2b3ef745a4fb97b7bf3b369b1dc4025588ba</v>
      </c>
      <c r="C194" s="4" t="str">
        <f>"0xb64e62da080a13efdd27882022e2a7067c6a1dec0fe9425b259351be9346d348"</f>
        <v>0xb64e62da080a13efdd27882022e2a7067c6a1dec0fe9425b259351be9346d348</v>
      </c>
      <c r="D194" s="6">
        <v>1</v>
      </c>
    </row>
    <row r="195" customHeight="1" spans="1:4">
      <c r="A195" s="4" t="s">
        <v>248</v>
      </c>
      <c r="B195" s="5" t="s">
        <v>249</v>
      </c>
      <c r="C195" s="4" t="str">
        <f>"0x4ec596b7b32a9464868a1f7f7e3b5c4c116ca365ceb2b1f37cafe6308f72f139"</f>
        <v>0x4ec596b7b32a9464868a1f7f7e3b5c4c116ca365ceb2b1f37cafe6308f72f139</v>
      </c>
      <c r="D195" s="6">
        <v>1</v>
      </c>
    </row>
    <row r="196" customHeight="1" spans="1:4">
      <c r="A196" s="4" t="s">
        <v>250</v>
      </c>
      <c r="B196" s="5" t="str">
        <f>"0x047f236cAD4459D3551029Aa7B888bCB14f00468"</f>
        <v>0x047f236cAD4459D3551029Aa7B888bCB14f00468</v>
      </c>
      <c r="C196" s="4" t="str">
        <f>"0x9b8eb0cee93949a2cf9da45168dc419b88c37d785ad68eb52414b56d49653289"</f>
        <v>0x9b8eb0cee93949a2cf9da45168dc419b88c37d785ad68eb52414b56d49653289</v>
      </c>
      <c r="D196" s="6">
        <v>37</v>
      </c>
    </row>
    <row r="197" customHeight="1" spans="1:4">
      <c r="A197" s="4" t="s">
        <v>251</v>
      </c>
      <c r="B197" s="5" t="s">
        <v>252</v>
      </c>
      <c r="C197" s="4" t="str">
        <f>"0x7984dd649e76ebaf462a5f8d6fe3d81d3697191dc7f59d77f09daf5609f541e7"</f>
        <v>0x7984dd649e76ebaf462a5f8d6fe3d81d3697191dc7f59d77f09daf5609f541e7</v>
      </c>
      <c r="D197" s="6">
        <v>18</v>
      </c>
    </row>
    <row r="198" customHeight="1" spans="1:4">
      <c r="A198" s="4" t="s">
        <v>253</v>
      </c>
      <c r="B198" s="5" t="str">
        <f>"0x27d1d8d6dee75d847f073dcc4ed4da2b394247ec"</f>
        <v>0x27d1d8d6dee75d847f073dcc4ed4da2b394247ec</v>
      </c>
      <c r="C198" s="4" t="str">
        <f>"0x129ddb68993eddebc472edc18259290cc39a39c51c149077041cc4b8af5356fd"</f>
        <v>0x129ddb68993eddebc472edc18259290cc39a39c51c149077041cc4b8af5356fd</v>
      </c>
      <c r="D198" s="6">
        <v>1</v>
      </c>
    </row>
    <row r="199" customHeight="1" spans="1:4">
      <c r="A199" s="4" t="s">
        <v>254</v>
      </c>
      <c r="B199" s="5" t="str">
        <f>"0xc2107fd29c6930780d75e1feef780a7273563324"</f>
        <v>0xc2107fd29c6930780d75e1feef780a7273563324</v>
      </c>
      <c r="C199" s="4" t="str">
        <f>"0x4351afd9512b4a6a697838e8ec5c7fb4f8c19a9176a3ebd1eca6e417ae2706c9"</f>
        <v>0x4351afd9512b4a6a697838e8ec5c7fb4f8c19a9176a3ebd1eca6e417ae2706c9</v>
      </c>
      <c r="D199" s="6">
        <v>1</v>
      </c>
    </row>
    <row r="200" customHeight="1" spans="1:4">
      <c r="A200" s="4" t="s">
        <v>255</v>
      </c>
      <c r="B200" s="5" t="s">
        <v>256</v>
      </c>
      <c r="C200" s="4" t="str">
        <f>"0xcfc509d6e3f649a5d9ec94e4aa2b10a0e551f22353721a33662d4a672184545d"</f>
        <v>0xcfc509d6e3f649a5d9ec94e4aa2b10a0e551f22353721a33662d4a672184545d</v>
      </c>
      <c r="D200" s="6">
        <v>2</v>
      </c>
    </row>
    <row r="201" customHeight="1" spans="1:4">
      <c r="A201" s="4" t="s">
        <v>257</v>
      </c>
      <c r="B201" s="5" t="str">
        <f>"0x836DE9BE5D817B25b1fa2E61F428B6ABb4c6fa31"</f>
        <v>0x836DE9BE5D817B25b1fa2E61F428B6ABb4c6fa31</v>
      </c>
      <c r="C201" s="4"/>
      <c r="D201" s="6">
        <v>6</v>
      </c>
    </row>
    <row r="202" customHeight="1" spans="1:4">
      <c r="A202" s="4" t="s">
        <v>258</v>
      </c>
      <c r="B202" s="5" t="s">
        <v>259</v>
      </c>
      <c r="C202" s="4" t="str">
        <f>"0xbf508af4fd0f665141c46b55bf69c6d5f118bbf78dd0cc2e7ef384c66c23c483"</f>
        <v>0xbf508af4fd0f665141c46b55bf69c6d5f118bbf78dd0cc2e7ef384c66c23c483</v>
      </c>
      <c r="D202" s="6">
        <v>82</v>
      </c>
    </row>
    <row r="203" customHeight="1" spans="1:4">
      <c r="A203" s="4" t="s">
        <v>260</v>
      </c>
      <c r="B203" s="5" t="str">
        <f>"0x6fc0858aD3F9228dbd47ae34fc37afb5Aa03Dac6"</f>
        <v>0x6fc0858aD3F9228dbd47ae34fc37afb5Aa03Dac6</v>
      </c>
      <c r="C203" s="4" t="str">
        <f>"0x86840f0ec51917936e4ba039b56f8820752557bd3ae058781ba833b0cf19f2df"</f>
        <v>0x86840f0ec51917936e4ba039b56f8820752557bd3ae058781ba833b0cf19f2df</v>
      </c>
      <c r="D203" s="6">
        <v>5</v>
      </c>
    </row>
    <row r="204" customHeight="1" spans="1:4">
      <c r="A204" s="4" t="s">
        <v>261</v>
      </c>
      <c r="B204" s="5" t="str">
        <f>"0x77A2e1a78f24ccD81B56a49D978d8Ff1F1FcA2AF"</f>
        <v>0x77A2e1a78f24ccD81B56a49D978d8Ff1F1FcA2AF</v>
      </c>
      <c r="C204" s="4"/>
      <c r="D204" s="6">
        <v>3</v>
      </c>
    </row>
    <row r="205" customHeight="1" spans="1:4">
      <c r="A205" s="4" t="s">
        <v>262</v>
      </c>
      <c r="B205" s="5" t="str">
        <f>"0x549e6A1bb0121823345B0ab1cF3f0D5EfD3220D6"</f>
        <v>0x549e6A1bb0121823345B0ab1cF3f0D5EfD3220D6</v>
      </c>
      <c r="C205" s="4"/>
      <c r="D205" s="6">
        <v>5</v>
      </c>
    </row>
    <row r="206" customHeight="1" spans="1:4">
      <c r="A206" s="4" t="s">
        <v>107</v>
      </c>
      <c r="B206" s="5" t="str">
        <f>"0x5B38B17FdE5A4d5DDE0F2731F14774B5535A0fee"</f>
        <v>0x5B38B17FdE5A4d5DDE0F2731F14774B5535A0fee</v>
      </c>
      <c r="C206" s="4"/>
      <c r="D206" s="6">
        <v>69</v>
      </c>
    </row>
    <row r="207" customHeight="1" spans="1:4">
      <c r="A207" s="4" t="s">
        <v>263</v>
      </c>
      <c r="B207" s="5" t="s">
        <v>264</v>
      </c>
      <c r="C207" s="7" t="s">
        <v>265</v>
      </c>
      <c r="D207" s="6">
        <v>2</v>
      </c>
    </row>
    <row r="208" customHeight="1" spans="1:4">
      <c r="A208" s="4" t="s">
        <v>266</v>
      </c>
      <c r="B208" s="5" t="str">
        <f>"0x47F7641bFb6E0412Bb0A035dfc6421c2F5a51A2F"</f>
        <v>0x47F7641bFb6E0412Bb0A035dfc6421c2F5a51A2F</v>
      </c>
      <c r="C208" s="4"/>
      <c r="D208" s="6">
        <v>2</v>
      </c>
    </row>
    <row r="209" customHeight="1" spans="1:4">
      <c r="A209" s="4" t="s">
        <v>267</v>
      </c>
      <c r="B209" s="5" t="str">
        <f>"0xe38ce1d5037203ada1a61551a67ef98ae6808033"</f>
        <v>0xe38ce1d5037203ada1a61551a67ef98ae6808033</v>
      </c>
      <c r="C209" s="4"/>
      <c r="D209" s="6">
        <v>2</v>
      </c>
    </row>
    <row r="210" customHeight="1" spans="1:4">
      <c r="A210" s="4" t="s">
        <v>268</v>
      </c>
      <c r="B210" s="5" t="str">
        <f>"0x501958684Ef2b1d28daC27de614A61990f8432d5"</f>
        <v>0x501958684Ef2b1d28daC27de614A61990f8432d5</v>
      </c>
      <c r="C210" s="4"/>
      <c r="D210" s="6">
        <v>4</v>
      </c>
    </row>
    <row r="211" customHeight="1" spans="1:4">
      <c r="A211" s="4" t="s">
        <v>269</v>
      </c>
      <c r="B211" s="5" t="str">
        <f>"0x42b4f5863aC9b01B839d942A3B3809a3016CB64f"</f>
        <v>0x42b4f5863aC9b01B839d942A3B3809a3016CB64f</v>
      </c>
      <c r="C211" s="4" t="str">
        <f>"0x3b58839f7781e4f374ceb062fb004ca60c52c18bc892c0ebbfda943b3a549a4c"</f>
        <v>0x3b58839f7781e4f374ceb062fb004ca60c52c18bc892c0ebbfda943b3a549a4c</v>
      </c>
      <c r="D211" s="6">
        <v>1</v>
      </c>
    </row>
    <row r="212" customHeight="1" spans="1:4">
      <c r="A212" s="4" t="s">
        <v>270</v>
      </c>
      <c r="B212" s="5" t="str">
        <f>"0x5e525f3A2E48663Db37bCE96dA8c73212583028D"</f>
        <v>0x5e525f3A2E48663Db37bCE96dA8c73212583028D</v>
      </c>
      <c r="C212" s="4"/>
      <c r="D212" s="6">
        <v>69</v>
      </c>
    </row>
    <row r="213" customHeight="1" spans="1:4">
      <c r="A213" s="4" t="s">
        <v>271</v>
      </c>
      <c r="B213" s="5" t="str">
        <f>"0x9b7091e4118a27a273140c3a1d447c2743914711"</f>
        <v>0x9b7091e4118a27a273140c3a1d447c2743914711</v>
      </c>
      <c r="C213" s="4" t="str">
        <f>"0xfdd7be16f410d46b5a7f56dc7cc6a20dc5b0249bc54c27bc8c8d777d0f9c1fcb"</f>
        <v>0xfdd7be16f410d46b5a7f56dc7cc6a20dc5b0249bc54c27bc8c8d777d0f9c1fcb</v>
      </c>
      <c r="D213" s="6">
        <v>6</v>
      </c>
    </row>
    <row r="214" customHeight="1" spans="1:4">
      <c r="A214" s="4" t="s">
        <v>272</v>
      </c>
      <c r="B214" s="5" t="str">
        <f>"0x5DfBb2B0808A21BE03055020Db59f5027136AaBC"</f>
        <v>0x5DfBb2B0808A21BE03055020Db59f5027136AaBC</v>
      </c>
      <c r="C214" s="4"/>
      <c r="D214" s="6">
        <v>5</v>
      </c>
    </row>
    <row r="215" customHeight="1" spans="1:4">
      <c r="A215" s="4" t="s">
        <v>273</v>
      </c>
      <c r="B215" s="5" t="str">
        <f>"0x5e99d3ee38c1c17b08822e0b9637439ce6723a69"</f>
        <v>0x5e99d3ee38c1c17b08822e0b9637439ce6723a69</v>
      </c>
      <c r="C215" s="4"/>
      <c r="D215" s="6">
        <v>1</v>
      </c>
    </row>
    <row r="216" customHeight="1" spans="1:4">
      <c r="A216" s="4" t="s">
        <v>274</v>
      </c>
      <c r="B216" s="5" t="str">
        <f>"0xd6Df6BB54D88015193561402AB436fd42394666E"</f>
        <v>0xd6Df6BB54D88015193561402AB436fd42394666E</v>
      </c>
      <c r="C216" s="4" t="s">
        <v>275</v>
      </c>
      <c r="D216" s="6">
        <v>4</v>
      </c>
    </row>
    <row r="217" customHeight="1" spans="1:4">
      <c r="A217" s="4" t="s">
        <v>276</v>
      </c>
      <c r="B217" s="5" t="str">
        <f>"0xdefe806974a4a0e8271262f90964dca31192ae09"</f>
        <v>0xdefe806974a4a0e8271262f90964dca31192ae09</v>
      </c>
      <c r="C217" s="4"/>
      <c r="D217" s="6">
        <v>2</v>
      </c>
    </row>
    <row r="218" customHeight="1" spans="1:4">
      <c r="A218" s="4" t="s">
        <v>277</v>
      </c>
      <c r="B218" s="5" t="str">
        <f>"0xed3b9e802379428e737265b56c77136a609cc5b0"</f>
        <v>0xed3b9e802379428e737265b56c77136a609cc5b0</v>
      </c>
      <c r="C218" s="4" t="str">
        <f>"0x76b050996b71fdafd65174e45cb12ba29c51c24724c94c6639d58efb3525a2cb"</f>
        <v>0x76b050996b71fdafd65174e45cb12ba29c51c24724c94c6639d58efb3525a2cb</v>
      </c>
      <c r="D218" s="6">
        <v>5</v>
      </c>
    </row>
    <row r="219" customHeight="1" spans="1:4">
      <c r="A219" s="4" t="s">
        <v>278</v>
      </c>
      <c r="B219" s="5" t="str">
        <f>"0x6365fe88700eedc4b49a527cc2d931863b5c7d2f"</f>
        <v>0x6365fe88700eedc4b49a527cc2d931863b5c7d2f</v>
      </c>
      <c r="C219" s="4"/>
      <c r="D219" s="6">
        <v>2</v>
      </c>
    </row>
    <row r="220" customHeight="1" spans="1:4">
      <c r="A220" s="4" t="s">
        <v>279</v>
      </c>
      <c r="B220" s="5"/>
      <c r="C220" s="4" t="str">
        <f>"0xc013008631793723c31790991001081d6d4e6d22e28647aba8743910fd888477"</f>
        <v>0xc013008631793723c31790991001081d6d4e6d22e28647aba8743910fd888477</v>
      </c>
      <c r="D220" s="6">
        <v>1</v>
      </c>
    </row>
    <row r="221" customHeight="1" spans="1:4">
      <c r="A221" s="4" t="s">
        <v>280</v>
      </c>
      <c r="B221" s="5" t="str">
        <f>"0x313F48575a09c66FA29d3e8BBFd54fDeCa411e80"</f>
        <v>0x313F48575a09c66FA29d3e8BBFd54fDeCa411e80</v>
      </c>
      <c r="C221" s="4"/>
      <c r="D221" s="6">
        <v>1</v>
      </c>
    </row>
    <row r="222" customHeight="1" spans="1:4">
      <c r="A222" s="4" t="s">
        <v>281</v>
      </c>
      <c r="B222" s="5" t="str">
        <f>"0x3B89BB3a665183d4dc271D330d46e775F80A0b03"</f>
        <v>0x3B89BB3a665183d4dc271D330d46e775F80A0b03</v>
      </c>
      <c r="C222" s="4" t="str">
        <f>"0x6d32b6208216b545db4553ed591c159a5f95404c21b92ff0ca612aa79562fc02"</f>
        <v>0x6d32b6208216b545db4553ed591c159a5f95404c21b92ff0ca612aa79562fc02</v>
      </c>
      <c r="D222" s="6">
        <v>22</v>
      </c>
    </row>
    <row r="223" customHeight="1" spans="1:4">
      <c r="A223" s="4" t="s">
        <v>282</v>
      </c>
      <c r="B223" s="5" t="str">
        <f>"0x0fFfB991D908a901969d2d77E001645186eb9F6C"</f>
        <v>0x0fFfB991D908a901969d2d77E001645186eb9F6C</v>
      </c>
      <c r="C223" s="4" t="str">
        <f>"0x8a62782e80d9fc73d49b502cf036eefe5dc6aa4d946f1590096806bc698a5340"</f>
        <v>0x8a62782e80d9fc73d49b502cf036eefe5dc6aa4d946f1590096806bc698a5340</v>
      </c>
      <c r="D223" s="6">
        <v>5</v>
      </c>
    </row>
    <row r="224" customHeight="1" spans="1:4">
      <c r="A224" s="9" t="s">
        <v>283</v>
      </c>
      <c r="B224" s="10" t="s">
        <v>284</v>
      </c>
      <c r="C224" s="11" t="s">
        <v>285</v>
      </c>
      <c r="D224" s="12">
        <v>1</v>
      </c>
    </row>
    <row r="225" customHeight="1" spans="1:4">
      <c r="A225" s="9" t="s">
        <v>283</v>
      </c>
      <c r="B225" s="10" t="s">
        <v>284</v>
      </c>
      <c r="C225" s="11" t="s">
        <v>286</v>
      </c>
      <c r="D225" s="12">
        <v>1</v>
      </c>
    </row>
    <row r="226" customHeight="1" spans="1:4">
      <c r="A226" s="4" t="s">
        <v>287</v>
      </c>
      <c r="B226" s="5" t="str">
        <f>"0xb6ba81e0e3025d0b8279f6e655b74fb145fa8ef5"</f>
        <v>0xb6ba81e0e3025d0b8279f6e655b74fb145fa8ef5</v>
      </c>
      <c r="C226" s="4" t="str">
        <f>"0xb36515d29a29f677b54d9447b31fdc57ee63b1e3531d111aea2804f7714f5f74"</f>
        <v>0xb36515d29a29f677b54d9447b31fdc57ee63b1e3531d111aea2804f7714f5f74</v>
      </c>
      <c r="D226" s="6">
        <v>19</v>
      </c>
    </row>
    <row r="227" customHeight="1" spans="1:4">
      <c r="A227" s="4" t="s">
        <v>288</v>
      </c>
      <c r="B227" s="5" t="str">
        <f>"0xb82462ccab5ba09f942c731fd0abb687f46f4283"</f>
        <v>0xb82462ccab5ba09f942c731fd0abb687f46f4283</v>
      </c>
      <c r="C227" s="4" t="str">
        <f>"0x35a0438e4fa65b9320d14f2692b99c2b15f62f95bd777848739a876bff2c1c31"</f>
        <v>0x35a0438e4fa65b9320d14f2692b99c2b15f62f95bd777848739a876bff2c1c31</v>
      </c>
      <c r="D227" s="6">
        <v>1</v>
      </c>
    </row>
    <row r="228" customHeight="1" spans="1:4">
      <c r="A228" s="4" t="s">
        <v>289</v>
      </c>
      <c r="B228" s="5" t="str">
        <f>"0x0ffCD0894658D41Dd580705A978a5C68a151831f"</f>
        <v>0x0ffCD0894658D41Dd580705A978a5C68a151831f</v>
      </c>
      <c r="C228" s="4"/>
      <c r="D228" s="6">
        <v>2</v>
      </c>
    </row>
    <row r="229" customHeight="1" spans="1:4">
      <c r="A229" s="4" t="s">
        <v>290</v>
      </c>
      <c r="B229" s="5" t="str">
        <f>"0x5602c230fb3bfeec8fe6988eadfe21ecc565585c"</f>
        <v>0x5602c230fb3bfeec8fe6988eadfe21ecc565585c</v>
      </c>
      <c r="C229" s="4"/>
      <c r="D229" s="6">
        <v>25</v>
      </c>
    </row>
    <row r="230" customHeight="1" spans="1:4">
      <c r="A230" s="4" t="s">
        <v>291</v>
      </c>
      <c r="B230" s="5" t="str">
        <f>"0x0d1f5529fe8741b20cd09a68d1f841b4e0878268"</f>
        <v>0x0d1f5529fe8741b20cd09a68d1f841b4e0878268</v>
      </c>
      <c r="C230" s="4"/>
      <c r="D230" s="6">
        <v>1</v>
      </c>
    </row>
    <row r="231" customHeight="1" spans="1:4">
      <c r="A231" s="4" t="s">
        <v>292</v>
      </c>
      <c r="B231" s="5" t="str">
        <f>"0xE3736c8B4fC4DBD732838338559Dab1eF43A8Fb5"</f>
        <v>0xE3736c8B4fC4DBD732838338559Dab1eF43A8Fb5</v>
      </c>
      <c r="C231" s="4" t="str">
        <f>"0xfa15749c26867cdd43fcbd57f2a78008868c12bf1d483aee311ac53b20b5bd7a"</f>
        <v>0xfa15749c26867cdd43fcbd57f2a78008868c12bf1d483aee311ac53b20b5bd7a</v>
      </c>
      <c r="D231" s="6">
        <v>15</v>
      </c>
    </row>
    <row r="232" customHeight="1" spans="1:4">
      <c r="A232" s="4" t="s">
        <v>293</v>
      </c>
      <c r="B232" s="5" t="str">
        <f>"0xdE2647ebE5fa3ACF0Bd3475214f9aFb5451F6C98"</f>
        <v>0xdE2647ebE5fa3ACF0Bd3475214f9aFb5451F6C98</v>
      </c>
      <c r="C232" s="4"/>
      <c r="D232" s="6">
        <v>2</v>
      </c>
    </row>
    <row r="233" customHeight="1" spans="1:4">
      <c r="A233" s="4" t="s">
        <v>294</v>
      </c>
      <c r="B233" s="5" t="str">
        <f>"0x06Fa65ee8D0625B6D1799AFA6Dc19F20F5eD9068"</f>
        <v>0x06Fa65ee8D0625B6D1799AFA6Dc19F20F5eD9068</v>
      </c>
      <c r="C233" s="4"/>
      <c r="D233" s="6">
        <v>2</v>
      </c>
    </row>
    <row r="234" customHeight="1" spans="1:4">
      <c r="A234" s="4" t="s">
        <v>295</v>
      </c>
      <c r="B234" s="5" t="str">
        <f>"0x0d028d90c4b537277812006766942616f0eedbe3"</f>
        <v>0x0d028d90c4b537277812006766942616f0eedbe3</v>
      </c>
      <c r="C234" s="4"/>
      <c r="D234" s="6">
        <v>4</v>
      </c>
    </row>
    <row r="235" customHeight="1" spans="1:4">
      <c r="A235" s="4" t="s">
        <v>296</v>
      </c>
      <c r="B235" s="5" t="str">
        <f>"0x925B0A7B059b89fb04E38D9814CBb7C38c989525"</f>
        <v>0x925B0A7B059b89fb04E38D9814CBb7C38c989525</v>
      </c>
      <c r="C235" s="4"/>
      <c r="D235" s="6">
        <v>3</v>
      </c>
    </row>
    <row r="236" customHeight="1" spans="1:4">
      <c r="A236" s="4" t="s">
        <v>297</v>
      </c>
      <c r="B236" s="5" t="str">
        <f>"0xe400f1f0b33ae63ab037d7051ce029b17360c31f"</f>
        <v>0xe400f1f0b33ae63ab037d7051ce029b17360c31f</v>
      </c>
      <c r="C236" s="14" t="s">
        <v>298</v>
      </c>
      <c r="D236" s="6">
        <v>2</v>
      </c>
    </row>
    <row r="237" customHeight="1" spans="1:4">
      <c r="A237" s="4" t="s">
        <v>299</v>
      </c>
      <c r="B237" s="5" t="str">
        <f>"0xb0dbaA931C849dE52dAFf07a62359Be77D108DAe"</f>
        <v>0xb0dbaA931C849dE52dAFf07a62359Be77D108DAe</v>
      </c>
      <c r="C237" s="4" t="str">
        <f>"0x5afc764dc42ee7b0a8ab74915bb929dfeb01a2f1ede793df12c8ce77011df9a2"</f>
        <v>0x5afc764dc42ee7b0a8ab74915bb929dfeb01a2f1ede793df12c8ce77011df9a2</v>
      </c>
      <c r="D237" s="6">
        <v>5</v>
      </c>
    </row>
    <row r="238" customHeight="1" spans="1:4">
      <c r="A238" s="4" t="s">
        <v>300</v>
      </c>
      <c r="B238" s="5" t="str">
        <f>"0x68d08082120dad3ebf041ec505a52bfccccc2e78"</f>
        <v>0x68d08082120dad3ebf041ec505a52bfccccc2e78</v>
      </c>
      <c r="C238" s="4" t="str">
        <f>"0x9696d38ee186f610dfb23b39f7178d601deeead39c95362f6a9aad39e6c4de2f"</f>
        <v>0x9696d38ee186f610dfb23b39f7178d601deeead39c95362f6a9aad39e6c4de2f</v>
      </c>
      <c r="D238" s="6">
        <v>20</v>
      </c>
    </row>
    <row r="239" customHeight="1" spans="1:4">
      <c r="A239" s="4" t="s">
        <v>301</v>
      </c>
      <c r="B239" s="5" t="s">
        <v>302</v>
      </c>
      <c r="C239" s="4" t="str">
        <f>"0x4b2584504772d8ecfacdef35773597ab59a57d48d8e797a989c4109a20fe091f"</f>
        <v>0x4b2584504772d8ecfacdef35773597ab59a57d48d8e797a989c4109a20fe091f</v>
      </c>
      <c r="D239" s="6">
        <v>2</v>
      </c>
    </row>
    <row r="240" customHeight="1" spans="1:4">
      <c r="A240" s="4" t="s">
        <v>303</v>
      </c>
      <c r="B240" s="5" t="str">
        <f>"0xe31F46Cd271ba9e0f3287c19eA2b1ffDbe10a377"</f>
        <v>0xe31F46Cd271ba9e0f3287c19eA2b1ffDbe10a377</v>
      </c>
      <c r="C240" s="4"/>
      <c r="D240" s="6">
        <v>1</v>
      </c>
    </row>
    <row r="241" customHeight="1" spans="1:4">
      <c r="A241" s="4" t="s">
        <v>304</v>
      </c>
      <c r="B241" s="5" t="str">
        <f>"0xfdff6fc168d37485d464090dd7014912b63af45d"</f>
        <v>0xfdff6fc168d37485d464090dd7014912b63af45d</v>
      </c>
      <c r="C241" s="4"/>
      <c r="D241" s="6">
        <v>8</v>
      </c>
    </row>
    <row r="242" customHeight="1" spans="1:4">
      <c r="A242" s="4" t="s">
        <v>305</v>
      </c>
      <c r="B242" s="5" t="str">
        <f>"0xf80193941bceb0505ab7552c82be74bd6baf7d7a"</f>
        <v>0xf80193941bceb0505ab7552c82be74bd6baf7d7a</v>
      </c>
      <c r="C242" s="4"/>
      <c r="D242" s="6">
        <v>20</v>
      </c>
    </row>
    <row r="243" customHeight="1" spans="1:4">
      <c r="A243" s="4" t="s">
        <v>306</v>
      </c>
      <c r="B243" s="5" t="s">
        <v>307</v>
      </c>
      <c r="C243" s="21" t="s">
        <v>308</v>
      </c>
      <c r="D243" s="6">
        <v>16</v>
      </c>
    </row>
    <row r="244" customHeight="1" spans="1:4">
      <c r="A244" s="4" t="s">
        <v>309</v>
      </c>
      <c r="B244" s="5" t="str">
        <f>"0xed5ad753030483e1a1b49096744b3a423e3aff3f"</f>
        <v>0xed5ad753030483e1a1b49096744b3a423e3aff3f</v>
      </c>
      <c r="C244" s="4"/>
      <c r="D244" s="6">
        <v>1</v>
      </c>
    </row>
    <row r="245" customHeight="1" spans="1:4">
      <c r="A245" s="4" t="s">
        <v>310</v>
      </c>
      <c r="B245" s="5" t="str">
        <f>"0xd343c3efCBBf2EBb47C84495027791207B5659bf"</f>
        <v>0xd343c3efCBBf2EBb47C84495027791207B5659bf</v>
      </c>
      <c r="C245" s="4" t="str">
        <f>"0xab6651dfdbf9818c8dd6895ee81d7fe529b5597800dec960c467f3a972566a51"</f>
        <v>0xab6651dfdbf9818c8dd6895ee81d7fe529b5597800dec960c467f3a972566a51</v>
      </c>
      <c r="D245" s="6">
        <v>2</v>
      </c>
    </row>
    <row r="246" customHeight="1" spans="1:4">
      <c r="A246" s="4" t="s">
        <v>311</v>
      </c>
      <c r="B246" s="5" t="str">
        <f>"0x3facf387cea67b56cc8b4502faa044b0081a7a51"</f>
        <v>0x3facf387cea67b56cc8b4502faa044b0081a7a51</v>
      </c>
      <c r="C246" s="4" t="str">
        <f>"0xa4c8eed791f43eab8bd01e82eda57e754b84aa018b0dec2d37a7a5e2bc9196e0"</f>
        <v>0xa4c8eed791f43eab8bd01e82eda57e754b84aa018b0dec2d37a7a5e2bc9196e0</v>
      </c>
      <c r="D246" s="6">
        <v>1</v>
      </c>
    </row>
    <row r="247" customHeight="1" spans="1:4">
      <c r="A247" s="4" t="s">
        <v>312</v>
      </c>
      <c r="B247" s="5" t="str">
        <f>"0xd06891e0438e0281117ed440816cb724a930f774"</f>
        <v>0xd06891e0438e0281117ed440816cb724a930f774</v>
      </c>
      <c r="C247" s="4"/>
      <c r="D247" s="6">
        <v>3</v>
      </c>
    </row>
    <row r="248" customHeight="1" spans="1:4">
      <c r="A248" s="4" t="s">
        <v>313</v>
      </c>
      <c r="B248" s="5" t="str">
        <f>"0x2Ef579591Afd0E7f88A3A6B6B1dD97E56De9e7A3"</f>
        <v>0x2Ef579591Afd0E7f88A3A6B6B1dD97E56De9e7A3</v>
      </c>
      <c r="C248" s="4"/>
      <c r="D248" s="6">
        <v>2</v>
      </c>
    </row>
    <row r="249" customHeight="1" spans="1:4">
      <c r="A249" s="4" t="s">
        <v>314</v>
      </c>
      <c r="B249" s="5" t="str">
        <f>"0xA0D2B1b1A23D6C8272D455447B87dB2e019e16f3"</f>
        <v>0xA0D2B1b1A23D6C8272D455447B87dB2e019e16f3</v>
      </c>
      <c r="C249" s="4"/>
      <c r="D249" s="6">
        <v>3</v>
      </c>
    </row>
    <row r="250" customHeight="1" spans="1:4">
      <c r="A250" s="4" t="s">
        <v>315</v>
      </c>
      <c r="B250" s="5" t="str">
        <f>"0x6601F54412b23F55BcAE6CFc8593cd5F0fa1A8E4"</f>
        <v>0x6601F54412b23F55BcAE6CFc8593cd5F0fa1A8E4</v>
      </c>
      <c r="C250" s="4"/>
      <c r="D250" s="6">
        <v>2</v>
      </c>
    </row>
    <row r="251" customHeight="1" spans="1:4">
      <c r="A251" s="4" t="s">
        <v>316</v>
      </c>
      <c r="B251" s="5" t="s">
        <v>317</v>
      </c>
      <c r="C251" s="4" t="str">
        <f>"0x43431b71f52afeec304ded8273e619754dc2aec8398157fec723268a4e1af8cc"</f>
        <v>0x43431b71f52afeec304ded8273e619754dc2aec8398157fec723268a4e1af8cc</v>
      </c>
      <c r="D251" s="6">
        <v>3</v>
      </c>
    </row>
    <row r="252" customHeight="1" spans="1:4">
      <c r="A252" s="4" t="s">
        <v>318</v>
      </c>
      <c r="B252" s="5" t="str">
        <f>"0x2F1A054f61E350d4989AD64EDA2811307668A93b"</f>
        <v>0x2F1A054f61E350d4989AD64EDA2811307668A93b</v>
      </c>
      <c r="C252" s="4"/>
      <c r="D252" s="6">
        <v>1</v>
      </c>
    </row>
    <row r="253" customHeight="1" spans="1:4">
      <c r="A253" s="4" t="s">
        <v>319</v>
      </c>
      <c r="B253" s="5" t="str">
        <f>"0x865C2a8f8cE79b1F76b19259e4Dba3742D33339a"</f>
        <v>0x865C2a8f8cE79b1F76b19259e4Dba3742D33339a</v>
      </c>
      <c r="C253" s="4"/>
      <c r="D253" s="6">
        <v>2</v>
      </c>
    </row>
    <row r="254" customHeight="1" spans="1:4">
      <c r="A254" s="4" t="s">
        <v>320</v>
      </c>
      <c r="B254" s="5" t="s">
        <v>321</v>
      </c>
      <c r="C254" s="15" t="s">
        <v>322</v>
      </c>
      <c r="D254" s="6">
        <v>1</v>
      </c>
    </row>
    <row r="255" customHeight="1" spans="1:4">
      <c r="A255" s="4" t="s">
        <v>323</v>
      </c>
      <c r="B255" s="5" t="str">
        <f>"0x9d5eb2939467f14a67870fd188b9bd101b652410"</f>
        <v>0x9d5eb2939467f14a67870fd188b9bd101b652410</v>
      </c>
      <c r="C255" s="4" t="str">
        <f>"0xee15d6179b88e221a04ded3abf9caaa83e7e7fa8409c7eaf348776ea0edd4cec"</f>
        <v>0xee15d6179b88e221a04ded3abf9caaa83e7e7fa8409c7eaf348776ea0edd4cec</v>
      </c>
      <c r="D255" s="6">
        <v>3</v>
      </c>
    </row>
    <row r="256" customHeight="1" spans="1:4">
      <c r="A256" s="4" t="s">
        <v>324</v>
      </c>
      <c r="B256" s="5" t="str">
        <f>"0xf143dF15e0115b4c364bAe2C20FF7c0FAB6D489c"</f>
        <v>0xf143dF15e0115b4c364bAe2C20FF7c0FAB6D489c</v>
      </c>
      <c r="C256" s="4"/>
      <c r="D256" s="6">
        <v>5</v>
      </c>
    </row>
    <row r="257" customHeight="1" spans="1:4">
      <c r="A257" s="4" t="s">
        <v>325</v>
      </c>
      <c r="B257" s="5" t="str">
        <f>"0xCE2c4eDBEcFdfeA9fe3119533E153004070443d9"</f>
        <v>0xCE2c4eDBEcFdfeA9fe3119533E153004070443d9</v>
      </c>
      <c r="C257" s="4"/>
      <c r="D257" s="6">
        <v>1</v>
      </c>
    </row>
    <row r="258" customHeight="1" spans="1:4">
      <c r="A258" s="4" t="s">
        <v>326</v>
      </c>
      <c r="B258" s="5" t="str">
        <f>"0xEF978f5E50870Eb1FA2cE4Bf1e96e8F6dd3160d0"</f>
        <v>0xEF978f5E50870Eb1FA2cE4Bf1e96e8F6dd3160d0</v>
      </c>
      <c r="C258" s="4"/>
      <c r="D258" s="6">
        <v>1</v>
      </c>
    </row>
    <row r="259" customHeight="1" spans="1:4">
      <c r="A259" s="4" t="s">
        <v>327</v>
      </c>
      <c r="B259" s="5" t="str">
        <f>"0xd49c8F36d2aE3dCeD33066F9d0ee1115E08b9588"</f>
        <v>0xd49c8F36d2aE3dCeD33066F9d0ee1115E08b9588</v>
      </c>
      <c r="C259" s="4" t="str">
        <f>"0x615e4b4c4226775135f1b8af68f3c61f6748dcac33741948c9bf8f883c9ef4b6"</f>
        <v>0x615e4b4c4226775135f1b8af68f3c61f6748dcac33741948c9bf8f883c9ef4b6</v>
      </c>
      <c r="D259" s="6">
        <v>10</v>
      </c>
    </row>
    <row r="260" customHeight="1" spans="1:4">
      <c r="A260" s="4" t="s">
        <v>328</v>
      </c>
      <c r="B260" s="5" t="str">
        <f>"0x2e7cbbd2f20dfda94e310771bde01534e9713f5e"</f>
        <v>0x2e7cbbd2f20dfda94e310771bde01534e9713f5e</v>
      </c>
      <c r="C260" s="4" t="str">
        <f>"0xadb566f553ef69a9ed2171b8a16358d03369a6b299965f190b4fe4d9c8f05b74"</f>
        <v>0xadb566f553ef69a9ed2171b8a16358d03369a6b299965f190b4fe4d9c8f05b74</v>
      </c>
      <c r="D260" s="6">
        <v>2</v>
      </c>
    </row>
    <row r="261" customHeight="1" spans="1:4">
      <c r="A261" s="4" t="s">
        <v>329</v>
      </c>
      <c r="B261" s="5" t="str">
        <f>"0x9AEfD7A11702c7D6646B216c4bcaD603630fB5b5"</f>
        <v>0x9AEfD7A11702c7D6646B216c4bcaD603630fB5b5</v>
      </c>
      <c r="C261" s="4"/>
      <c r="D261" s="6">
        <v>4</v>
      </c>
    </row>
    <row r="262" customHeight="1" spans="1:4">
      <c r="A262" s="4" t="s">
        <v>330</v>
      </c>
      <c r="B262" s="5" t="str">
        <f>"0xE85613d37f3c0ebFF0170cb69BeeB0c93a79a61a"</f>
        <v>0xE85613d37f3c0ebFF0170cb69BeeB0c93a79a61a</v>
      </c>
      <c r="C262" s="4"/>
      <c r="D262" s="6">
        <v>7</v>
      </c>
    </row>
    <row r="263" customHeight="1" spans="1:4">
      <c r="A263" s="4" t="s">
        <v>331</v>
      </c>
      <c r="B263" s="5" t="str">
        <f>"0x39661bE8b3fd47C156eB2c00A8D14d741bb56dF8"</f>
        <v>0x39661bE8b3fd47C156eB2c00A8D14d741bb56dF8</v>
      </c>
      <c r="C263" s="4"/>
      <c r="D263" s="6">
        <v>10</v>
      </c>
    </row>
    <row r="264" customHeight="1" spans="1:4">
      <c r="A264" s="4" t="s">
        <v>332</v>
      </c>
      <c r="B264" s="5" t="str">
        <f>"0xE7C0b699f7Ea6Cc464B7a053Ec8e599Bb695f93a"</f>
        <v>0xE7C0b699f7Ea6Cc464B7a053Ec8e599Bb695f93a</v>
      </c>
      <c r="C264" s="4"/>
      <c r="D264" s="6">
        <v>3</v>
      </c>
    </row>
    <row r="265" customHeight="1" spans="1:4">
      <c r="A265" s="4" t="s">
        <v>333</v>
      </c>
      <c r="B265" s="5" t="str">
        <f>"0xc5d194d35764ae3eb181a39e0feb533944e25fea"</f>
        <v>0xc5d194d35764ae3eb181a39e0feb533944e25fea</v>
      </c>
      <c r="C265" s="4" t="str">
        <f>"0xcdcbc2efa9bda58699437137ba5c9d3e27115256500f4d22f0e66c6077ae3c88"</f>
        <v>0xcdcbc2efa9bda58699437137ba5c9d3e27115256500f4d22f0e66c6077ae3c88</v>
      </c>
      <c r="D265" s="6">
        <v>2</v>
      </c>
    </row>
    <row r="266" customHeight="1" spans="1:4">
      <c r="A266" s="4" t="s">
        <v>334</v>
      </c>
      <c r="B266" s="5" t="str">
        <f>"0xE165c9cE7615eDF4cd7678363C48079a339a7133"</f>
        <v>0xE165c9cE7615eDF4cd7678363C48079a339a7133</v>
      </c>
      <c r="C266" s="4"/>
      <c r="D266" s="6">
        <v>2</v>
      </c>
    </row>
    <row r="267" customHeight="1" spans="1:4">
      <c r="A267" s="4" t="s">
        <v>335</v>
      </c>
      <c r="B267" s="5" t="str">
        <f>"0x43194af38da104b9ad3ca69065da708f78da76a6"</f>
        <v>0x43194af38da104b9ad3ca69065da708f78da76a6</v>
      </c>
      <c r="C267" s="4" t="str">
        <f>"0xa82dc9c90acc5146e6dc69a7e7cece0b9c32238172c98cc442b221d0202e32e1"</f>
        <v>0xa82dc9c90acc5146e6dc69a7e7cece0b9c32238172c98cc442b221d0202e32e1</v>
      </c>
      <c r="D267" s="6">
        <v>1</v>
      </c>
    </row>
    <row r="268" customHeight="1" spans="1:4">
      <c r="A268" s="4" t="s">
        <v>336</v>
      </c>
      <c r="B268" s="5" t="str">
        <f>"0xb96b33C324310258A53d8FEf2F0aBCAC84f10F5b"</f>
        <v>0xb96b33C324310258A53d8FEf2F0aBCAC84f10F5b</v>
      </c>
      <c r="C268" s="4"/>
      <c r="D268" s="6">
        <v>1</v>
      </c>
    </row>
    <row r="269" customHeight="1" spans="1:4">
      <c r="A269" s="4" t="s">
        <v>337</v>
      </c>
      <c r="B269" s="5"/>
      <c r="C269" s="4" t="str">
        <f>"0x81e02e4a3e7e0ee55985929f0ca70ececd9f1fa95276b7c476f8206e7a8b06d2"</f>
        <v>0x81e02e4a3e7e0ee55985929f0ca70ececd9f1fa95276b7c476f8206e7a8b06d2</v>
      </c>
      <c r="D269" s="6">
        <v>2</v>
      </c>
    </row>
    <row r="270" customHeight="1" spans="1:4">
      <c r="A270" s="4" t="s">
        <v>338</v>
      </c>
      <c r="B270" s="5" t="str">
        <f>"0x6fD0364f319173De1AFCE454d78BDB5DDC9a531B"</f>
        <v>0x6fD0364f319173De1AFCE454d78BDB5DDC9a531B</v>
      </c>
      <c r="C270" s="4" t="str">
        <f>"0xf23aee2290ec710a28ec0475d2eefcca2bc9a096d7bee8f440ca98e757962254"</f>
        <v>0xf23aee2290ec710a28ec0475d2eefcca2bc9a096d7bee8f440ca98e757962254</v>
      </c>
      <c r="D270" s="6">
        <v>1</v>
      </c>
    </row>
    <row r="271" customHeight="1" spans="1:4">
      <c r="A271" s="4" t="s">
        <v>339</v>
      </c>
      <c r="B271" s="5" t="str">
        <f>"0xfd2191074c5a193231e4acdacb37f2a670cea22e"</f>
        <v>0xfd2191074c5a193231e4acdacb37f2a670cea22e</v>
      </c>
      <c r="C271" s="4" t="str">
        <f>"0xecc75161378820d614c2d049f33a2c2a8b2d238956f77fff122323c67cf82b58"</f>
        <v>0xecc75161378820d614c2d049f33a2c2a8b2d238956f77fff122323c67cf82b58</v>
      </c>
      <c r="D271" s="6">
        <v>7</v>
      </c>
    </row>
    <row r="272" customHeight="1" spans="1:4">
      <c r="A272" s="4" t="s">
        <v>340</v>
      </c>
      <c r="B272" s="5" t="str">
        <f>"0x462E3DeFD659bAB72e66B78B06561D44EEd92b85"</f>
        <v>0x462E3DeFD659bAB72e66B78B06561D44EEd92b85</v>
      </c>
      <c r="C272" s="4"/>
      <c r="D272" s="6">
        <v>1</v>
      </c>
    </row>
    <row r="273" customHeight="1" spans="1:4">
      <c r="A273" s="4" t="s">
        <v>341</v>
      </c>
      <c r="B273" s="5" t="str">
        <f>"0x565b48DfC0Ea8ADb972feFB74B91ff2Ff9B20eB8"</f>
        <v>0x565b48DfC0Ea8ADb972feFB74B91ff2Ff9B20eB8</v>
      </c>
      <c r="C273" s="4"/>
      <c r="D273" s="6">
        <v>2</v>
      </c>
    </row>
    <row r="274" customHeight="1" spans="1:4">
      <c r="A274" s="4" t="s">
        <v>342</v>
      </c>
      <c r="B274" s="5" t="str">
        <f>"0x48026acbba3e3445148fac9c33c8452f649dcf4f"</f>
        <v>0x48026acbba3e3445148fac9c33c8452f649dcf4f</v>
      </c>
      <c r="C274" s="4" t="str">
        <f>"0xa366aca1df7a8bc3b270a67f7fd9f672c952dfc445fa895ab82b0de8d3b61ab1"</f>
        <v>0xa366aca1df7a8bc3b270a67f7fd9f672c952dfc445fa895ab82b0de8d3b61ab1</v>
      </c>
      <c r="D274" s="6">
        <v>2</v>
      </c>
    </row>
    <row r="275" customHeight="1" spans="1:4">
      <c r="A275" s="4" t="s">
        <v>343</v>
      </c>
      <c r="B275" s="5" t="s">
        <v>344</v>
      </c>
      <c r="C275" s="16" t="s">
        <v>345</v>
      </c>
      <c r="D275" s="6">
        <v>1</v>
      </c>
    </row>
    <row r="276" customHeight="1" spans="1:4">
      <c r="A276" s="4" t="s">
        <v>346</v>
      </c>
      <c r="B276" s="5" t="str">
        <f>"0x04eE4566f73f35dBe1067B293C6bE94b59128912"</f>
        <v>0x04eE4566f73f35dBe1067B293C6bE94b59128912</v>
      </c>
      <c r="C276" s="4"/>
      <c r="D276" s="6">
        <v>3</v>
      </c>
    </row>
    <row r="277" customHeight="1" spans="1:4">
      <c r="A277" s="4" t="s">
        <v>347</v>
      </c>
      <c r="B277" s="5" t="str">
        <f>"0x6d555625f80A68171ad64Ee0fc9E2b054095cD13"</f>
        <v>0x6d555625f80A68171ad64Ee0fc9E2b054095cD13</v>
      </c>
      <c r="C277" s="4"/>
      <c r="D277" s="6">
        <v>2</v>
      </c>
    </row>
    <row r="278" customHeight="1" spans="1:4">
      <c r="A278" s="4" t="s">
        <v>348</v>
      </c>
      <c r="B278" s="5" t="str">
        <f>"0xb696051aa29afdcab5cd22b0a2f6a471a1e87a82"</f>
        <v>0xb696051aa29afdcab5cd22b0a2f6a471a1e87a82</v>
      </c>
      <c r="C278" s="4" t="str">
        <f>"0xc6c889a3bf37fd31fa6714789598e7e56318edacecb43357aec2739913e09386"</f>
        <v>0xc6c889a3bf37fd31fa6714789598e7e56318edacecb43357aec2739913e09386</v>
      </c>
      <c r="D278" s="6">
        <v>6</v>
      </c>
    </row>
    <row r="279" customHeight="1" spans="1:4">
      <c r="A279" s="4" t="s">
        <v>349</v>
      </c>
      <c r="B279" s="5" t="str">
        <f>"0xd4c047aCc059505B29c960d8301Cfa783e3D3A0C"</f>
        <v>0xd4c047aCc059505B29c960d8301Cfa783e3D3A0C</v>
      </c>
      <c r="C279" s="7" t="s">
        <v>350</v>
      </c>
      <c r="D279" s="6">
        <v>150</v>
      </c>
    </row>
    <row r="280" customHeight="1" spans="1:4">
      <c r="A280" s="4" t="s">
        <v>351</v>
      </c>
      <c r="B280" s="5" t="str">
        <f>"0x9294c626eda1FbC23bC9fe820b2506EEf1b24932"</f>
        <v>0x9294c626eda1FbC23bC9fe820b2506EEf1b24932</v>
      </c>
      <c r="C280" s="4"/>
      <c r="D280" s="6">
        <v>5</v>
      </c>
    </row>
    <row r="281" customHeight="1" spans="1:4">
      <c r="A281" s="4" t="s">
        <v>352</v>
      </c>
      <c r="B281" s="5" t="str">
        <f>"0x546c18a76d88cba656db15e593d96b3d7136cfaa"</f>
        <v>0x546c18a76d88cba656db15e593d96b3d7136cfaa</v>
      </c>
      <c r="C281" s="4" t="str">
        <f>"0x99bb7362133664705679068527fd5d587a0f0c7d6d65d64cee5f7ecf29520074"</f>
        <v>0x99bb7362133664705679068527fd5d587a0f0c7d6d65d64cee5f7ecf29520074</v>
      </c>
      <c r="D281" s="6">
        <v>4</v>
      </c>
    </row>
    <row r="282" customHeight="1" spans="1:4">
      <c r="A282" s="4" t="s">
        <v>353</v>
      </c>
      <c r="B282" s="5" t="str">
        <f>"0xab65ae1f56d86531ab6f702bef5c3e4d16795a15"</f>
        <v>0xab65ae1f56d86531ab6f702bef5c3e4d16795a15</v>
      </c>
      <c r="C282" s="4" t="str">
        <f>"0xa04811f4d7f1561a57759ed071249726660a197850085f79cc4429a970213d2b"</f>
        <v>0xa04811f4d7f1561a57759ed071249726660a197850085f79cc4429a970213d2b</v>
      </c>
      <c r="D282" s="6">
        <v>2</v>
      </c>
    </row>
    <row r="283" customHeight="1" spans="1:4">
      <c r="A283" s="4" t="s">
        <v>354</v>
      </c>
      <c r="B283" s="5" t="str">
        <f>"0xa15861d13cd0914c26d9ee5c7d77266a54b73f10"</f>
        <v>0xa15861d13cd0914c26d9ee5c7d77266a54b73f10</v>
      </c>
      <c r="C283" s="4" t="str">
        <f>"0xd5f920e821e9c28c2f73886a684773af8c04a8e4f318afde0f0de0030e3b2175"</f>
        <v>0xd5f920e821e9c28c2f73886a684773af8c04a8e4f318afde0f0de0030e3b2175</v>
      </c>
      <c r="D283" s="6">
        <v>1</v>
      </c>
    </row>
    <row r="284" customHeight="1" spans="1:4">
      <c r="A284" s="4" t="s">
        <v>355</v>
      </c>
      <c r="B284" s="5" t="str">
        <f>"0xa2a01AEfd9dd318d75f034d46A95A2B1Bd6D6aB6"</f>
        <v>0xa2a01AEfd9dd318d75f034d46A95A2B1Bd6D6aB6</v>
      </c>
      <c r="C284" s="4"/>
      <c r="D284" s="6">
        <v>25</v>
      </c>
    </row>
    <row r="285" customHeight="1" spans="1:4">
      <c r="A285" s="4" t="s">
        <v>356</v>
      </c>
      <c r="B285" s="5" t="str">
        <f>"0x39D95414371325B4e73714eF8ca0605929B80024"</f>
        <v>0x39D95414371325B4e73714eF8ca0605929B80024</v>
      </c>
      <c r="C285" s="4" t="s">
        <v>357</v>
      </c>
      <c r="D285" s="6">
        <v>3</v>
      </c>
    </row>
    <row r="286" customHeight="1" spans="1:4">
      <c r="A286" s="4" t="s">
        <v>358</v>
      </c>
      <c r="B286" s="5" t="str">
        <f>"0xe10173daaaec3f2ca12b3211e616ecaa6847c7b3"</f>
        <v>0xe10173daaaec3f2ca12b3211e616ecaa6847c7b3</v>
      </c>
      <c r="C286" s="7" t="s">
        <v>359</v>
      </c>
      <c r="D286" s="6">
        <v>2</v>
      </c>
    </row>
    <row r="287" customHeight="1" spans="1:4">
      <c r="A287" s="4" t="s">
        <v>360</v>
      </c>
      <c r="B287" s="5" t="str">
        <f>"0xbff11248497fb96b33493c24d2355a204660d41e"</f>
        <v>0xbff11248497fb96b33493c24d2355a204660d41e</v>
      </c>
      <c r="C287" s="4" t="str">
        <f>"0xecf2983e06f92040b279caf56eab1d1bd3920534df2042daa2f005aed488a400"</f>
        <v>0xecf2983e06f92040b279caf56eab1d1bd3920534df2042daa2f005aed488a400</v>
      </c>
      <c r="D287" s="6">
        <v>1</v>
      </c>
    </row>
    <row r="288" customHeight="1" spans="1:4">
      <c r="A288" s="4" t="s">
        <v>361</v>
      </c>
      <c r="B288" s="5" t="str">
        <f>"0x70721D6762c11BB8d72432676d00893B3D3a793F"</f>
        <v>0x70721D6762c11BB8d72432676d00893B3D3a793F</v>
      </c>
      <c r="C288" s="4" t="str">
        <f>"0x915a1076f9da59f0107e741b2c2f3b262edd67ed38b70eea33f6be08f15d2a17"</f>
        <v>0x915a1076f9da59f0107e741b2c2f3b262edd67ed38b70eea33f6be08f15d2a17</v>
      </c>
      <c r="D288" s="6">
        <v>25</v>
      </c>
    </row>
    <row r="289" customHeight="1" spans="1:4">
      <c r="A289" s="4" t="s">
        <v>362</v>
      </c>
      <c r="B289" s="5" t="str">
        <f>"0x0975f97B21E6804b65EF58CCC60C2Cfb466d0B23"</f>
        <v>0x0975f97B21E6804b65EF58CCC60C2Cfb466d0B23</v>
      </c>
      <c r="C289" s="4" t="s">
        <v>363</v>
      </c>
      <c r="D289" s="6">
        <v>1</v>
      </c>
    </row>
    <row r="290" customHeight="1" spans="1:4">
      <c r="A290" s="4" t="s">
        <v>364</v>
      </c>
      <c r="B290" s="5" t="str">
        <f>"0x158a5d973929b54ed08bf7a42c771bd04eb9455f"</f>
        <v>0x158a5d973929b54ed08bf7a42c771bd04eb9455f</v>
      </c>
      <c r="C290" s="4" t="str">
        <f>"0x7a8631e3f2d172a4f4b8bb8f3eac67e544ce0157f8b62f223c6c15b348d34366"</f>
        <v>0x7a8631e3f2d172a4f4b8bb8f3eac67e544ce0157f8b62f223c6c15b348d34366</v>
      </c>
      <c r="D290" s="6">
        <v>2</v>
      </c>
    </row>
    <row r="291" customHeight="1" spans="1:4">
      <c r="A291" s="4" t="s">
        <v>365</v>
      </c>
      <c r="B291" s="5" t="str">
        <f>"0x9655C9f3cB1a1beD6cd167064FDB139aE793cb06"</f>
        <v>0x9655C9f3cB1a1beD6cd167064FDB139aE793cb06</v>
      </c>
      <c r="C291" s="4" t="str">
        <f>"0x7b86235a04d539c79f0b77863d7c3d41af245876f511db36499315a3a18ebd6a"</f>
        <v>0x7b86235a04d539c79f0b77863d7c3d41af245876f511db36499315a3a18ebd6a</v>
      </c>
      <c r="D291" s="6">
        <v>2</v>
      </c>
    </row>
    <row r="292" customHeight="1" spans="1:4">
      <c r="A292" s="4" t="s">
        <v>366</v>
      </c>
      <c r="B292" s="5" t="str">
        <f>"0x312Ef2B16666E53aE7a3b161Dc6a992BF7407799"</f>
        <v>0x312Ef2B16666E53aE7a3b161Dc6a992BF7407799</v>
      </c>
      <c r="C292" s="4"/>
      <c r="D292" s="6">
        <v>1</v>
      </c>
    </row>
    <row r="293" customHeight="1" spans="1:4">
      <c r="A293" s="4" t="s">
        <v>367</v>
      </c>
      <c r="B293" s="5" t="s">
        <v>368</v>
      </c>
      <c r="C293" s="4" t="str">
        <f>"0xd707594e8a8f918064a2f0f02c1e302f314207ba91bece5d263024fc3b08aef8"</f>
        <v>0xd707594e8a8f918064a2f0f02c1e302f314207ba91bece5d263024fc3b08aef8</v>
      </c>
      <c r="D293" s="6">
        <v>5</v>
      </c>
    </row>
    <row r="294" customHeight="1" spans="1:4">
      <c r="A294" s="4" t="s">
        <v>369</v>
      </c>
      <c r="B294" s="5" t="str">
        <f>"0x1BD4F1dEBB1f8e3cAFcd5f6F50a9ff92737a8B10"</f>
        <v>0x1BD4F1dEBB1f8e3cAFcd5f6F50a9ff92737a8B10</v>
      </c>
      <c r="C294" s="4"/>
      <c r="D294" s="6">
        <v>1</v>
      </c>
    </row>
    <row r="295" customHeight="1" spans="1:4">
      <c r="A295" s="4" t="s">
        <v>370</v>
      </c>
      <c r="B295" s="5" t="str">
        <f>"0x4486617c5060E6ED91eC797B9C212bB4B6E0E7Eb"</f>
        <v>0x4486617c5060E6ED91eC797B9C212bB4B6E0E7Eb</v>
      </c>
      <c r="C295" s="4"/>
      <c r="D295" s="6">
        <v>3</v>
      </c>
    </row>
    <row r="296" customHeight="1" spans="1:4">
      <c r="A296" s="4" t="s">
        <v>371</v>
      </c>
      <c r="B296" s="5" t="str">
        <f>"0x65110A97729982F414d48ED6BB8d75347CF1dE32"</f>
        <v>0x65110A97729982F414d48ED6BB8d75347CF1dE32</v>
      </c>
      <c r="C296" s="4" t="str">
        <f>"0xfa3fdb7d9d7255e9049873ecd3e83b8cb41375b27d4ccdc7c1cd405dbdfd9036"</f>
        <v>0xfa3fdb7d9d7255e9049873ecd3e83b8cb41375b27d4ccdc7c1cd405dbdfd9036</v>
      </c>
      <c r="D296" s="6">
        <v>1</v>
      </c>
    </row>
    <row r="297" customHeight="1" spans="1:4">
      <c r="A297" s="4" t="s">
        <v>372</v>
      </c>
      <c r="B297" s="5" t="str">
        <f>"0x8e8C9b35f4edeFFA634b719A2F10FbE0EF871401"</f>
        <v>0x8e8C9b35f4edeFFA634b719A2F10FbE0EF871401</v>
      </c>
      <c r="C297" s="4"/>
      <c r="D297" s="6">
        <v>21</v>
      </c>
    </row>
    <row r="298" customHeight="1" spans="1:4">
      <c r="A298" s="4" t="s">
        <v>373</v>
      </c>
      <c r="B298" s="5" t="str">
        <f>"0x55c582c03164970D847cD99E3F6156CA96b0479A"</f>
        <v>0x55c582c03164970D847cD99E3F6156CA96b0479A</v>
      </c>
      <c r="C298" s="4"/>
      <c r="D298" s="6">
        <v>5</v>
      </c>
    </row>
    <row r="299" customHeight="1" spans="1:4">
      <c r="A299" s="4" t="s">
        <v>374</v>
      </c>
      <c r="B299" s="5" t="str">
        <f>"0x21C56408F0D5d294809039930FeeB6C8aC752Ba3"</f>
        <v>0x21C56408F0D5d294809039930FeeB6C8aC752Ba3</v>
      </c>
      <c r="C299" s="4"/>
      <c r="D299" s="6">
        <v>1</v>
      </c>
    </row>
    <row r="300" customHeight="1" spans="1:4">
      <c r="A300" s="9" t="s">
        <v>375</v>
      </c>
      <c r="B300" s="10" t="str">
        <f>"0xE8b6911f4424191b658a4b7Fd8F94Af4128C9D26"</f>
        <v>0xE8b6911f4424191b658a4b7Fd8F94Af4128C9D26</v>
      </c>
      <c r="C300" s="11" t="s">
        <v>376</v>
      </c>
      <c r="D300" s="12">
        <v>5</v>
      </c>
    </row>
    <row r="301" customHeight="1" spans="1:4">
      <c r="A301" s="9" t="s">
        <v>375</v>
      </c>
      <c r="B301" s="10" t="str">
        <f>"0xE8b6911f4424191b658a4b7Fd8F94Af4128C9D26"</f>
        <v>0xE8b6911f4424191b658a4b7Fd8F94Af4128C9D26</v>
      </c>
      <c r="C301" s="9" t="str">
        <f>"0x9fd50383c2403634169e83e76d2f244dd8747d0402623c0239e4a2253d5a31e4"</f>
        <v>0x9fd50383c2403634169e83e76d2f244dd8747d0402623c0239e4a2253d5a31e4</v>
      </c>
      <c r="D301" s="12">
        <v>1</v>
      </c>
    </row>
    <row r="302" customHeight="1" spans="1:4">
      <c r="A302" s="4" t="s">
        <v>377</v>
      </c>
      <c r="B302" s="5" t="str">
        <f>"0x4cd2FFF471A529a4A7aff614e8895543919f679a"</f>
        <v>0x4cd2FFF471A529a4A7aff614e8895543919f679a</v>
      </c>
      <c r="C302" s="4"/>
      <c r="D302" s="6">
        <v>1</v>
      </c>
    </row>
    <row r="303" customHeight="1" spans="1:4">
      <c r="A303" s="4" t="s">
        <v>114</v>
      </c>
      <c r="B303" s="5" t="str">
        <f>"0x20053cf7EAdD613Cf6a728CBC27FaE1739eee5Cf"</f>
        <v>0x20053cf7EAdD613Cf6a728CBC27FaE1739eee5Cf</v>
      </c>
      <c r="C303" s="4"/>
      <c r="D303" s="6">
        <v>2</v>
      </c>
    </row>
    <row r="304" customHeight="1" spans="1:4">
      <c r="A304" s="4" t="s">
        <v>378</v>
      </c>
      <c r="B304" s="5" t="str">
        <f>"0x555f70318364A056A9c2a6c5b26AF0A42bCeD510"</f>
        <v>0x555f70318364A056A9c2a6c5b26AF0A42bCeD510</v>
      </c>
      <c r="C304" s="4" t="str">
        <f>"0xbce18eb433569222723690327509284ccbf7ac6f97ed5377e42f8ee9c755cbb0"</f>
        <v>0xbce18eb433569222723690327509284ccbf7ac6f97ed5377e42f8ee9c755cbb0</v>
      </c>
      <c r="D304" s="6">
        <v>27</v>
      </c>
    </row>
    <row r="305" customHeight="1" spans="1:4">
      <c r="A305" s="4" t="s">
        <v>379</v>
      </c>
      <c r="B305" s="5" t="str">
        <f>"0x016b9e8a479DD054AcF95617E2e6E996dA47215B"</f>
        <v>0x016b9e8a479DD054AcF95617E2e6E996dA47215B</v>
      </c>
      <c r="C305" s="4" t="str">
        <f>"0x9ab6ce5df7debc7bf59e3ffb660fc09e85f7a4ca21458feb2d1ea02199c6b293"</f>
        <v>0x9ab6ce5df7debc7bf59e3ffb660fc09e85f7a4ca21458feb2d1ea02199c6b293</v>
      </c>
      <c r="D305" s="6">
        <v>1</v>
      </c>
    </row>
    <row r="306" customHeight="1" spans="1:4">
      <c r="A306" s="4" t="s">
        <v>380</v>
      </c>
      <c r="B306" s="5" t="str">
        <f>"0xE83906d6C19939DcC3FFCC317556D940C87847ec"</f>
        <v>0xE83906d6C19939DcC3FFCC317556D940C87847ec</v>
      </c>
      <c r="C306" s="4"/>
      <c r="D306" s="6">
        <v>3</v>
      </c>
    </row>
    <row r="307" customHeight="1" spans="1:4">
      <c r="A307" s="4" t="s">
        <v>381</v>
      </c>
      <c r="B307" s="5" t="str">
        <f>"0x3d2d009d82649412c71598a8fec398472dd8912e"</f>
        <v>0x3d2d009d82649412c71598a8fec398472dd8912e</v>
      </c>
      <c r="C307" s="4" t="str">
        <f>"0x0bbf9e1f34be3192487c71bd605954c771b0ebb12560e2e69baef38fdeae221d"</f>
        <v>0x0bbf9e1f34be3192487c71bd605954c771b0ebb12560e2e69baef38fdeae221d</v>
      </c>
      <c r="D307" s="6">
        <v>2</v>
      </c>
    </row>
    <row r="308" customHeight="1" spans="1:4">
      <c r="A308" s="4" t="s">
        <v>382</v>
      </c>
      <c r="B308" s="5" t="str">
        <f>"0xBDcfdD78ee9d861e5A10dBCb7FdF7d4CfcF3659B"</f>
        <v>0xBDcfdD78ee9d861e5A10dBCb7FdF7d4CfcF3659B</v>
      </c>
      <c r="C308" s="4" t="str">
        <f>"0x866383f5d8199882dec7dd71d948369abe4d533a81dc3383a939b9a04a63f805"</f>
        <v>0x866383f5d8199882dec7dd71d948369abe4d533a81dc3383a939b9a04a63f805</v>
      </c>
      <c r="D308" s="6">
        <v>1</v>
      </c>
    </row>
    <row r="309" customHeight="1" spans="1:4">
      <c r="A309" s="4" t="s">
        <v>383</v>
      </c>
      <c r="B309" s="5" t="str">
        <f>"0xb5DcAFC402ef99606F966D0D6c6A912E9C0F8eEB"</f>
        <v>0xb5DcAFC402ef99606F966D0D6c6A912E9C0F8eEB</v>
      </c>
      <c r="C309" s="4"/>
      <c r="D309" s="6">
        <v>9</v>
      </c>
    </row>
    <row r="310" customHeight="1" spans="1:4">
      <c r="A310" s="4" t="s">
        <v>384</v>
      </c>
      <c r="B310" s="5" t="str">
        <f>"0x1566Ae23651aFE27dd248b421d956c53e55a39e0"</f>
        <v>0x1566Ae23651aFE27dd248b421d956c53e55a39e0</v>
      </c>
      <c r="C310" s="4"/>
      <c r="D310" s="6">
        <v>1</v>
      </c>
    </row>
    <row r="311" customHeight="1" spans="1:4">
      <c r="A311" s="4" t="s">
        <v>385</v>
      </c>
      <c r="B311" s="5" t="str">
        <f>"0x7ad932b69735e9d36C0fFb194f792BB50c9D4B05"</f>
        <v>0x7ad932b69735e9d36C0fFb194f792BB50c9D4B05</v>
      </c>
      <c r="C311" s="4"/>
      <c r="D311" s="6">
        <v>3</v>
      </c>
    </row>
    <row r="312" customHeight="1" spans="1:4">
      <c r="A312" s="4" t="s">
        <v>386</v>
      </c>
      <c r="B312" s="5" t="str">
        <f>"0x3797Bf44d7FcC3104775D3DC08d10F903B0f1900"</f>
        <v>0x3797Bf44d7FcC3104775D3DC08d10F903B0f1900</v>
      </c>
      <c r="C312" s="4"/>
      <c r="D312" s="6">
        <v>15</v>
      </c>
    </row>
    <row r="313" customHeight="1" spans="1:4">
      <c r="A313" s="4" t="s">
        <v>387</v>
      </c>
      <c r="B313" s="5" t="str">
        <f>"0x3f939686ede8d61a85f52c4f73b1ca3380d598c9"</f>
        <v>0x3f939686ede8d61a85f52c4f73b1ca3380d598c9</v>
      </c>
      <c r="C313" s="4" t="str">
        <f>"0x6a9b488b4a2a0e5982f984f060a0fa85894346a180a5f9477ede7567570957ee"</f>
        <v>0x6a9b488b4a2a0e5982f984f060a0fa85894346a180a5f9477ede7567570957ee</v>
      </c>
      <c r="D313" s="6">
        <v>10</v>
      </c>
    </row>
    <row r="314" customHeight="1" spans="1:4">
      <c r="A314" s="4" t="s">
        <v>388</v>
      </c>
      <c r="B314" s="5" t="str">
        <f>"0xa8cc0f45939c02ef97b89f20c64dc567e04aca74"</f>
        <v>0xa8cc0f45939c02ef97b89f20c64dc567e04aca74</v>
      </c>
      <c r="C314" s="4" t="str">
        <f>"0x8e678286129dfd280228f28ee9f82abe7f1797b719a1f402e5b9eb9811320cc9"</f>
        <v>0x8e678286129dfd280228f28ee9f82abe7f1797b719a1f402e5b9eb9811320cc9</v>
      </c>
      <c r="D314" s="6">
        <v>11</v>
      </c>
    </row>
    <row r="315" customHeight="1" spans="1:4">
      <c r="A315" s="4" t="s">
        <v>389</v>
      </c>
      <c r="B315" s="5" t="str">
        <f>"0x5d7c2e6be737a116c56d680a139f4d230503e069"</f>
        <v>0x5d7c2e6be737a116c56d680a139f4d230503e069</v>
      </c>
      <c r="C315" s="4" t="str">
        <f>"0x4d5c8110de4647f637d6b585165c53f495b321cb9929b17029f47fad331f9379"</f>
        <v>0x4d5c8110de4647f637d6b585165c53f495b321cb9929b17029f47fad331f9379</v>
      </c>
      <c r="D315" s="6">
        <v>1</v>
      </c>
    </row>
    <row r="316" customHeight="1" spans="1:4">
      <c r="A316" s="4" t="s">
        <v>114</v>
      </c>
      <c r="B316" s="5" t="str">
        <f>"0x20053cf7EAdD613Cf6a728CBC27FaE1739eee5Cf"</f>
        <v>0x20053cf7EAdD613Cf6a728CBC27FaE1739eee5Cf</v>
      </c>
      <c r="C316" s="4"/>
      <c r="D316" s="6">
        <v>2</v>
      </c>
    </row>
    <row r="317" customHeight="1" spans="1:4">
      <c r="A317" s="4" t="s">
        <v>390</v>
      </c>
      <c r="B317" s="5" t="str">
        <f>"0x92968e3C6Db4f721E589F33dbD0481d1b42aB73C"</f>
        <v>0x92968e3C6Db4f721E589F33dbD0481d1b42aB73C</v>
      </c>
      <c r="C317" s="4"/>
      <c r="D317" s="6">
        <v>8</v>
      </c>
    </row>
    <row r="318" customHeight="1" spans="1:4">
      <c r="A318" s="4" t="s">
        <v>391</v>
      </c>
      <c r="B318" s="5" t="str">
        <f>"0x06FC8bAD7152d1191F7B3fe47Fc9c89ae9f77091"</f>
        <v>0x06FC8bAD7152d1191F7B3fe47Fc9c89ae9f77091</v>
      </c>
      <c r="C318" s="4"/>
      <c r="D318" s="6">
        <v>4</v>
      </c>
    </row>
    <row r="319" customHeight="1" spans="1:4">
      <c r="A319" s="4" t="s">
        <v>392</v>
      </c>
      <c r="B319" s="5" t="str">
        <f>"0xbeD36ead224eb73F79333a108d1719BFb4578BC2"</f>
        <v>0xbeD36ead224eb73F79333a108d1719BFb4578BC2</v>
      </c>
      <c r="C319" s="4"/>
      <c r="D319" s="6">
        <v>2</v>
      </c>
    </row>
    <row r="320" customHeight="1" spans="1:4">
      <c r="A320" s="4" t="s">
        <v>393</v>
      </c>
      <c r="B320" s="5" t="str">
        <f>"0x045A178b40d70a840aC863e75837bB9D61404f0e"</f>
        <v>0x045A178b40d70a840aC863e75837bB9D61404f0e</v>
      </c>
      <c r="C320" s="4" t="str">
        <f>"0x1bdeb0ba51e1ac707edd8493ac881908988a1773c65442d016316b00089c214e"</f>
        <v>0x1bdeb0ba51e1ac707edd8493ac881908988a1773c65442d016316b00089c214e</v>
      </c>
      <c r="D320" s="6">
        <v>1</v>
      </c>
    </row>
    <row r="321" customHeight="1" spans="1:4">
      <c r="A321" s="4" t="s">
        <v>394</v>
      </c>
      <c r="B321" s="5" t="str">
        <f>"0xDB9D4d09aD6c58dfc9bf1aFF18093984DD98161d"</f>
        <v>0xDB9D4d09aD6c58dfc9bf1aFF18093984DD98161d</v>
      </c>
      <c r="C321" s="4"/>
      <c r="D321" s="6">
        <v>5</v>
      </c>
    </row>
    <row r="322" customHeight="1" spans="1:4">
      <c r="A322" s="4" t="s">
        <v>395</v>
      </c>
      <c r="B322" s="5" t="str">
        <f>"0x2CF0edBBbAbc54896A3651d21B02FFF23A03D88E"</f>
        <v>0x2CF0edBBbAbc54896A3651d21B02FFF23A03D88E</v>
      </c>
      <c r="C322" s="4"/>
      <c r="D322" s="6">
        <v>1</v>
      </c>
    </row>
    <row r="323" customHeight="1" spans="1:4">
      <c r="A323" s="4" t="s">
        <v>396</v>
      </c>
      <c r="B323" s="5" t="str">
        <f>"0x777Dd49873De64C4604fA0E8953c929A9707c5aD"</f>
        <v>0x777Dd49873De64C4604fA0E8953c929A9707c5aD</v>
      </c>
      <c r="C323" s="4"/>
      <c r="D323" s="6">
        <v>6</v>
      </c>
    </row>
    <row r="324" customHeight="1" spans="1:4">
      <c r="A324" s="4" t="s">
        <v>397</v>
      </c>
      <c r="B324" s="5" t="s">
        <v>398</v>
      </c>
      <c r="C324" s="4" t="str">
        <f>"0x6386f7abae0395f425af86e70642a7c21a61933bdca19c9c5809480f6ed9cb78"</f>
        <v>0x6386f7abae0395f425af86e70642a7c21a61933bdca19c9c5809480f6ed9cb78</v>
      </c>
      <c r="D324" s="6">
        <v>1</v>
      </c>
    </row>
    <row r="325" customHeight="1" spans="1:4">
      <c r="A325" s="4" t="s">
        <v>399</v>
      </c>
      <c r="B325" s="5" t="str">
        <f>"0x3b0af82f798604be5ab2a7cc46e30203fd922817"</f>
        <v>0x3b0af82f798604be5ab2a7cc46e30203fd922817</v>
      </c>
      <c r="C325" s="4" t="str">
        <f>"0x182cabee47aa3494b50972d09de754b2de438423640272aa3156a34efc8e9e0d"</f>
        <v>0x182cabee47aa3494b50972d09de754b2de438423640272aa3156a34efc8e9e0d</v>
      </c>
      <c r="D325" s="6">
        <v>2</v>
      </c>
    </row>
    <row r="326" customHeight="1" spans="1:4">
      <c r="A326" s="4" t="s">
        <v>400</v>
      </c>
      <c r="B326" s="5" t="s">
        <v>401</v>
      </c>
      <c r="C326" s="4" t="str">
        <f>"0xafd6ba789f50f4cf10618acd5136a4738e806b621e8364d40cd2827224a6bcde"</f>
        <v>0xafd6ba789f50f4cf10618acd5136a4738e806b621e8364d40cd2827224a6bcde</v>
      </c>
      <c r="D326" s="6">
        <v>10</v>
      </c>
    </row>
    <row r="327" customHeight="1" spans="1:4">
      <c r="A327" s="4" t="s">
        <v>402</v>
      </c>
      <c r="B327" s="5" t="str">
        <f>"0xDEbef3027bafDD6b1D341E3c38736B2ACa887155"</f>
        <v>0xDEbef3027bafDD6b1D341E3c38736B2ACa887155</v>
      </c>
      <c r="C327" s="4"/>
      <c r="D327" s="6">
        <v>1</v>
      </c>
    </row>
    <row r="328" customHeight="1" spans="1:4">
      <c r="A328" s="4" t="s">
        <v>403</v>
      </c>
      <c r="B328" s="5" t="str">
        <f>"0x0325f932eF11B419bCA0957C5a0d068A46457073"</f>
        <v>0x0325f932eF11B419bCA0957C5a0d068A46457073</v>
      </c>
      <c r="C328" s="4"/>
      <c r="D328" s="6">
        <v>24</v>
      </c>
    </row>
    <row r="329" customHeight="1" spans="1:4">
      <c r="A329" s="4" t="s">
        <v>404</v>
      </c>
      <c r="B329" s="5" t="str">
        <f>"0x459E58E903612Ca10692dBe35Aeb4a197469EeEf"</f>
        <v>0x459E58E903612Ca10692dBe35Aeb4a197469EeEf</v>
      </c>
      <c r="C329" s="4"/>
      <c r="D329" s="6">
        <v>2</v>
      </c>
    </row>
    <row r="330" customHeight="1" spans="1:4">
      <c r="A330" s="4" t="s">
        <v>405</v>
      </c>
      <c r="B330" s="5" t="s">
        <v>406</v>
      </c>
      <c r="C330" s="4" t="str">
        <f>"0xc840c61c0c3fd21213bfd7c2a07938cc78457007e7214199ec1dbd1c64815e16"</f>
        <v>0xc840c61c0c3fd21213bfd7c2a07938cc78457007e7214199ec1dbd1c64815e16</v>
      </c>
      <c r="D330" s="6">
        <v>50</v>
      </c>
    </row>
    <row r="331" customHeight="1" spans="1:4">
      <c r="A331" s="4" t="s">
        <v>407</v>
      </c>
      <c r="B331" s="5" t="str">
        <f>"0xc48dbdB1613BC352195a869cf70160dA190Be31A"</f>
        <v>0xc48dbdB1613BC352195a869cf70160dA190Be31A</v>
      </c>
      <c r="C331" s="4"/>
      <c r="D331" s="6">
        <v>3</v>
      </c>
    </row>
    <row r="332" customHeight="1" spans="1:4">
      <c r="A332" s="4" t="s">
        <v>408</v>
      </c>
      <c r="B332" s="5" t="str">
        <f>"0xE2f0bC924ca3459F69834fd4f538453194a3e44e"</f>
        <v>0xE2f0bC924ca3459F69834fd4f538453194a3e44e</v>
      </c>
      <c r="C332" s="4"/>
      <c r="D332" s="6">
        <v>33</v>
      </c>
    </row>
    <row r="333" customHeight="1" spans="1:4">
      <c r="A333" s="4" t="s">
        <v>409</v>
      </c>
      <c r="B333" s="5" t="str">
        <f>"0x1fFdc2Aa7Df5d4a0E67882DC2a9aaE139D59Aae2"</f>
        <v>0x1fFdc2Aa7Df5d4a0E67882DC2a9aaE139D59Aae2</v>
      </c>
      <c r="C333" s="4"/>
      <c r="D333" s="6">
        <v>1</v>
      </c>
    </row>
    <row r="334" customHeight="1" spans="1:4">
      <c r="A334" s="4" t="s">
        <v>410</v>
      </c>
      <c r="B334" s="5" t="str">
        <f>"0x5f3B894F1631D1AaC47145C484a8f7609BCF2b9e"</f>
        <v>0x5f3B894F1631D1AaC47145C484a8f7609BCF2b9e</v>
      </c>
      <c r="C334" s="4" t="str">
        <f>"0x75d0d379a6b8da9c559521f3575d12cd74841feaa5fd0906ef9733b575aff695"</f>
        <v>0x75d0d379a6b8da9c559521f3575d12cd74841feaa5fd0906ef9733b575aff695</v>
      </c>
      <c r="D334" s="6">
        <v>2</v>
      </c>
    </row>
    <row r="335" customHeight="1" spans="1:4">
      <c r="A335" s="4" t="s">
        <v>411</v>
      </c>
      <c r="B335" s="5" t="str">
        <f>"0x32CeB7Ffc5E01Be39Dbd6439133b338d371ffb49"</f>
        <v>0x32CeB7Ffc5E01Be39Dbd6439133b338d371ffb49</v>
      </c>
      <c r="C335" s="4"/>
      <c r="D335" s="6">
        <v>1</v>
      </c>
    </row>
    <row r="336" customHeight="1" spans="1:4">
      <c r="A336" s="4" t="s">
        <v>412</v>
      </c>
      <c r="B336" s="5" t="str">
        <f>"0x9488E8eF8A22C257FAa6d9AB322e72CB205f995B"</f>
        <v>0x9488E8eF8A22C257FAa6d9AB322e72CB205f995B</v>
      </c>
      <c r="C336" s="4"/>
      <c r="D336" s="6">
        <v>10</v>
      </c>
    </row>
    <row r="337" customHeight="1" spans="1:4">
      <c r="A337" s="4" t="s">
        <v>413</v>
      </c>
      <c r="B337" s="5" t="str">
        <f>"0x1Df0De9E271c456A261A891c6A852B81E655E59f"</f>
        <v>0x1Df0De9E271c456A261A891c6A852B81E655E59f</v>
      </c>
      <c r="C337" s="4" t="str">
        <f>"0xc7083f718333bcf384a0ec4fc3c6d6b4abb111f44ed146bbb0b828a806677c95"</f>
        <v>0xc7083f718333bcf384a0ec4fc3c6d6b4abb111f44ed146bbb0b828a806677c95</v>
      </c>
      <c r="D337" s="6">
        <v>100</v>
      </c>
    </row>
    <row r="338" customHeight="1" spans="1:4">
      <c r="A338" s="4" t="s">
        <v>414</v>
      </c>
      <c r="B338" s="5" t="s">
        <v>415</v>
      </c>
      <c r="C338" s="7" t="s">
        <v>416</v>
      </c>
      <c r="D338" s="6">
        <v>2</v>
      </c>
    </row>
    <row r="339" customHeight="1" spans="1:4">
      <c r="A339" s="4" t="s">
        <v>417</v>
      </c>
      <c r="B339" s="5" t="str">
        <f>"0x998801Bac274963A70A5DeD525458439eD134155"</f>
        <v>0x998801Bac274963A70A5DeD525458439eD134155</v>
      </c>
      <c r="C339" s="4"/>
      <c r="D339" s="6">
        <v>14</v>
      </c>
    </row>
    <row r="340" customHeight="1" spans="1:4">
      <c r="A340" s="4" t="s">
        <v>418</v>
      </c>
      <c r="B340" s="5" t="str">
        <f>"0x5CAA5c554bE64Ac8193E284aDeAC206fA8D20C5b"</f>
        <v>0x5CAA5c554bE64Ac8193E284aDeAC206fA8D20C5b</v>
      </c>
      <c r="C340" s="4"/>
      <c r="D340" s="6">
        <v>2</v>
      </c>
    </row>
    <row r="341" customHeight="1" spans="1:4">
      <c r="A341" s="4" t="s">
        <v>419</v>
      </c>
      <c r="B341" s="5" t="str">
        <f>"0x63ab61d609fda975632622f26e1aa8b56cce2581"</f>
        <v>0x63ab61d609fda975632622f26e1aa8b56cce2581</v>
      </c>
      <c r="C341" s="4"/>
      <c r="D341" s="6">
        <v>5</v>
      </c>
    </row>
    <row r="342" customHeight="1" spans="1:4">
      <c r="A342" s="4" t="s">
        <v>420</v>
      </c>
      <c r="B342" s="5" t="str">
        <f>"0xBC8b94D04934b70615A321041DC410e3986F2aa3"</f>
        <v>0xBC8b94D04934b70615A321041DC410e3986F2aa3</v>
      </c>
      <c r="C342" s="4"/>
      <c r="D342" s="6">
        <v>10</v>
      </c>
    </row>
    <row r="343" customHeight="1" spans="1:4">
      <c r="A343" s="4" t="s">
        <v>421</v>
      </c>
      <c r="B343" s="5"/>
      <c r="C343" s="4" t="s">
        <v>422</v>
      </c>
      <c r="D343" s="6">
        <v>1</v>
      </c>
    </row>
    <row r="344" customHeight="1" spans="1:4">
      <c r="A344" s="4" t="s">
        <v>423</v>
      </c>
      <c r="B344" s="5" t="str">
        <f>"0x6AcbF261573574A93F349FC8a43Ed6E416BAA37c"</f>
        <v>0x6AcbF261573574A93F349FC8a43Ed6E416BAA37c</v>
      </c>
      <c r="C344" s="4"/>
      <c r="D344" s="6">
        <v>1</v>
      </c>
    </row>
    <row r="345" customHeight="1" spans="1:4">
      <c r="A345" s="4" t="s">
        <v>424</v>
      </c>
      <c r="B345" s="5" t="str">
        <f>"0x0eFA5E8Df8E576734672C5E255c988145f7E56B4"</f>
        <v>0x0eFA5E8Df8E576734672C5E255c988145f7E56B4</v>
      </c>
      <c r="C345" s="4"/>
      <c r="D345" s="6">
        <v>1</v>
      </c>
    </row>
    <row r="346" customHeight="1" spans="1:4">
      <c r="A346" s="4" t="s">
        <v>425</v>
      </c>
      <c r="B346" s="5" t="str">
        <f>"0x2cae9f7a5c0651743e07af4e4851bf9962bde2c0"</f>
        <v>0x2cae9f7a5c0651743e07af4e4851bf9962bde2c0</v>
      </c>
      <c r="C346" s="4" t="str">
        <f>"0xf9bb3418865ac755abfe767095b4738f747730eb1aace93d4f973125ea064e37"</f>
        <v>0xf9bb3418865ac755abfe767095b4738f747730eb1aace93d4f973125ea064e37</v>
      </c>
      <c r="D346" s="6">
        <v>18</v>
      </c>
    </row>
    <row r="347" customHeight="1" spans="1:4">
      <c r="A347" s="4" t="s">
        <v>426</v>
      </c>
      <c r="B347" s="5" t="str">
        <f>"0x338D3bd18Ec1C0e1c92f2228D719c47BB95fCfB7"</f>
        <v>0x338D3bd18Ec1C0e1c92f2228D719c47BB95fCfB7</v>
      </c>
      <c r="C347" s="4"/>
      <c r="D347" s="6">
        <v>3</v>
      </c>
    </row>
    <row r="348" customHeight="1" spans="1:4">
      <c r="A348" s="4" t="s">
        <v>427</v>
      </c>
      <c r="B348" s="5" t="str">
        <f>"0xD39477fB32eFd63fB3A9E71eE9479b3b20c15F15"</f>
        <v>0xD39477fB32eFd63fB3A9E71eE9479b3b20c15F15</v>
      </c>
      <c r="C348" s="4"/>
      <c r="D348" s="6">
        <v>9</v>
      </c>
    </row>
    <row r="349" customHeight="1" spans="1:4">
      <c r="A349" s="4" t="s">
        <v>428</v>
      </c>
      <c r="B349" s="5" t="s">
        <v>429</v>
      </c>
      <c r="C349" s="4" t="str">
        <f>"0x2a3deec226b8d766a2fc5134b6de481ec8cdc55e8b13c5388dc3de4a97c49d8"</f>
        <v>0x2a3deec226b8d766a2fc5134b6de481ec8cdc55e8b13c5388dc3de4a97c49d8</v>
      </c>
      <c r="D349" s="6">
        <v>2</v>
      </c>
    </row>
    <row r="350" customHeight="1" spans="1:4">
      <c r="A350" s="4" t="s">
        <v>430</v>
      </c>
      <c r="B350" s="5" t="str">
        <f>"0x809B1aCCB5DC0130C2BeFF78cdE45221Fa1bf8C4"</f>
        <v>0x809B1aCCB5DC0130C2BeFF78cdE45221Fa1bf8C4</v>
      </c>
      <c r="C350" s="4"/>
      <c r="D350" s="6">
        <v>2</v>
      </c>
    </row>
    <row r="351" customHeight="1" spans="1:4">
      <c r="A351" s="4" t="s">
        <v>431</v>
      </c>
      <c r="B351" s="5" t="str">
        <f>"0x8F1159b506dB4E2676F40e40477fA8F49e19daf5"</f>
        <v>0x8F1159b506dB4E2676F40e40477fA8F49e19daf5</v>
      </c>
      <c r="C351" s="4"/>
      <c r="D351" s="6">
        <v>30</v>
      </c>
    </row>
    <row r="352" customHeight="1" spans="1:4">
      <c r="A352" s="4" t="s">
        <v>432</v>
      </c>
      <c r="B352" s="5" t="str">
        <f>"0x7BA34d9c7083a9Db4e641eEb72E59D0d0e26e8bF"</f>
        <v>0x7BA34d9c7083a9Db4e641eEb72E59D0d0e26e8bF</v>
      </c>
      <c r="C352" s="4"/>
      <c r="D352" s="6">
        <v>2</v>
      </c>
    </row>
    <row r="353" customHeight="1" spans="1:4">
      <c r="A353" s="4" t="s">
        <v>433</v>
      </c>
      <c r="B353" s="5" t="str">
        <f>"0x61f066abd58e9162377dddd43a8cca3e323c9dcb"</f>
        <v>0x61f066abd58e9162377dddd43a8cca3e323c9dcb</v>
      </c>
      <c r="C353" s="4" t="s">
        <v>434</v>
      </c>
      <c r="D353" s="6">
        <v>16</v>
      </c>
    </row>
    <row r="354" customHeight="1" spans="1:4">
      <c r="A354" s="4" t="s">
        <v>435</v>
      </c>
      <c r="B354" s="5" t="s">
        <v>436</v>
      </c>
      <c r="C354" s="4" t="str">
        <f>"0x9d7ea9b153c534171f7dc9cd67ba7a83389dba04c28f29ce132a7a892f54262a"</f>
        <v>0x9d7ea9b153c534171f7dc9cd67ba7a83389dba04c28f29ce132a7a892f54262a</v>
      </c>
      <c r="D354" s="6">
        <v>2</v>
      </c>
    </row>
    <row r="355" customHeight="1" spans="1:4">
      <c r="A355" s="4" t="s">
        <v>437</v>
      </c>
      <c r="B355" s="5" t="str">
        <f>"0xA46F98417A9F0c1787630fd0bf8b5F8C0d0985f5"</f>
        <v>0xA46F98417A9F0c1787630fd0bf8b5F8C0d0985f5</v>
      </c>
      <c r="C355" s="4"/>
      <c r="D355" s="6">
        <v>1</v>
      </c>
    </row>
    <row r="356" customHeight="1" spans="1:4">
      <c r="A356" s="4" t="s">
        <v>438</v>
      </c>
      <c r="B356" s="5" t="str">
        <f>"0x70799EDeC26D0074073FCF9E40C053C9C011a71f"</f>
        <v>0x70799EDeC26D0074073FCF9E40C053C9C011a71f</v>
      </c>
      <c r="C356" s="4"/>
      <c r="D356" s="6">
        <v>1</v>
      </c>
    </row>
    <row r="357" customHeight="1" spans="1:4">
      <c r="A357" s="4" t="s">
        <v>439</v>
      </c>
      <c r="B357" s="5" t="str">
        <f>"0x8CCBF4E3F4612dd80cb6b95C67218D993CeE6869"</f>
        <v>0x8CCBF4E3F4612dd80cb6b95C67218D993CeE6869</v>
      </c>
      <c r="C357" s="4"/>
      <c r="D357" s="6">
        <v>1</v>
      </c>
    </row>
    <row r="358" customHeight="1" spans="1:4">
      <c r="A358" s="4" t="s">
        <v>440</v>
      </c>
      <c r="B358" s="5" t="str">
        <f>"0xcbd6a7a6437edae45b236c81e16253a900a6b50a"</f>
        <v>0xcbd6a7a6437edae45b236c81e16253a900a6b50a</v>
      </c>
      <c r="C358" s="4" t="str">
        <f>"0x6921323893a7fb7e0dbe0a9ae3a098bb791d9e11ec7f6d8e957314e4b402b2af"</f>
        <v>0x6921323893a7fb7e0dbe0a9ae3a098bb791d9e11ec7f6d8e957314e4b402b2af</v>
      </c>
      <c r="D358" s="6">
        <v>1</v>
      </c>
    </row>
    <row r="359" customHeight="1" spans="1:4">
      <c r="A359" s="4" t="s">
        <v>441</v>
      </c>
      <c r="B359" s="5" t="str">
        <f>"0x46A742108e415CADB780ae1bC40B5A56CD76F67D"</f>
        <v>0x46A742108e415CADB780ae1bC40B5A56CD76F67D</v>
      </c>
      <c r="C359" s="4" t="str">
        <f>"0xc8e9e36a35c9265ab482300142bae995230633fb8f0344cd0b0502998bff0dad"</f>
        <v>0xc8e9e36a35c9265ab482300142bae995230633fb8f0344cd0b0502998bff0dad</v>
      </c>
      <c r="D359" s="6">
        <v>14</v>
      </c>
    </row>
    <row r="360" customHeight="1" spans="1:4">
      <c r="A360" s="4" t="s">
        <v>442</v>
      </c>
      <c r="B360" s="5" t="str">
        <f>"0x1c3FeC580C80EA4591276349296B2bF7a7a940Cd"</f>
        <v>0x1c3FeC580C80EA4591276349296B2bF7a7a940Cd</v>
      </c>
      <c r="C360" s="4" t="str">
        <f>"0xd9b5e44c69f3713e5b3f0ae501db9a3affd7ece294a0a9218878a04792b41529"</f>
        <v>0xd9b5e44c69f3713e5b3f0ae501db9a3affd7ece294a0a9218878a04792b41529</v>
      </c>
      <c r="D360" s="6">
        <v>2</v>
      </c>
    </row>
    <row r="361" customHeight="1" spans="1:4">
      <c r="A361" s="4" t="s">
        <v>443</v>
      </c>
      <c r="B361" s="5" t="str">
        <f>"0x84788af10a9509d0a330b64867f221b0bfc0fb20"</f>
        <v>0x84788af10a9509d0a330b64867f221b0bfc0fb20</v>
      </c>
      <c r="C361" s="4" t="str">
        <f>"0x1eaef2226b533f1d9233716a431861ac74764ee161064db42a2fa2c22eb1ef43"</f>
        <v>0x1eaef2226b533f1d9233716a431861ac74764ee161064db42a2fa2c22eb1ef43</v>
      </c>
      <c r="D361" s="6">
        <v>1</v>
      </c>
    </row>
    <row r="362" customHeight="1" spans="1:4">
      <c r="A362" s="4" t="s">
        <v>444</v>
      </c>
      <c r="B362" s="5" t="str">
        <f>"0x08972a2cBA1d8C25795f6071925aC399229A3EcF"</f>
        <v>0x08972a2cBA1d8C25795f6071925aC399229A3EcF</v>
      </c>
      <c r="C362" s="4"/>
      <c r="D362" s="6">
        <v>24</v>
      </c>
    </row>
    <row r="363" customHeight="1" spans="1:4">
      <c r="A363" s="4" t="s">
        <v>445</v>
      </c>
      <c r="B363" s="5" t="str">
        <f>"0xdef3bfE5cEBAb07FA60C03B3C582B575d9500b60"</f>
        <v>0xdef3bfE5cEBAb07FA60C03B3C582B575d9500b60</v>
      </c>
      <c r="C363" s="4" t="str">
        <f>"0x6666da569459e611beb712446b15727437a9178bfbb63d26fe4ef2292c8258e2"</f>
        <v>0x6666da569459e611beb712446b15727437a9178bfbb63d26fe4ef2292c8258e2</v>
      </c>
      <c r="D363" s="6">
        <v>2</v>
      </c>
    </row>
    <row r="364" customHeight="1" spans="1:4">
      <c r="A364" s="4" t="s">
        <v>446</v>
      </c>
      <c r="B364" s="5" t="str">
        <f>"0xc8a0459e33ddaea30ba3fe53d77befafba3fa8b1"</f>
        <v>0xc8a0459e33ddaea30ba3fe53d77befafba3fa8b1</v>
      </c>
      <c r="C364" s="4" t="str">
        <f>"0x5cb6d2ea4d5804d8643bfbf38b712c8c4be02f49dbb19fc19aacba46edb4fde5"</f>
        <v>0x5cb6d2ea4d5804d8643bfbf38b712c8c4be02f49dbb19fc19aacba46edb4fde5</v>
      </c>
      <c r="D364" s="6">
        <v>2</v>
      </c>
    </row>
    <row r="365" customHeight="1" spans="1:4">
      <c r="A365" s="4" t="s">
        <v>447</v>
      </c>
      <c r="B365" s="5" t="str">
        <f>"0x8F4EDBaFfC151a6CDbb01355d6134639d2E9c346"</f>
        <v>0x8F4EDBaFfC151a6CDbb01355d6134639d2E9c346</v>
      </c>
      <c r="C365" s="7" t="s">
        <v>448</v>
      </c>
      <c r="D365" s="6">
        <v>1</v>
      </c>
    </row>
    <row r="366" customHeight="1" spans="1:4">
      <c r="A366" s="4" t="s">
        <v>449</v>
      </c>
      <c r="B366" s="5" t="str">
        <f>"0xDDF4E68ce108E59bD07e947446d1a21954E94367"</f>
        <v>0xDDF4E68ce108E59bD07e947446d1a21954E94367</v>
      </c>
      <c r="C366" s="4"/>
      <c r="D366" s="6">
        <v>3</v>
      </c>
    </row>
    <row r="367" customHeight="1" spans="1:4">
      <c r="A367" s="4" t="s">
        <v>450</v>
      </c>
      <c r="B367" s="5" t="str">
        <f>"0xd3a5e6127f6287f225638505bc267d310e0a89bb"</f>
        <v>0xd3a5e6127f6287f225638505bc267d310e0a89bb</v>
      </c>
      <c r="C367" s="7" t="s">
        <v>451</v>
      </c>
      <c r="D367" s="6">
        <v>3</v>
      </c>
    </row>
    <row r="368" customHeight="1" spans="1:4">
      <c r="A368" s="4" t="s">
        <v>452</v>
      </c>
      <c r="B368" s="5" t="str">
        <f>"0xddb6bbf36fa1b52ba3faa1b640897ae82a42685b"</f>
        <v>0xddb6bbf36fa1b52ba3faa1b640897ae82a42685b</v>
      </c>
      <c r="C368" s="4" t="str">
        <f>"0x43b82679fe0b91e7e6f43854250e4a59d4459dc390b0b902a8717d762567ebc1"</f>
        <v>0x43b82679fe0b91e7e6f43854250e4a59d4459dc390b0b902a8717d762567ebc1</v>
      </c>
      <c r="D368" s="6">
        <v>1</v>
      </c>
    </row>
    <row r="369" customHeight="1" spans="1:4">
      <c r="A369" s="4" t="s">
        <v>453</v>
      </c>
      <c r="B369" s="5" t="str">
        <f>"0xf11f51339a13d64f156579f85e3585f9499ce6f9"</f>
        <v>0xf11f51339a13d64f156579f85e3585f9499ce6f9</v>
      </c>
      <c r="C369" s="4" t="str">
        <f>"0x3ebdbd133c0dff256e5ca403825acf9992978cd0d1e0253884c45e1e0e953ddd"</f>
        <v>0x3ebdbd133c0dff256e5ca403825acf9992978cd0d1e0253884c45e1e0e953ddd</v>
      </c>
      <c r="D369" s="6">
        <v>2</v>
      </c>
    </row>
    <row r="370" customHeight="1" spans="1:4">
      <c r="A370" s="4" t="s">
        <v>454</v>
      </c>
      <c r="B370" s="5" t="s">
        <v>455</v>
      </c>
      <c r="C370" s="7" t="s">
        <v>456</v>
      </c>
      <c r="D370" s="6">
        <v>10</v>
      </c>
    </row>
    <row r="371" customHeight="1" spans="1:4">
      <c r="A371" s="4" t="s">
        <v>457</v>
      </c>
      <c r="B371" s="5" t="str">
        <f>"0xc49132d734ced401f8454fc2f8df03388f293e52"</f>
        <v>0xc49132d734ced401f8454fc2f8df03388f293e52</v>
      </c>
      <c r="C371" s="4" t="str">
        <f>"0xf838e121507cf05459df2941607cce55c31eb518f480aaf9de91127296c62472"</f>
        <v>0xf838e121507cf05459df2941607cce55c31eb518f480aaf9de91127296c62472</v>
      </c>
      <c r="D371" s="6">
        <v>10</v>
      </c>
    </row>
    <row r="372" customHeight="1" spans="1:4">
      <c r="A372" s="4" t="s">
        <v>458</v>
      </c>
      <c r="B372" s="5" t="str">
        <f>"0x50BcAe0856f5B92FBB36a2B60e4a76606D4492CE"</f>
        <v>0x50BcAe0856f5B92FBB36a2B60e4a76606D4492CE</v>
      </c>
      <c r="C372" s="4"/>
      <c r="D372" s="6">
        <v>5</v>
      </c>
    </row>
    <row r="373" customHeight="1" spans="1:4">
      <c r="A373" s="4" t="s">
        <v>459</v>
      </c>
      <c r="B373" s="5" t="str">
        <f>"0xf29b7396c683f07743eadb4369f58f172dd79ce0"</f>
        <v>0xf29b7396c683f07743eadb4369f58f172dd79ce0</v>
      </c>
      <c r="C373" s="4" t="str">
        <f>"0xf5929f7d1988320696e358ca57a4e332e7f62f70f5f982f011b351f247198a0e"</f>
        <v>0xf5929f7d1988320696e358ca57a4e332e7f62f70f5f982f011b351f247198a0e</v>
      </c>
      <c r="D373" s="6">
        <v>2</v>
      </c>
    </row>
    <row r="374" customHeight="1" spans="1:4">
      <c r="A374" s="4" t="s">
        <v>447</v>
      </c>
      <c r="B374" s="5" t="str">
        <f>"0x8F4EDBaFfC151a6CDbb01355d6134639d2E9c346"</f>
        <v>0x8F4EDBaFfC151a6CDbb01355d6134639d2E9c346</v>
      </c>
      <c r="C374" s="4" t="str">
        <f>"0xf3ce1bf10809da17dc702384004390e412acbc043bcef90f52ac69dd2047587f"</f>
        <v>0xf3ce1bf10809da17dc702384004390e412acbc043bcef90f52ac69dd2047587f</v>
      </c>
      <c r="D374" s="6">
        <v>1</v>
      </c>
    </row>
    <row r="375" customHeight="1" spans="1:4">
      <c r="A375" s="4" t="s">
        <v>460</v>
      </c>
      <c r="B375" s="5" t="str">
        <f>"0xad20ffea4384ec5e229c26ad3cf71dc77da3fa25"</f>
        <v>0xad20ffea4384ec5e229c26ad3cf71dc77da3fa25</v>
      </c>
      <c r="C375" s="4" t="str">
        <f>"0x145b8145b00308b060353b8add1b731c181ec2f7bacc11a38e5db43a96c7cee0"</f>
        <v>0x145b8145b00308b060353b8add1b731c181ec2f7bacc11a38e5db43a96c7cee0</v>
      </c>
      <c r="D375" s="6">
        <v>1</v>
      </c>
    </row>
    <row r="376" customHeight="1" spans="1:4">
      <c r="A376" s="4" t="s">
        <v>461</v>
      </c>
      <c r="B376" s="5" t="str">
        <f>"0x915De58A9Cf5F9E63be109Fa3CE7F92e7e4B8FA4"</f>
        <v>0x915De58A9Cf5F9E63be109Fa3CE7F92e7e4B8FA4</v>
      </c>
      <c r="C376" s="4" t="str">
        <f>"0x066972472c63adaf091e50d3a94a2c466ad0574c3c9cf39bfd4580d66d2a30fd"</f>
        <v>0x066972472c63adaf091e50d3a94a2c466ad0574c3c9cf39bfd4580d66d2a30fd</v>
      </c>
      <c r="D376" s="6">
        <v>1</v>
      </c>
    </row>
    <row r="377" customHeight="1" spans="1:4">
      <c r="A377" s="4" t="s">
        <v>462</v>
      </c>
      <c r="B377" s="5" t="str">
        <f>"0xb26462A68604B80E74c40751Dca6D174604F3339"</f>
        <v>0xb26462A68604B80E74c40751Dca6D174604F3339</v>
      </c>
      <c r="C377" s="4"/>
      <c r="D377" s="6">
        <v>5</v>
      </c>
    </row>
    <row r="378" customHeight="1" spans="1:4">
      <c r="A378" s="4" t="s">
        <v>463</v>
      </c>
      <c r="B378" s="5" t="s">
        <v>464</v>
      </c>
      <c r="C378" s="4" t="str">
        <f>"0x768e92aa5eff6f70c472b024e9b035d55978ef97c82b3f300c79969d13d15634"</f>
        <v>0x768e92aa5eff6f70c472b024e9b035d55978ef97c82b3f300c79969d13d15634</v>
      </c>
      <c r="D378" s="6">
        <v>3</v>
      </c>
    </row>
    <row r="379" customHeight="1" spans="1:4">
      <c r="A379" s="4" t="s">
        <v>465</v>
      </c>
      <c r="B379" s="5" t="s">
        <v>466</v>
      </c>
      <c r="C379" s="4" t="s">
        <v>467</v>
      </c>
      <c r="D379" s="6">
        <v>4</v>
      </c>
    </row>
    <row r="380" customHeight="1" spans="1:4">
      <c r="A380" s="4" t="s">
        <v>468</v>
      </c>
      <c r="B380" s="5" t="str">
        <f>"0xf742012d5f16100263ff9a27e277d04af550e042"</f>
        <v>0xf742012d5f16100263ff9a27e277d04af550e042</v>
      </c>
      <c r="C380" s="4" t="str">
        <f>"0xdaf3935644b10512c3cf310189c75f0da14cb028882566bd7d08f56e65d494c8"</f>
        <v>0xdaf3935644b10512c3cf310189c75f0da14cb028882566bd7d08f56e65d494c8</v>
      </c>
      <c r="D380" s="6">
        <v>3</v>
      </c>
    </row>
    <row r="381" customHeight="1" spans="1:4">
      <c r="A381" s="4" t="s">
        <v>469</v>
      </c>
      <c r="B381" s="5" t="str">
        <f>"0x1Bb7d9E50FF3ac21029E72FeA58D93CD42165857"</f>
        <v>0x1Bb7d9E50FF3ac21029E72FeA58D93CD42165857</v>
      </c>
      <c r="C381" s="4" t="str">
        <f>"0x34ccddab343adea65edc0f6e3871269051273e337df7eed3dfb8157ee03b09c1"</f>
        <v>0x34ccddab343adea65edc0f6e3871269051273e337df7eed3dfb8157ee03b09c1</v>
      </c>
      <c r="D381" s="6">
        <v>10</v>
      </c>
    </row>
    <row r="382" customHeight="1" spans="1:4">
      <c r="A382" s="4" t="s">
        <v>470</v>
      </c>
      <c r="B382" s="5" t="str">
        <f>"0xF6DbA34574a82764bCE61418d14338B205C1D041"</f>
        <v>0xF6DbA34574a82764bCE61418d14338B205C1D041</v>
      </c>
      <c r="C382" s="4" t="str">
        <f>"0xe8758c6c794f4453e3e2cf2a786084f34a0c64ee9e0ea26e328c778c364ecb07"</f>
        <v>0xe8758c6c794f4453e3e2cf2a786084f34a0c64ee9e0ea26e328c778c364ecb07</v>
      </c>
      <c r="D382" s="6">
        <v>3</v>
      </c>
    </row>
    <row r="383" customHeight="1" spans="1:4">
      <c r="A383" s="4" t="s">
        <v>471</v>
      </c>
      <c r="B383" s="5" t="str">
        <f>"0x2ac52566e9fb83cc1221846387b9b8304993dc36"</f>
        <v>0x2ac52566e9fb83cc1221846387b9b8304993dc36</v>
      </c>
      <c r="C383" s="4" t="str">
        <f>"0x0feeaf670d82810e34fbef9816d7e759bd8dc8a562ec2fd5daf4ca3b4761fe83"</f>
        <v>0x0feeaf670d82810e34fbef9816d7e759bd8dc8a562ec2fd5daf4ca3b4761fe83</v>
      </c>
      <c r="D383" s="6">
        <v>7</v>
      </c>
    </row>
    <row r="384" customHeight="1" spans="1:4">
      <c r="A384" s="4" t="s">
        <v>472</v>
      </c>
      <c r="B384" s="5" t="str">
        <f>"0xfdc03c556b7ae5233dc1516f5f442c0d8525865d"</f>
        <v>0xfdc03c556b7ae5233dc1516f5f442c0d8525865d</v>
      </c>
      <c r="C384" s="4" t="str">
        <f>"0x97cbeaa8020d4fc9b97910744b29c85c486b8d4f04efdf134a4009ac2abb1bb6"</f>
        <v>0x97cbeaa8020d4fc9b97910744b29c85c486b8d4f04efdf134a4009ac2abb1bb6</v>
      </c>
      <c r="D384" s="6">
        <v>1</v>
      </c>
    </row>
    <row r="385" customHeight="1" spans="1:4">
      <c r="A385" s="4" t="s">
        <v>473</v>
      </c>
      <c r="B385" s="5" t="s">
        <v>474</v>
      </c>
      <c r="C385" s="4" t="str">
        <f>"0xa0c000de56f6104ec29873650535f2071cab20ed03f7ac5aa9c5cc74d83091d4"</f>
        <v>0xa0c000de56f6104ec29873650535f2071cab20ed03f7ac5aa9c5cc74d83091d4</v>
      </c>
      <c r="D385" s="6">
        <v>1</v>
      </c>
    </row>
    <row r="386" customHeight="1" spans="1:4">
      <c r="A386" s="4" t="s">
        <v>475</v>
      </c>
      <c r="B386" s="5" t="s">
        <v>476</v>
      </c>
      <c r="C386" s="4" t="s">
        <v>477</v>
      </c>
      <c r="D386" s="6">
        <v>1</v>
      </c>
    </row>
    <row r="387" customHeight="1" spans="1:4">
      <c r="A387" s="4" t="s">
        <v>478</v>
      </c>
      <c r="B387" s="5" t="s">
        <v>479</v>
      </c>
      <c r="C387" s="7" t="s">
        <v>480</v>
      </c>
      <c r="D387" s="6">
        <v>10</v>
      </c>
    </row>
    <row r="388" customHeight="1" spans="1:4">
      <c r="A388" s="4" t="s">
        <v>481</v>
      </c>
      <c r="B388" s="5" t="s">
        <v>482</v>
      </c>
      <c r="C388" s="7" t="s">
        <v>483</v>
      </c>
      <c r="D388" s="6">
        <v>5</v>
      </c>
    </row>
    <row r="389" customHeight="1" spans="1:4">
      <c r="A389" s="4" t="s">
        <v>484</v>
      </c>
      <c r="B389" s="5" t="s">
        <v>485</v>
      </c>
      <c r="C389" s="4"/>
      <c r="D389" s="6">
        <v>1</v>
      </c>
    </row>
    <row r="390" customHeight="1" spans="1:4">
      <c r="A390" s="4" t="s">
        <v>486</v>
      </c>
      <c r="B390" s="5" t="s">
        <v>487</v>
      </c>
      <c r="C390" s="4"/>
      <c r="D390" s="6">
        <v>20</v>
      </c>
    </row>
    <row r="391" customHeight="1" spans="1:4">
      <c r="A391" s="4" t="s">
        <v>488</v>
      </c>
      <c r="B391" s="5" t="s">
        <v>489</v>
      </c>
      <c r="C391" s="7" t="s">
        <v>490</v>
      </c>
      <c r="D391" s="6">
        <v>2</v>
      </c>
    </row>
    <row r="392" customHeight="1" spans="1:4">
      <c r="A392" s="18" t="s">
        <v>491</v>
      </c>
      <c r="B392" s="19" t="s">
        <v>492</v>
      </c>
      <c r="C392" s="20" t="s">
        <v>493</v>
      </c>
      <c r="D392" s="6">
        <v>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凡凡很烦</cp:lastModifiedBy>
  <dcterms:created xsi:type="dcterms:W3CDTF">2018-06-15T09:09:27Z</dcterms:created>
  <dcterms:modified xsi:type="dcterms:W3CDTF">2018-06-15T09:10:10Z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