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txt2mysql\"/>
    </mc:Choice>
  </mc:AlternateContent>
  <xr:revisionPtr revIDLastSave="0" documentId="13_ncr:1_{64C39EF5-C83B-4507-A8A1-DD20EF0FE80A}" xr6:coauthVersionLast="47" xr6:coauthVersionMax="47" xr10:uidLastSave="{00000000-0000-0000-0000-000000000000}"/>
  <bookViews>
    <workbookView xWindow="28680" yWindow="-120" windowWidth="29040" windowHeight="15720" xr2:uid="{C28E1C0C-B967-4C66-88FF-B1F1F4895C61}"/>
  </bookViews>
  <sheets>
    <sheet name="全部Ａ股202411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<sst xmlns="http://schemas.openxmlformats.org/spreadsheetml/2006/main" count="157" uniqueCount="106">
  <si>
    <t>代码</t>
  </si>
  <si>
    <t>名称</t>
  </si>
  <si>
    <t>涨幅%</t>
  </si>
  <si>
    <t>现价</t>
  </si>
  <si>
    <t>涨跌</t>
  </si>
  <si>
    <t>买价</t>
  </si>
  <si>
    <t>卖价</t>
  </si>
  <si>
    <t>总量</t>
  </si>
  <si>
    <t>现量</t>
  </si>
  <si>
    <t>涨速%</t>
  </si>
  <si>
    <t>换手%</t>
  </si>
  <si>
    <t>今开</t>
  </si>
  <si>
    <t>最高</t>
  </si>
  <si>
    <t>最低</t>
  </si>
  <si>
    <t>昨收</t>
  </si>
  <si>
    <t>市盈(动)</t>
  </si>
  <si>
    <t>总金额</t>
  </si>
  <si>
    <t>量比</t>
  </si>
  <si>
    <t>细分行业</t>
  </si>
  <si>
    <t>地区</t>
  </si>
  <si>
    <t>振幅%</t>
  </si>
  <si>
    <t>均价</t>
  </si>
  <si>
    <t>内盘</t>
  </si>
  <si>
    <t>外盘</t>
  </si>
  <si>
    <t>内外比</t>
  </si>
  <si>
    <t>平安银行</t>
  </si>
  <si>
    <t>股份制银行</t>
  </si>
  <si>
    <t>深圳</t>
  </si>
  <si>
    <t>万 科Ａ</t>
  </si>
  <si>
    <t>住宅开发</t>
  </si>
  <si>
    <t>国华网安</t>
  </si>
  <si>
    <t>基础软件</t>
  </si>
  <si>
    <t>深振业Ａ</t>
  </si>
  <si>
    <t>全新好</t>
  </si>
  <si>
    <t>商业物业经营</t>
  </si>
  <si>
    <t>神州高铁</t>
  </si>
  <si>
    <t>轨交设备</t>
  </si>
  <si>
    <t>北京</t>
  </si>
  <si>
    <t>中国宝安</t>
  </si>
  <si>
    <t>电池化学品</t>
  </si>
  <si>
    <t>美丽生态</t>
  </si>
  <si>
    <t>园林工程</t>
  </si>
  <si>
    <t>深物业A</t>
  </si>
  <si>
    <t>物业管理</t>
  </si>
  <si>
    <t>南 玻Ａ</t>
  </si>
  <si>
    <t>玻璃制造</t>
  </si>
  <si>
    <t>沙河股份</t>
  </si>
  <si>
    <t>深康佳Ａ</t>
  </si>
  <si>
    <t>电视</t>
  </si>
  <si>
    <t>深中华A</t>
  </si>
  <si>
    <t>钟表珠宝</t>
  </si>
  <si>
    <t>深粮控股</t>
  </si>
  <si>
    <t>粮油加工</t>
  </si>
  <si>
    <t>深华发Ａ</t>
  </si>
  <si>
    <t>面板</t>
  </si>
  <si>
    <t>深科技</t>
  </si>
  <si>
    <t>消费电子组件</t>
  </si>
  <si>
    <t>特 力Ａ</t>
  </si>
  <si>
    <t>综合类</t>
  </si>
  <si>
    <t>飞亚达</t>
  </si>
  <si>
    <t>深圳能源</t>
  </si>
  <si>
    <t>火力发电</t>
  </si>
  <si>
    <t>国药一致</t>
  </si>
  <si>
    <t>医药流通</t>
  </si>
  <si>
    <t>深深房Ａ</t>
  </si>
  <si>
    <t>富奥股份</t>
  </si>
  <si>
    <t>底盘与发动机系统</t>
  </si>
  <si>
    <t>吉林</t>
  </si>
  <si>
    <t>大悦城</t>
  </si>
  <si>
    <t>商业地产</t>
  </si>
  <si>
    <t>深桑达Ａ</t>
  </si>
  <si>
    <t>其他专业工程</t>
  </si>
  <si>
    <t>神州数码</t>
  </si>
  <si>
    <t>其他云服务</t>
  </si>
  <si>
    <t>中国天楹</t>
  </si>
  <si>
    <t>固废治理</t>
  </si>
  <si>
    <t>江苏</t>
  </si>
  <si>
    <t>华联控股</t>
  </si>
  <si>
    <t>深南电A</t>
  </si>
  <si>
    <t>中集集团</t>
  </si>
  <si>
    <t>金属制品</t>
  </si>
  <si>
    <t>ST旭蓝</t>
  </si>
  <si>
    <t>光伏发电</t>
  </si>
  <si>
    <t>中洲控股</t>
  </si>
  <si>
    <t>深纺织Ａ</t>
  </si>
  <si>
    <t>光学元件</t>
  </si>
  <si>
    <t>京基智农</t>
  </si>
  <si>
    <t>德赛电池</t>
  </si>
  <si>
    <t>锂电池</t>
  </si>
  <si>
    <t>深天马Ａ</t>
  </si>
  <si>
    <t>方大集团</t>
  </si>
  <si>
    <t>其他建材</t>
  </si>
  <si>
    <t>皇庭国际</t>
  </si>
  <si>
    <t>深 赛 格</t>
  </si>
  <si>
    <t>华锦股份</t>
  </si>
  <si>
    <t>炼油化工</t>
  </si>
  <si>
    <t>辽宁</t>
  </si>
  <si>
    <t>中金岭南</t>
  </si>
  <si>
    <t>铅锌</t>
  </si>
  <si>
    <t>农 产 品</t>
  </si>
  <si>
    <t>深圳华强</t>
  </si>
  <si>
    <t>其他电子</t>
  </si>
  <si>
    <t>中兴通讯</t>
  </si>
  <si>
    <t>系统设备</t>
  </si>
  <si>
    <t>北方国际</t>
  </si>
  <si>
    <t>国际工程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</si>
</sst>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DB35-06F0-4DB6-9EEA-18AC26FACCE4}">
  <dimension ref="A1:Y45"/>
  <sheetViews>
    <sheetView tabSelected="1" workbookViewId="0"/>
  </sheetViews>
  <sheetFormatPr defaultRowHeight="14.25" x14ac:dyDescent="0.2"/>
  <cols>
    <col min="1" max="1" width="9" style="1"/>
  </cols>
  <sheetData>
    <row r="1" spans="1:2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s="1" t="str">
        <f>"000001"</f>
        <v>000001</v>
      </c>
      <c r="B2" t="s">
        <v>25</v>
      </c>
      <c r="C2">
        <v>-2.67</v>
      </c>
      <c r="D2">
        <v>11.28</v>
      </c>
      <c r="E2">
        <v>-0.31</v>
      </c>
      <c r="F2">
        <v>11.28</v>
      </c>
      <c r="G2">
        <v>11.29</v>
      </c>
      <c r="H2">
        <v>1625318</v>
      </c>
      <c r="I2">
        <v>31106</v>
      </c>
      <c r="J2">
        <v>-0.17</v>
      </c>
      <c r="K2">
        <v>0.84</v>
      </c>
      <c r="L2">
        <v>11.59</v>
      </c>
      <c r="M2">
        <v>11.61</v>
      </c>
      <c r="N2">
        <v>11.28</v>
      </c>
      <c r="O2">
        <v>11.59</v>
      </c>
      <c r="P2">
        <v>4.13</v>
      </c>
      <c r="Q2">
        <v>185807.16</v>
      </c>
      <c r="R2">
        <v>0.85</v>
      </c>
      <c r="S2" t="s">
        <v>26</v>
      </c>
      <c r="T2" t="s">
        <v>27</v>
      </c>
      <c r="U2">
        <v>2.85</v>
      </c>
      <c r="V2">
        <v>11.43</v>
      </c>
      <c r="W2">
        <v>987498</v>
      </c>
      <c r="X2">
        <v>637819</v>
      </c>
      <c r="Y2">
        <v>1.55</v>
      </c>
    </row>
    <row r="3" spans="1:25" x14ac:dyDescent="0.2">
      <c r="A3" s="1" t="str">
        <f>"000002"</f>
        <v>000002</v>
      </c>
      <c r="B3" t="s">
        <v>28</v>
      </c>
      <c r="C3">
        <v>-3</v>
      </c>
      <c r="D3">
        <v>8.42</v>
      </c>
      <c r="E3">
        <v>-0.26</v>
      </c>
      <c r="F3">
        <v>8.42</v>
      </c>
      <c r="G3">
        <v>8.43</v>
      </c>
      <c r="H3">
        <v>1343869</v>
      </c>
      <c r="I3">
        <v>27429</v>
      </c>
      <c r="J3">
        <v>-0.11</v>
      </c>
      <c r="K3">
        <v>1.38</v>
      </c>
      <c r="L3">
        <v>8.66</v>
      </c>
      <c r="M3">
        <v>8.7799999999999994</v>
      </c>
      <c r="N3">
        <v>8.41</v>
      </c>
      <c r="O3">
        <v>8.68</v>
      </c>
      <c r="Q3">
        <v>115767.78</v>
      </c>
      <c r="R3">
        <v>0.95</v>
      </c>
      <c r="S3" t="s">
        <v>29</v>
      </c>
      <c r="T3" t="s">
        <v>27</v>
      </c>
      <c r="U3">
        <v>4.26</v>
      </c>
      <c r="V3">
        <v>8.61</v>
      </c>
      <c r="W3">
        <v>628205</v>
      </c>
      <c r="X3">
        <v>715664</v>
      </c>
      <c r="Y3">
        <v>0.88</v>
      </c>
    </row>
    <row r="4" spans="1:25" x14ac:dyDescent="0.2">
      <c r="A4" s="1" t="str">
        <f>"000004"</f>
        <v>000004</v>
      </c>
      <c r="B4" t="s">
        <v>30</v>
      </c>
      <c r="C4">
        <v>-5.4</v>
      </c>
      <c r="D4">
        <v>17.18</v>
      </c>
      <c r="E4">
        <v>-0.98</v>
      </c>
      <c r="F4">
        <v>17.18</v>
      </c>
      <c r="G4">
        <v>17.190000000000001</v>
      </c>
      <c r="H4">
        <v>70492</v>
      </c>
      <c r="I4">
        <v>1204</v>
      </c>
      <c r="J4">
        <v>0</v>
      </c>
      <c r="K4">
        <v>5.58</v>
      </c>
      <c r="L4">
        <v>17.86</v>
      </c>
      <c r="M4">
        <v>18.100000000000001</v>
      </c>
      <c r="N4">
        <v>17.16</v>
      </c>
      <c r="O4">
        <v>18.16</v>
      </c>
      <c r="Q4">
        <v>12449.82</v>
      </c>
      <c r="R4">
        <v>0.9</v>
      </c>
      <c r="S4" t="s">
        <v>31</v>
      </c>
      <c r="T4" t="s">
        <v>27</v>
      </c>
      <c r="U4">
        <v>5.18</v>
      </c>
      <c r="V4">
        <v>17.66</v>
      </c>
      <c r="W4">
        <v>40671</v>
      </c>
      <c r="X4">
        <v>29821</v>
      </c>
      <c r="Y4">
        <v>1.36</v>
      </c>
    </row>
    <row r="5" spans="1:25" x14ac:dyDescent="0.2">
      <c r="A5" s="1" t="str">
        <f>"000006"</f>
        <v>000006</v>
      </c>
      <c r="B5" t="s">
        <v>32</v>
      </c>
      <c r="C5">
        <v>0.87</v>
      </c>
      <c r="D5">
        <v>8.14</v>
      </c>
      <c r="E5">
        <v>7.0000000000000007E-2</v>
      </c>
      <c r="F5">
        <v>8.14</v>
      </c>
      <c r="G5">
        <v>8.15</v>
      </c>
      <c r="H5">
        <v>760316</v>
      </c>
      <c r="I5">
        <v>8133</v>
      </c>
      <c r="J5">
        <v>-0.11</v>
      </c>
      <c r="K5">
        <v>5.63</v>
      </c>
      <c r="L5">
        <v>8.1999999999999993</v>
      </c>
      <c r="M5">
        <v>8.6</v>
      </c>
      <c r="N5">
        <v>7.97</v>
      </c>
      <c r="O5">
        <v>8.07</v>
      </c>
      <c r="Q5">
        <v>62909.39</v>
      </c>
      <c r="R5">
        <v>1.07</v>
      </c>
      <c r="S5" t="s">
        <v>29</v>
      </c>
      <c r="T5" t="s">
        <v>27</v>
      </c>
      <c r="U5">
        <v>7.81</v>
      </c>
      <c r="V5">
        <v>8.27</v>
      </c>
      <c r="W5">
        <v>374233</v>
      </c>
      <c r="X5">
        <v>386083</v>
      </c>
      <c r="Y5">
        <v>0.97</v>
      </c>
    </row>
    <row r="6" spans="1:25" x14ac:dyDescent="0.2">
      <c r="A6" s="1" t="str">
        <f>"000007"</f>
        <v>000007</v>
      </c>
      <c r="B6" t="s">
        <v>33</v>
      </c>
      <c r="C6">
        <v>-3.97</v>
      </c>
      <c r="D6">
        <v>6.77</v>
      </c>
      <c r="E6">
        <v>-0.28000000000000003</v>
      </c>
      <c r="F6">
        <v>6.77</v>
      </c>
      <c r="G6">
        <v>6.78</v>
      </c>
      <c r="H6">
        <v>74847</v>
      </c>
      <c r="I6">
        <v>628</v>
      </c>
      <c r="J6">
        <v>-0.14000000000000001</v>
      </c>
      <c r="K6">
        <v>2.16</v>
      </c>
      <c r="L6">
        <v>7.01</v>
      </c>
      <c r="M6">
        <v>7.22</v>
      </c>
      <c r="N6">
        <v>6.75</v>
      </c>
      <c r="O6">
        <v>7.05</v>
      </c>
      <c r="P6">
        <v>553.87</v>
      </c>
      <c r="Q6">
        <v>5222.5600000000004</v>
      </c>
      <c r="R6">
        <v>0.96</v>
      </c>
      <c r="S6" t="s">
        <v>34</v>
      </c>
      <c r="T6" t="s">
        <v>27</v>
      </c>
      <c r="U6">
        <v>6.67</v>
      </c>
      <c r="V6">
        <v>6.98</v>
      </c>
      <c r="W6">
        <v>45847</v>
      </c>
      <c r="X6">
        <v>29000</v>
      </c>
      <c r="Y6">
        <v>1.58</v>
      </c>
    </row>
    <row r="7" spans="1:25" x14ac:dyDescent="0.2">
      <c r="A7" s="1" t="str">
        <f>"000008"</f>
        <v>000008</v>
      </c>
      <c r="B7" t="s">
        <v>35</v>
      </c>
      <c r="C7">
        <v>-3.86</v>
      </c>
      <c r="D7">
        <v>2.4900000000000002</v>
      </c>
      <c r="E7">
        <v>-0.1</v>
      </c>
      <c r="F7">
        <v>2.4900000000000002</v>
      </c>
      <c r="G7">
        <v>2.5</v>
      </c>
      <c r="H7">
        <v>542787</v>
      </c>
      <c r="I7">
        <v>4969</v>
      </c>
      <c r="J7">
        <v>0</v>
      </c>
      <c r="K7">
        <v>2.02</v>
      </c>
      <c r="L7">
        <v>2.58</v>
      </c>
      <c r="M7">
        <v>2.62</v>
      </c>
      <c r="N7">
        <v>2.48</v>
      </c>
      <c r="O7">
        <v>2.59</v>
      </c>
      <c r="Q7">
        <v>13848.01</v>
      </c>
      <c r="R7">
        <v>0.95</v>
      </c>
      <c r="S7" t="s">
        <v>36</v>
      </c>
      <c r="T7" t="s">
        <v>37</v>
      </c>
      <c r="U7">
        <v>5.41</v>
      </c>
      <c r="V7">
        <v>2.5499999999999998</v>
      </c>
      <c r="W7">
        <v>319423</v>
      </c>
      <c r="X7">
        <v>223364</v>
      </c>
      <c r="Y7">
        <v>1.43</v>
      </c>
    </row>
    <row r="8" spans="1:25" x14ac:dyDescent="0.2">
      <c r="A8" s="1" t="str">
        <f>"000009"</f>
        <v>000009</v>
      </c>
      <c r="B8" t="s">
        <v>38</v>
      </c>
      <c r="C8">
        <v>-3.61</v>
      </c>
      <c r="D8">
        <v>9.35</v>
      </c>
      <c r="E8">
        <v>-0.35</v>
      </c>
      <c r="F8">
        <v>9.35</v>
      </c>
      <c r="G8">
        <v>9.36</v>
      </c>
      <c r="H8">
        <v>322590</v>
      </c>
      <c r="I8">
        <v>3127</v>
      </c>
      <c r="J8">
        <v>-0.1</v>
      </c>
      <c r="K8">
        <v>1.26</v>
      </c>
      <c r="L8">
        <v>9.66</v>
      </c>
      <c r="M8">
        <v>9.68</v>
      </c>
      <c r="N8">
        <v>9.34</v>
      </c>
      <c r="O8">
        <v>9.6999999999999993</v>
      </c>
      <c r="P8">
        <v>46.93</v>
      </c>
      <c r="Q8">
        <v>30701.55</v>
      </c>
      <c r="R8">
        <v>0.42</v>
      </c>
      <c r="S8" t="s">
        <v>39</v>
      </c>
      <c r="T8" t="s">
        <v>27</v>
      </c>
      <c r="U8">
        <v>3.51</v>
      </c>
      <c r="V8">
        <v>9.52</v>
      </c>
      <c r="W8">
        <v>185499</v>
      </c>
      <c r="X8">
        <v>137091</v>
      </c>
      <c r="Y8">
        <v>1.35</v>
      </c>
    </row>
    <row r="9" spans="1:25" x14ac:dyDescent="0.2">
      <c r="A9" s="1" t="str">
        <f>"000010"</f>
        <v>000010</v>
      </c>
      <c r="B9" t="s">
        <v>40</v>
      </c>
      <c r="C9">
        <v>-3.57</v>
      </c>
      <c r="D9">
        <v>2.7</v>
      </c>
      <c r="E9">
        <v>-0.1</v>
      </c>
      <c r="F9">
        <v>2.7</v>
      </c>
      <c r="G9">
        <v>2.71</v>
      </c>
      <c r="H9">
        <v>462938</v>
      </c>
      <c r="I9">
        <v>4642</v>
      </c>
      <c r="J9">
        <v>0</v>
      </c>
      <c r="K9">
        <v>8.8000000000000007</v>
      </c>
      <c r="L9">
        <v>2.79</v>
      </c>
      <c r="M9">
        <v>2.88</v>
      </c>
      <c r="N9">
        <v>2.7</v>
      </c>
      <c r="O9">
        <v>2.8</v>
      </c>
      <c r="Q9">
        <v>12995.43</v>
      </c>
      <c r="R9">
        <v>1.26</v>
      </c>
      <c r="S9" t="s">
        <v>41</v>
      </c>
      <c r="T9" t="s">
        <v>27</v>
      </c>
      <c r="U9">
        <v>6.43</v>
      </c>
      <c r="V9">
        <v>2.81</v>
      </c>
      <c r="W9">
        <v>226273</v>
      </c>
      <c r="X9">
        <v>236665</v>
      </c>
      <c r="Y9">
        <v>0.96</v>
      </c>
    </row>
    <row r="10" spans="1:25" x14ac:dyDescent="0.2">
      <c r="A10" s="1" t="str">
        <f>"000011"</f>
        <v>000011</v>
      </c>
      <c r="B10" t="s">
        <v>42</v>
      </c>
      <c r="C10">
        <v>-4.4400000000000004</v>
      </c>
      <c r="D10">
        <v>9.25</v>
      </c>
      <c r="E10">
        <v>-0.43</v>
      </c>
      <c r="F10">
        <v>9.25</v>
      </c>
      <c r="G10">
        <v>9.26</v>
      </c>
      <c r="H10">
        <v>82160</v>
      </c>
      <c r="I10">
        <v>2332</v>
      </c>
      <c r="J10">
        <v>-0.21</v>
      </c>
      <c r="K10">
        <v>1.56</v>
      </c>
      <c r="L10">
        <v>9.6</v>
      </c>
      <c r="M10">
        <v>9.8000000000000007</v>
      </c>
      <c r="N10">
        <v>9.25</v>
      </c>
      <c r="O10">
        <v>9.68</v>
      </c>
      <c r="P10">
        <v>1154.5999999999999</v>
      </c>
      <c r="Q10">
        <v>7835.05</v>
      </c>
      <c r="R10">
        <v>0.79</v>
      </c>
      <c r="S10" t="s">
        <v>43</v>
      </c>
      <c r="T10" t="s">
        <v>27</v>
      </c>
      <c r="U10">
        <v>5.68</v>
      </c>
      <c r="V10">
        <v>9.5399999999999991</v>
      </c>
      <c r="W10">
        <v>40733</v>
      </c>
      <c r="X10">
        <v>41427</v>
      </c>
      <c r="Y10">
        <v>0.98</v>
      </c>
    </row>
    <row r="11" spans="1:25" x14ac:dyDescent="0.2">
      <c r="A11" s="1" t="str">
        <f>"000012"</f>
        <v>000012</v>
      </c>
      <c r="B11" t="s">
        <v>44</v>
      </c>
      <c r="C11">
        <v>-2.56</v>
      </c>
      <c r="D11">
        <v>5.33</v>
      </c>
      <c r="E11">
        <v>-0.14000000000000001</v>
      </c>
      <c r="F11">
        <v>5.33</v>
      </c>
      <c r="G11">
        <v>5.34</v>
      </c>
      <c r="H11">
        <v>200899</v>
      </c>
      <c r="I11">
        <v>2151</v>
      </c>
      <c r="J11">
        <v>-0.18</v>
      </c>
      <c r="K11">
        <v>1.03</v>
      </c>
      <c r="L11">
        <v>5.45</v>
      </c>
      <c r="M11">
        <v>5.48</v>
      </c>
      <c r="N11">
        <v>5.33</v>
      </c>
      <c r="O11">
        <v>5.47</v>
      </c>
      <c r="P11">
        <v>15.61</v>
      </c>
      <c r="Q11">
        <v>10856.55</v>
      </c>
      <c r="R11">
        <v>1.1200000000000001</v>
      </c>
      <c r="S11" t="s">
        <v>45</v>
      </c>
      <c r="T11" t="s">
        <v>27</v>
      </c>
      <c r="U11">
        <v>2.74</v>
      </c>
      <c r="V11">
        <v>5.4</v>
      </c>
      <c r="W11">
        <v>134690</v>
      </c>
      <c r="X11">
        <v>66209</v>
      </c>
      <c r="Y11">
        <v>2.0299999999999998</v>
      </c>
    </row>
    <row r="12" spans="1:25" x14ac:dyDescent="0.2">
      <c r="A12" s="1" t="str">
        <f>"000014"</f>
        <v>000014</v>
      </c>
      <c r="B12" t="s">
        <v>46</v>
      </c>
      <c r="C12">
        <v>-1.93</v>
      </c>
      <c r="D12">
        <v>11.2</v>
      </c>
      <c r="E12">
        <v>-0.22</v>
      </c>
      <c r="F12">
        <v>11.19</v>
      </c>
      <c r="G12">
        <v>11.2</v>
      </c>
      <c r="H12">
        <v>105484</v>
      </c>
      <c r="I12">
        <v>631</v>
      </c>
      <c r="J12">
        <v>0</v>
      </c>
      <c r="K12">
        <v>4.3600000000000003</v>
      </c>
      <c r="L12">
        <v>11.41</v>
      </c>
      <c r="M12">
        <v>11.68</v>
      </c>
      <c r="N12">
        <v>11.16</v>
      </c>
      <c r="O12">
        <v>11.42</v>
      </c>
      <c r="P12">
        <v>43.37</v>
      </c>
      <c r="Q12">
        <v>12084.23</v>
      </c>
      <c r="R12">
        <v>0.61</v>
      </c>
      <c r="S12" t="s">
        <v>29</v>
      </c>
      <c r="T12" t="s">
        <v>27</v>
      </c>
      <c r="U12">
        <v>4.55</v>
      </c>
      <c r="V12">
        <v>11.46</v>
      </c>
      <c r="W12">
        <v>52933</v>
      </c>
      <c r="X12">
        <v>52551</v>
      </c>
      <c r="Y12">
        <v>1.01</v>
      </c>
    </row>
    <row r="13" spans="1:25" x14ac:dyDescent="0.2">
      <c r="A13" s="1" t="str">
        <f>"000016"</f>
        <v>000016</v>
      </c>
      <c r="B13" t="s">
        <v>47</v>
      </c>
      <c r="C13">
        <v>-9.01</v>
      </c>
      <c r="D13">
        <v>5.05</v>
      </c>
      <c r="E13">
        <v>-0.5</v>
      </c>
      <c r="F13">
        <v>5.05</v>
      </c>
      <c r="G13">
        <v>5.0599999999999996</v>
      </c>
      <c r="H13">
        <v>1387721</v>
      </c>
      <c r="I13">
        <v>12327</v>
      </c>
      <c r="J13">
        <v>-0.19</v>
      </c>
      <c r="K13">
        <v>8.69</v>
      </c>
      <c r="L13">
        <v>5.46</v>
      </c>
      <c r="M13">
        <v>5.46</v>
      </c>
      <c r="N13">
        <v>5.05</v>
      </c>
      <c r="O13">
        <v>5.55</v>
      </c>
      <c r="Q13">
        <v>72705.75</v>
      </c>
      <c r="R13">
        <v>0.94</v>
      </c>
      <c r="S13" t="s">
        <v>48</v>
      </c>
      <c r="T13" t="s">
        <v>27</v>
      </c>
      <c r="U13">
        <v>7.39</v>
      </c>
      <c r="V13">
        <v>5.24</v>
      </c>
      <c r="W13">
        <v>779243</v>
      </c>
      <c r="X13">
        <v>608478</v>
      </c>
      <c r="Y13">
        <v>1.28</v>
      </c>
    </row>
    <row r="14" spans="1:25" x14ac:dyDescent="0.2">
      <c r="A14" s="1" t="str">
        <f>"000017"</f>
        <v>000017</v>
      </c>
      <c r="B14" t="s">
        <v>49</v>
      </c>
      <c r="C14">
        <v>-3.57</v>
      </c>
      <c r="D14">
        <v>6.49</v>
      </c>
      <c r="E14">
        <v>-0.24</v>
      </c>
      <c r="F14">
        <v>6.49</v>
      </c>
      <c r="G14">
        <v>6.5</v>
      </c>
      <c r="H14">
        <v>217143</v>
      </c>
      <c r="I14">
        <v>1324</v>
      </c>
      <c r="J14">
        <v>0.15</v>
      </c>
      <c r="K14">
        <v>7.17</v>
      </c>
      <c r="L14">
        <v>6.7</v>
      </c>
      <c r="M14">
        <v>6.9</v>
      </c>
      <c r="N14">
        <v>6.46</v>
      </c>
      <c r="O14">
        <v>6.73</v>
      </c>
      <c r="P14">
        <v>451.98</v>
      </c>
      <c r="Q14">
        <v>14525.89</v>
      </c>
      <c r="R14">
        <v>1.39</v>
      </c>
      <c r="S14" t="s">
        <v>50</v>
      </c>
      <c r="T14" t="s">
        <v>27</v>
      </c>
      <c r="U14">
        <v>6.54</v>
      </c>
      <c r="V14">
        <v>6.69</v>
      </c>
      <c r="W14">
        <v>120943</v>
      </c>
      <c r="X14">
        <v>96200</v>
      </c>
      <c r="Y14">
        <v>1.26</v>
      </c>
    </row>
    <row r="15" spans="1:25" x14ac:dyDescent="0.2">
      <c r="A15" s="1" t="str">
        <f>"000019"</f>
        <v>000019</v>
      </c>
      <c r="B15" t="s">
        <v>51</v>
      </c>
      <c r="C15">
        <v>-3.07</v>
      </c>
      <c r="D15">
        <v>6.63</v>
      </c>
      <c r="E15">
        <v>-0.21</v>
      </c>
      <c r="F15">
        <v>6.62</v>
      </c>
      <c r="G15">
        <v>6.63</v>
      </c>
      <c r="H15">
        <v>74451</v>
      </c>
      <c r="I15">
        <v>823</v>
      </c>
      <c r="J15">
        <v>0.3</v>
      </c>
      <c r="K15">
        <v>1.79</v>
      </c>
      <c r="L15">
        <v>6.82</v>
      </c>
      <c r="M15">
        <v>6.84</v>
      </c>
      <c r="N15">
        <v>6.61</v>
      </c>
      <c r="O15">
        <v>6.84</v>
      </c>
      <c r="P15">
        <v>23.43</v>
      </c>
      <c r="Q15">
        <v>5031.76</v>
      </c>
      <c r="R15">
        <v>0.95</v>
      </c>
      <c r="S15" t="s">
        <v>52</v>
      </c>
      <c r="T15" t="s">
        <v>27</v>
      </c>
      <c r="U15">
        <v>3.36</v>
      </c>
      <c r="V15">
        <v>6.76</v>
      </c>
      <c r="W15">
        <v>46926</v>
      </c>
      <c r="X15">
        <v>27525</v>
      </c>
      <c r="Y15">
        <v>1.7</v>
      </c>
    </row>
    <row r="16" spans="1:25" x14ac:dyDescent="0.2">
      <c r="A16" s="1" t="str">
        <f>"000020"</f>
        <v>000020</v>
      </c>
      <c r="B16" t="s">
        <v>53</v>
      </c>
      <c r="C16">
        <v>-3.02</v>
      </c>
      <c r="D16">
        <v>13.8</v>
      </c>
      <c r="E16">
        <v>-0.43</v>
      </c>
      <c r="F16">
        <v>13.8</v>
      </c>
      <c r="G16">
        <v>13.82</v>
      </c>
      <c r="H16">
        <v>52602</v>
      </c>
      <c r="I16">
        <v>426</v>
      </c>
      <c r="J16">
        <v>-0.21</v>
      </c>
      <c r="K16">
        <v>2.9</v>
      </c>
      <c r="L16">
        <v>14.21</v>
      </c>
      <c r="M16">
        <v>14.79</v>
      </c>
      <c r="N16">
        <v>13.77</v>
      </c>
      <c r="O16">
        <v>14.23</v>
      </c>
      <c r="P16">
        <v>205.77</v>
      </c>
      <c r="Q16">
        <v>7519.99</v>
      </c>
      <c r="R16">
        <v>1.04</v>
      </c>
      <c r="S16" t="s">
        <v>54</v>
      </c>
      <c r="T16" t="s">
        <v>27</v>
      </c>
      <c r="U16">
        <v>7.17</v>
      </c>
      <c r="V16">
        <v>14.3</v>
      </c>
      <c r="W16">
        <v>27709</v>
      </c>
      <c r="X16">
        <v>24893</v>
      </c>
      <c r="Y16">
        <v>1.1100000000000001</v>
      </c>
    </row>
    <row r="17" spans="1:25" x14ac:dyDescent="0.2">
      <c r="A17" s="1" t="str">
        <f>"000021"</f>
        <v>000021</v>
      </c>
      <c r="B17" t="s">
        <v>55</v>
      </c>
      <c r="C17">
        <v>-6.76</v>
      </c>
      <c r="D17">
        <v>19.72</v>
      </c>
      <c r="E17">
        <v>-1.43</v>
      </c>
      <c r="F17">
        <v>19.71</v>
      </c>
      <c r="G17">
        <v>19.72</v>
      </c>
      <c r="H17">
        <v>835930</v>
      </c>
      <c r="I17">
        <v>9834</v>
      </c>
      <c r="J17">
        <v>0</v>
      </c>
      <c r="K17">
        <v>5.36</v>
      </c>
      <c r="L17">
        <v>20.96</v>
      </c>
      <c r="M17">
        <v>20.99</v>
      </c>
      <c r="N17">
        <v>19.62</v>
      </c>
      <c r="O17">
        <v>21.15</v>
      </c>
      <c r="P17">
        <v>34.9</v>
      </c>
      <c r="Q17">
        <v>170288.97</v>
      </c>
      <c r="R17">
        <v>1.04</v>
      </c>
      <c r="S17" t="s">
        <v>56</v>
      </c>
      <c r="T17" t="s">
        <v>27</v>
      </c>
      <c r="U17">
        <v>6.48</v>
      </c>
      <c r="V17">
        <v>20.37</v>
      </c>
      <c r="W17">
        <v>476787</v>
      </c>
      <c r="X17">
        <v>359143</v>
      </c>
      <c r="Y17">
        <v>1.33</v>
      </c>
    </row>
    <row r="18" spans="1:25" x14ac:dyDescent="0.2">
      <c r="A18" s="1" t="str">
        <f>"000025"</f>
        <v>000025</v>
      </c>
      <c r="B18" t="s">
        <v>57</v>
      </c>
      <c r="C18">
        <v>-4.0599999999999996</v>
      </c>
      <c r="D18">
        <v>17.48</v>
      </c>
      <c r="E18">
        <v>-0.74</v>
      </c>
      <c r="F18">
        <v>17.48</v>
      </c>
      <c r="G18">
        <v>17.489999999999998</v>
      </c>
      <c r="H18">
        <v>80647</v>
      </c>
      <c r="I18">
        <v>1625</v>
      </c>
      <c r="J18">
        <v>0</v>
      </c>
      <c r="K18">
        <v>2.0499999999999998</v>
      </c>
      <c r="L18">
        <v>18.100000000000001</v>
      </c>
      <c r="M18">
        <v>18.22</v>
      </c>
      <c r="N18">
        <v>17.43</v>
      </c>
      <c r="O18">
        <v>18.22</v>
      </c>
      <c r="P18">
        <v>52.28</v>
      </c>
      <c r="Q18">
        <v>14428.75</v>
      </c>
      <c r="R18">
        <v>0.78</v>
      </c>
      <c r="S18" t="s">
        <v>58</v>
      </c>
      <c r="T18" t="s">
        <v>27</v>
      </c>
      <c r="U18">
        <v>4.34</v>
      </c>
      <c r="V18">
        <v>17.89</v>
      </c>
      <c r="W18">
        <v>49075</v>
      </c>
      <c r="X18">
        <v>31572</v>
      </c>
      <c r="Y18">
        <v>1.55</v>
      </c>
    </row>
    <row r="19" spans="1:25" x14ac:dyDescent="0.2">
      <c r="A19" s="1" t="str">
        <f>"000026"</f>
        <v>000026</v>
      </c>
      <c r="B19" t="s">
        <v>59</v>
      </c>
      <c r="C19">
        <v>-3.81</v>
      </c>
      <c r="D19">
        <v>10.1</v>
      </c>
      <c r="E19">
        <v>-0.4</v>
      </c>
      <c r="F19">
        <v>10.09</v>
      </c>
      <c r="G19">
        <v>10.1</v>
      </c>
      <c r="H19">
        <v>51698</v>
      </c>
      <c r="I19">
        <v>515</v>
      </c>
      <c r="J19">
        <v>-0.09</v>
      </c>
      <c r="K19">
        <v>1.43</v>
      </c>
      <c r="L19">
        <v>10.51</v>
      </c>
      <c r="M19">
        <v>10.55</v>
      </c>
      <c r="N19">
        <v>10.09</v>
      </c>
      <c r="O19">
        <v>10.5</v>
      </c>
      <c r="P19">
        <v>15.55</v>
      </c>
      <c r="Q19">
        <v>5343.45</v>
      </c>
      <c r="R19">
        <v>0.83</v>
      </c>
      <c r="S19" t="s">
        <v>50</v>
      </c>
      <c r="T19" t="s">
        <v>27</v>
      </c>
      <c r="U19">
        <v>4.38</v>
      </c>
      <c r="V19">
        <v>10.34</v>
      </c>
      <c r="W19">
        <v>32564</v>
      </c>
      <c r="X19">
        <v>19134</v>
      </c>
      <c r="Y19">
        <v>1.7</v>
      </c>
    </row>
    <row r="20" spans="1:25" x14ac:dyDescent="0.2">
      <c r="A20" s="1" t="str">
        <f>"000027"</f>
        <v>000027</v>
      </c>
      <c r="B20" t="s">
        <v>60</v>
      </c>
      <c r="C20">
        <v>-3.26</v>
      </c>
      <c r="D20">
        <v>6.52</v>
      </c>
      <c r="E20">
        <v>-0.22</v>
      </c>
      <c r="F20">
        <v>6.52</v>
      </c>
      <c r="G20">
        <v>6.53</v>
      </c>
      <c r="H20">
        <v>284949</v>
      </c>
      <c r="I20">
        <v>2879</v>
      </c>
      <c r="J20">
        <v>-0.14000000000000001</v>
      </c>
      <c r="K20">
        <v>0.6</v>
      </c>
      <c r="L20">
        <v>6.73</v>
      </c>
      <c r="M20">
        <v>6.77</v>
      </c>
      <c r="N20">
        <v>6.52</v>
      </c>
      <c r="O20">
        <v>6.74</v>
      </c>
      <c r="P20">
        <v>10.95</v>
      </c>
      <c r="Q20">
        <v>18929.91</v>
      </c>
      <c r="R20">
        <v>0.91</v>
      </c>
      <c r="S20" t="s">
        <v>61</v>
      </c>
      <c r="T20" t="s">
        <v>27</v>
      </c>
      <c r="U20">
        <v>3.71</v>
      </c>
      <c r="V20">
        <v>6.64</v>
      </c>
      <c r="W20">
        <v>191877</v>
      </c>
      <c r="X20">
        <v>93072</v>
      </c>
      <c r="Y20">
        <v>2.06</v>
      </c>
    </row>
    <row r="21" spans="1:25" x14ac:dyDescent="0.2">
      <c r="A21" s="1" t="str">
        <f>"000028"</f>
        <v>000028</v>
      </c>
      <c r="B21" t="s">
        <v>62</v>
      </c>
      <c r="C21">
        <v>-5.24</v>
      </c>
      <c r="D21">
        <v>29.5</v>
      </c>
      <c r="E21">
        <v>-1.63</v>
      </c>
      <c r="F21">
        <v>29.49</v>
      </c>
      <c r="G21">
        <v>29.5</v>
      </c>
      <c r="H21">
        <v>71302</v>
      </c>
      <c r="I21">
        <v>639</v>
      </c>
      <c r="J21">
        <v>0.1</v>
      </c>
      <c r="K21">
        <v>1.49</v>
      </c>
      <c r="L21">
        <v>31.13</v>
      </c>
      <c r="M21">
        <v>31.3</v>
      </c>
      <c r="N21">
        <v>29.46</v>
      </c>
      <c r="O21">
        <v>31.13</v>
      </c>
      <c r="P21">
        <v>11.56</v>
      </c>
      <c r="Q21">
        <v>21516.36</v>
      </c>
      <c r="R21">
        <v>0.97</v>
      </c>
      <c r="S21" t="s">
        <v>63</v>
      </c>
      <c r="T21" t="s">
        <v>27</v>
      </c>
      <c r="U21">
        <v>5.91</v>
      </c>
      <c r="V21">
        <v>30.18</v>
      </c>
      <c r="W21">
        <v>47238</v>
      </c>
      <c r="X21">
        <v>24064</v>
      </c>
      <c r="Y21">
        <v>1.96</v>
      </c>
    </row>
    <row r="22" spans="1:25" x14ac:dyDescent="0.2">
      <c r="A22" s="1" t="str">
        <f>"000029"</f>
        <v>000029</v>
      </c>
      <c r="B22" t="s">
        <v>64</v>
      </c>
      <c r="C22">
        <v>-2.68</v>
      </c>
      <c r="D22">
        <v>15.23</v>
      </c>
      <c r="E22">
        <v>-0.42</v>
      </c>
      <c r="F22">
        <v>15.23</v>
      </c>
      <c r="G22">
        <v>15.24</v>
      </c>
      <c r="H22">
        <v>63202</v>
      </c>
      <c r="I22">
        <v>849</v>
      </c>
      <c r="J22">
        <v>-0.06</v>
      </c>
      <c r="K22">
        <v>0.71</v>
      </c>
      <c r="L22">
        <v>15.66</v>
      </c>
      <c r="M22">
        <v>15.81</v>
      </c>
      <c r="N22">
        <v>15.2</v>
      </c>
      <c r="O22">
        <v>15.65</v>
      </c>
      <c r="P22">
        <v>2302.62</v>
      </c>
      <c r="Q22">
        <v>9843.98</v>
      </c>
      <c r="R22">
        <v>0.92</v>
      </c>
      <c r="S22" t="s">
        <v>29</v>
      </c>
      <c r="T22" t="s">
        <v>27</v>
      </c>
      <c r="U22">
        <v>3.9</v>
      </c>
      <c r="V22">
        <v>15.58</v>
      </c>
      <c r="W22">
        <v>30823</v>
      </c>
      <c r="X22">
        <v>32379</v>
      </c>
      <c r="Y22">
        <v>0.95</v>
      </c>
    </row>
    <row r="23" spans="1:25" x14ac:dyDescent="0.2">
      <c r="A23" s="1" t="str">
        <f>"000030"</f>
        <v>000030</v>
      </c>
      <c r="B23" t="s">
        <v>65</v>
      </c>
      <c r="C23">
        <v>-3.64</v>
      </c>
      <c r="D23">
        <v>5.3</v>
      </c>
      <c r="E23">
        <v>-0.2</v>
      </c>
      <c r="F23">
        <v>5.29</v>
      </c>
      <c r="G23">
        <v>5.3</v>
      </c>
      <c r="H23">
        <v>145985</v>
      </c>
      <c r="I23">
        <v>816</v>
      </c>
      <c r="J23">
        <v>0.19</v>
      </c>
      <c r="K23">
        <v>0.86</v>
      </c>
      <c r="L23">
        <v>5.5</v>
      </c>
      <c r="M23">
        <v>5.51</v>
      </c>
      <c r="N23">
        <v>5.28</v>
      </c>
      <c r="O23">
        <v>5.5</v>
      </c>
      <c r="P23">
        <v>15.59</v>
      </c>
      <c r="Q23">
        <v>7890.75</v>
      </c>
      <c r="R23">
        <v>1.01</v>
      </c>
      <c r="S23" t="s">
        <v>66</v>
      </c>
      <c r="T23" t="s">
        <v>67</v>
      </c>
      <c r="U23">
        <v>4.18</v>
      </c>
      <c r="V23">
        <v>5.41</v>
      </c>
      <c r="W23">
        <v>86672</v>
      </c>
      <c r="X23">
        <v>59313</v>
      </c>
      <c r="Y23">
        <v>1.46</v>
      </c>
    </row>
    <row r="24" spans="1:25" x14ac:dyDescent="0.2">
      <c r="A24" s="1" t="str">
        <f>"000031"</f>
        <v>000031</v>
      </c>
      <c r="B24" t="s">
        <v>68</v>
      </c>
      <c r="C24">
        <v>-3.17</v>
      </c>
      <c r="D24">
        <v>3.05</v>
      </c>
      <c r="E24">
        <v>-0.1</v>
      </c>
      <c r="F24">
        <v>3.05</v>
      </c>
      <c r="G24">
        <v>3.06</v>
      </c>
      <c r="H24">
        <v>221620</v>
      </c>
      <c r="I24">
        <v>1834</v>
      </c>
      <c r="J24">
        <v>0</v>
      </c>
      <c r="K24">
        <v>0.55000000000000004</v>
      </c>
      <c r="L24">
        <v>3.14</v>
      </c>
      <c r="M24">
        <v>3.19</v>
      </c>
      <c r="N24">
        <v>3.04</v>
      </c>
      <c r="O24">
        <v>3.15</v>
      </c>
      <c r="Q24">
        <v>6926.17</v>
      </c>
      <c r="R24">
        <v>1.03</v>
      </c>
      <c r="S24" t="s">
        <v>69</v>
      </c>
      <c r="T24" t="s">
        <v>27</v>
      </c>
      <c r="U24">
        <v>4.76</v>
      </c>
      <c r="V24">
        <v>3.13</v>
      </c>
      <c r="W24">
        <v>136948</v>
      </c>
      <c r="X24">
        <v>84672</v>
      </c>
      <c r="Y24">
        <v>1.62</v>
      </c>
    </row>
    <row r="25" spans="1:25" x14ac:dyDescent="0.2">
      <c r="A25" s="1" t="str">
        <f>"000032"</f>
        <v>000032</v>
      </c>
      <c r="B25" t="s">
        <v>70</v>
      </c>
      <c r="C25">
        <v>-1.1499999999999999</v>
      </c>
      <c r="D25">
        <v>18.88</v>
      </c>
      <c r="E25">
        <v>-0.22</v>
      </c>
      <c r="F25">
        <v>18.87</v>
      </c>
      <c r="G25">
        <v>18.88</v>
      </c>
      <c r="H25">
        <v>447588</v>
      </c>
      <c r="I25">
        <v>3914</v>
      </c>
      <c r="J25">
        <v>-0.2</v>
      </c>
      <c r="K25">
        <v>6.94</v>
      </c>
      <c r="L25">
        <v>19.02</v>
      </c>
      <c r="M25">
        <v>20.28</v>
      </c>
      <c r="N25">
        <v>18.850000000000001</v>
      </c>
      <c r="O25">
        <v>19.100000000000001</v>
      </c>
      <c r="Q25">
        <v>87666.37</v>
      </c>
      <c r="R25">
        <v>1.5</v>
      </c>
      <c r="S25" t="s">
        <v>71</v>
      </c>
      <c r="T25" t="s">
        <v>27</v>
      </c>
      <c r="U25">
        <v>7.49</v>
      </c>
      <c r="V25">
        <v>19.59</v>
      </c>
      <c r="W25">
        <v>219452</v>
      </c>
      <c r="X25">
        <v>228136</v>
      </c>
      <c r="Y25">
        <v>0.96</v>
      </c>
    </row>
    <row r="26" spans="1:25" x14ac:dyDescent="0.2">
      <c r="A26" s="1" t="str">
        <f>"000034"</f>
        <v>000034</v>
      </c>
      <c r="B26" t="s">
        <v>72</v>
      </c>
      <c r="C26">
        <v>-4.5599999999999996</v>
      </c>
      <c r="D26">
        <v>33.67</v>
      </c>
      <c r="E26">
        <v>-1.61</v>
      </c>
      <c r="F26">
        <v>33.659999999999997</v>
      </c>
      <c r="G26">
        <v>33.67</v>
      </c>
      <c r="H26">
        <v>267440</v>
      </c>
      <c r="I26">
        <v>5568</v>
      </c>
      <c r="J26">
        <v>0.15</v>
      </c>
      <c r="K26">
        <v>4.84</v>
      </c>
      <c r="L26">
        <v>35.090000000000003</v>
      </c>
      <c r="M26">
        <v>35.92</v>
      </c>
      <c r="N26">
        <v>33.6</v>
      </c>
      <c r="O26">
        <v>35.28</v>
      </c>
      <c r="P26">
        <v>18.920000000000002</v>
      </c>
      <c r="Q26">
        <v>93192.28</v>
      </c>
      <c r="R26">
        <v>1.17</v>
      </c>
      <c r="S26" t="s">
        <v>73</v>
      </c>
      <c r="T26" t="s">
        <v>27</v>
      </c>
      <c r="U26">
        <v>6.58</v>
      </c>
      <c r="V26">
        <v>34.85</v>
      </c>
      <c r="W26">
        <v>128497</v>
      </c>
      <c r="X26">
        <v>138943</v>
      </c>
      <c r="Y26">
        <v>0.92</v>
      </c>
    </row>
    <row r="27" spans="1:25" x14ac:dyDescent="0.2">
      <c r="A27" s="1" t="str">
        <f>"000035"</f>
        <v>000035</v>
      </c>
      <c r="B27" t="s">
        <v>74</v>
      </c>
      <c r="C27">
        <v>-2.56</v>
      </c>
      <c r="D27">
        <v>4.9400000000000004</v>
      </c>
      <c r="E27">
        <v>-0.13</v>
      </c>
      <c r="F27">
        <v>4.9400000000000004</v>
      </c>
      <c r="G27">
        <v>4.95</v>
      </c>
      <c r="H27">
        <v>374253</v>
      </c>
      <c r="I27">
        <v>7836</v>
      </c>
      <c r="J27">
        <v>-0.19</v>
      </c>
      <c r="K27">
        <v>1.54</v>
      </c>
      <c r="L27">
        <v>5.07</v>
      </c>
      <c r="M27">
        <v>5.12</v>
      </c>
      <c r="N27">
        <v>4.9400000000000004</v>
      </c>
      <c r="O27">
        <v>5.07</v>
      </c>
      <c r="P27">
        <v>25.49</v>
      </c>
      <c r="Q27">
        <v>18860.91</v>
      </c>
      <c r="R27">
        <v>1.02</v>
      </c>
      <c r="S27" t="s">
        <v>75</v>
      </c>
      <c r="T27" t="s">
        <v>76</v>
      </c>
      <c r="U27">
        <v>3.55</v>
      </c>
      <c r="V27">
        <v>5.04</v>
      </c>
      <c r="W27">
        <v>215517</v>
      </c>
      <c r="X27">
        <v>158736</v>
      </c>
      <c r="Y27">
        <v>1.36</v>
      </c>
    </row>
    <row r="28" spans="1:25" x14ac:dyDescent="0.2">
      <c r="A28" s="1" t="str">
        <f>"000036"</f>
        <v>000036</v>
      </c>
      <c r="B28" t="s">
        <v>77</v>
      </c>
      <c r="C28">
        <v>-5.67</v>
      </c>
      <c r="D28">
        <v>5.66</v>
      </c>
      <c r="E28">
        <v>-0.34</v>
      </c>
      <c r="F28">
        <v>5.65</v>
      </c>
      <c r="G28">
        <v>5.66</v>
      </c>
      <c r="H28">
        <v>388445</v>
      </c>
      <c r="I28">
        <v>2702</v>
      </c>
      <c r="J28">
        <v>0.18</v>
      </c>
      <c r="K28">
        <v>2.62</v>
      </c>
      <c r="L28">
        <v>6.1</v>
      </c>
      <c r="M28">
        <v>6.12</v>
      </c>
      <c r="N28">
        <v>5.65</v>
      </c>
      <c r="O28">
        <v>6</v>
      </c>
      <c r="P28">
        <v>168.18</v>
      </c>
      <c r="Q28">
        <v>22787.64</v>
      </c>
      <c r="R28">
        <v>0.82</v>
      </c>
      <c r="S28" t="s">
        <v>29</v>
      </c>
      <c r="T28" t="s">
        <v>27</v>
      </c>
      <c r="U28">
        <v>7.83</v>
      </c>
      <c r="V28">
        <v>5.87</v>
      </c>
      <c r="W28">
        <v>246241</v>
      </c>
      <c r="X28">
        <v>142204</v>
      </c>
      <c r="Y28">
        <v>1.73</v>
      </c>
    </row>
    <row r="29" spans="1:25" x14ac:dyDescent="0.2">
      <c r="A29" s="1" t="str">
        <f>"000037"</f>
        <v>000037</v>
      </c>
      <c r="B29" t="s">
        <v>78</v>
      </c>
      <c r="C29">
        <v>-3.76</v>
      </c>
      <c r="D29">
        <v>9.2100000000000009</v>
      </c>
      <c r="E29">
        <v>-0.36</v>
      </c>
      <c r="F29">
        <v>9.2100000000000009</v>
      </c>
      <c r="G29">
        <v>9.2200000000000006</v>
      </c>
      <c r="H29">
        <v>95954</v>
      </c>
      <c r="I29">
        <v>436</v>
      </c>
      <c r="J29">
        <v>0.11</v>
      </c>
      <c r="K29">
        <v>2.83</v>
      </c>
      <c r="L29">
        <v>9.57</v>
      </c>
      <c r="M29">
        <v>9.68</v>
      </c>
      <c r="N29">
        <v>9.19</v>
      </c>
      <c r="O29">
        <v>9.57</v>
      </c>
      <c r="Q29">
        <v>9064.6</v>
      </c>
      <c r="R29">
        <v>0.7</v>
      </c>
      <c r="S29" t="s">
        <v>61</v>
      </c>
      <c r="T29" t="s">
        <v>27</v>
      </c>
      <c r="U29">
        <v>5.12</v>
      </c>
      <c r="V29">
        <v>9.4499999999999993</v>
      </c>
      <c r="W29">
        <v>53666</v>
      </c>
      <c r="X29">
        <v>42288</v>
      </c>
      <c r="Y29">
        <v>1.27</v>
      </c>
    </row>
    <row r="30" spans="1:25" x14ac:dyDescent="0.2">
      <c r="A30" s="1" t="str">
        <f>"000039"</f>
        <v>000039</v>
      </c>
      <c r="B30" t="s">
        <v>79</v>
      </c>
      <c r="C30">
        <v>-2.12</v>
      </c>
      <c r="D30">
        <v>8.33</v>
      </c>
      <c r="E30">
        <v>-0.18</v>
      </c>
      <c r="F30">
        <v>8.33</v>
      </c>
      <c r="G30">
        <v>8.34</v>
      </c>
      <c r="H30">
        <v>284626</v>
      </c>
      <c r="I30">
        <v>3219</v>
      </c>
      <c r="J30">
        <v>-0.11</v>
      </c>
      <c r="K30">
        <v>1.24</v>
      </c>
      <c r="L30">
        <v>8.52</v>
      </c>
      <c r="M30">
        <v>8.5500000000000007</v>
      </c>
      <c r="N30">
        <v>8.33</v>
      </c>
      <c r="O30">
        <v>8.51</v>
      </c>
      <c r="P30">
        <v>18.43</v>
      </c>
      <c r="Q30">
        <v>24031.11</v>
      </c>
      <c r="R30">
        <v>0.87</v>
      </c>
      <c r="S30" t="s">
        <v>80</v>
      </c>
      <c r="T30" t="s">
        <v>27</v>
      </c>
      <c r="U30">
        <v>2.59</v>
      </c>
      <c r="V30">
        <v>8.44</v>
      </c>
      <c r="W30">
        <v>166976</v>
      </c>
      <c r="X30">
        <v>117650</v>
      </c>
      <c r="Y30">
        <v>1.42</v>
      </c>
    </row>
    <row r="31" spans="1:25" x14ac:dyDescent="0.2">
      <c r="A31" s="1" t="str">
        <f>"000040"</f>
        <v>000040</v>
      </c>
      <c r="B31" t="s">
        <v>81</v>
      </c>
      <c r="C31">
        <v>-5.16</v>
      </c>
      <c r="D31">
        <v>1.47</v>
      </c>
      <c r="E31">
        <v>-0.08</v>
      </c>
      <c r="F31">
        <v>1.47</v>
      </c>
      <c r="G31">
        <v>1.48</v>
      </c>
      <c r="H31">
        <v>633296</v>
      </c>
      <c r="I31">
        <v>3542</v>
      </c>
      <c r="J31">
        <v>0</v>
      </c>
      <c r="K31">
        <v>5.97</v>
      </c>
      <c r="L31">
        <v>1.53</v>
      </c>
      <c r="M31">
        <v>1.55</v>
      </c>
      <c r="N31">
        <v>1.47</v>
      </c>
      <c r="O31">
        <v>1.55</v>
      </c>
      <c r="Q31">
        <v>9506.66</v>
      </c>
      <c r="R31">
        <v>0.71</v>
      </c>
      <c r="S31" t="s">
        <v>82</v>
      </c>
      <c r="T31" t="s">
        <v>27</v>
      </c>
      <c r="U31">
        <v>5.16</v>
      </c>
      <c r="V31">
        <v>1.5</v>
      </c>
      <c r="W31">
        <v>424299</v>
      </c>
      <c r="X31">
        <v>208997</v>
      </c>
      <c r="Y31">
        <v>2.0299999999999998</v>
      </c>
    </row>
    <row r="32" spans="1:25" x14ac:dyDescent="0.2">
      <c r="A32" s="1" t="str">
        <f>"000042"</f>
        <v>000042</v>
      </c>
      <c r="B32" t="s">
        <v>83</v>
      </c>
      <c r="C32">
        <v>-2.9</v>
      </c>
      <c r="D32">
        <v>5.03</v>
      </c>
      <c r="E32">
        <v>-0.15</v>
      </c>
      <c r="F32">
        <v>5.0199999999999996</v>
      </c>
      <c r="G32">
        <v>5.03</v>
      </c>
      <c r="H32">
        <v>126693</v>
      </c>
      <c r="I32">
        <v>1402</v>
      </c>
      <c r="J32">
        <v>0.6</v>
      </c>
      <c r="K32">
        <v>1.91</v>
      </c>
      <c r="L32">
        <v>5.14</v>
      </c>
      <c r="M32">
        <v>5.24</v>
      </c>
      <c r="N32">
        <v>4.99</v>
      </c>
      <c r="O32">
        <v>5.18</v>
      </c>
      <c r="Q32">
        <v>6521.75</v>
      </c>
      <c r="R32">
        <v>0.97</v>
      </c>
      <c r="S32" t="s">
        <v>29</v>
      </c>
      <c r="T32" t="s">
        <v>27</v>
      </c>
      <c r="U32">
        <v>4.83</v>
      </c>
      <c r="V32">
        <v>5.15</v>
      </c>
      <c r="W32">
        <v>71982</v>
      </c>
      <c r="X32">
        <v>54711</v>
      </c>
      <c r="Y32">
        <v>1.32</v>
      </c>
    </row>
    <row r="33" spans="1:25" x14ac:dyDescent="0.2">
      <c r="A33" s="1" t="str">
        <f>"000045"</f>
        <v>000045</v>
      </c>
      <c r="B33" t="s">
        <v>84</v>
      </c>
      <c r="C33">
        <v>-2.86</v>
      </c>
      <c r="D33">
        <v>11.22</v>
      </c>
      <c r="E33">
        <v>-0.33</v>
      </c>
      <c r="F33">
        <v>11.21</v>
      </c>
      <c r="G33">
        <v>11.22</v>
      </c>
      <c r="H33">
        <v>239538</v>
      </c>
      <c r="I33">
        <v>2327</v>
      </c>
      <c r="J33">
        <v>0.81</v>
      </c>
      <c r="K33">
        <v>5.24</v>
      </c>
      <c r="L33">
        <v>11.48</v>
      </c>
      <c r="M33">
        <v>12.05</v>
      </c>
      <c r="N33">
        <v>11.1</v>
      </c>
      <c r="O33">
        <v>11.55</v>
      </c>
      <c r="P33">
        <v>54.02</v>
      </c>
      <c r="Q33">
        <v>27935.86</v>
      </c>
      <c r="R33">
        <v>1.31</v>
      </c>
      <c r="S33" t="s">
        <v>85</v>
      </c>
      <c r="T33" t="s">
        <v>27</v>
      </c>
      <c r="U33">
        <v>8.23</v>
      </c>
      <c r="V33">
        <v>11.66</v>
      </c>
      <c r="W33">
        <v>130488</v>
      </c>
      <c r="X33">
        <v>109050</v>
      </c>
      <c r="Y33">
        <v>1.2</v>
      </c>
    </row>
    <row r="34" spans="1:25" x14ac:dyDescent="0.2">
      <c r="A34" s="1" t="str">
        <f>"000048"</f>
        <v>000048</v>
      </c>
      <c r="B34" t="s">
        <v>86</v>
      </c>
      <c r="C34">
        <v>-5.0199999999999996</v>
      </c>
      <c r="D34">
        <v>15.31</v>
      </c>
      <c r="E34">
        <v>-0.81</v>
      </c>
      <c r="F34">
        <v>15.3</v>
      </c>
      <c r="G34">
        <v>15.31</v>
      </c>
      <c r="H34">
        <v>42682</v>
      </c>
      <c r="I34">
        <v>596</v>
      </c>
      <c r="J34">
        <v>0</v>
      </c>
      <c r="K34">
        <v>0.82</v>
      </c>
      <c r="L34">
        <v>16.12</v>
      </c>
      <c r="M34">
        <v>16.260000000000002</v>
      </c>
      <c r="N34">
        <v>15.3</v>
      </c>
      <c r="O34">
        <v>16.12</v>
      </c>
      <c r="P34">
        <v>10.119999999999999</v>
      </c>
      <c r="Q34">
        <v>6691.31</v>
      </c>
      <c r="R34">
        <v>1.41</v>
      </c>
      <c r="S34" t="s">
        <v>29</v>
      </c>
      <c r="T34" t="s">
        <v>27</v>
      </c>
      <c r="U34">
        <v>5.96</v>
      </c>
      <c r="V34">
        <v>15.68</v>
      </c>
      <c r="W34">
        <v>26984</v>
      </c>
      <c r="X34">
        <v>15698</v>
      </c>
      <c r="Y34">
        <v>1.72</v>
      </c>
    </row>
    <row r="35" spans="1:25" x14ac:dyDescent="0.2">
      <c r="A35" s="1" t="str">
        <f>"000049"</f>
        <v>000049</v>
      </c>
      <c r="B35" t="s">
        <v>87</v>
      </c>
      <c r="C35">
        <v>-4.3099999999999996</v>
      </c>
      <c r="D35">
        <v>25.08</v>
      </c>
      <c r="E35">
        <v>-1.1299999999999999</v>
      </c>
      <c r="F35">
        <v>25.08</v>
      </c>
      <c r="G35">
        <v>25.09</v>
      </c>
      <c r="H35">
        <v>112353</v>
      </c>
      <c r="I35">
        <v>1021</v>
      </c>
      <c r="J35">
        <v>-0.03</v>
      </c>
      <c r="K35">
        <v>2.92</v>
      </c>
      <c r="L35">
        <v>26.3</v>
      </c>
      <c r="M35">
        <v>26.36</v>
      </c>
      <c r="N35">
        <v>25.01</v>
      </c>
      <c r="O35">
        <v>26.21</v>
      </c>
      <c r="P35">
        <v>32.71</v>
      </c>
      <c r="Q35">
        <v>28926.240000000002</v>
      </c>
      <c r="R35">
        <v>0.85</v>
      </c>
      <c r="S35" t="s">
        <v>88</v>
      </c>
      <c r="T35" t="s">
        <v>27</v>
      </c>
      <c r="U35">
        <v>5.15</v>
      </c>
      <c r="V35">
        <v>25.75</v>
      </c>
      <c r="W35">
        <v>66171</v>
      </c>
      <c r="X35">
        <v>46182</v>
      </c>
      <c r="Y35">
        <v>1.43</v>
      </c>
    </row>
    <row r="36" spans="1:25" x14ac:dyDescent="0.2">
      <c r="A36" s="1" t="str">
        <f>"000050"</f>
        <v>000050</v>
      </c>
      <c r="B36" t="s">
        <v>89</v>
      </c>
      <c r="C36">
        <v>-4.0599999999999996</v>
      </c>
      <c r="D36">
        <v>8.75</v>
      </c>
      <c r="E36">
        <v>-0.37</v>
      </c>
      <c r="F36">
        <v>8.75</v>
      </c>
      <c r="G36">
        <v>8.76</v>
      </c>
      <c r="H36">
        <v>345780</v>
      </c>
      <c r="I36">
        <v>2888</v>
      </c>
      <c r="J36">
        <v>0</v>
      </c>
      <c r="K36">
        <v>1.41</v>
      </c>
      <c r="L36">
        <v>9.08</v>
      </c>
      <c r="M36">
        <v>9.14</v>
      </c>
      <c r="N36">
        <v>8.73</v>
      </c>
      <c r="O36">
        <v>9.1199999999999992</v>
      </c>
      <c r="Q36">
        <v>30957.68</v>
      </c>
      <c r="R36">
        <v>0.59</v>
      </c>
      <c r="S36" t="s">
        <v>54</v>
      </c>
      <c r="T36" t="s">
        <v>27</v>
      </c>
      <c r="U36">
        <v>4.5</v>
      </c>
      <c r="V36">
        <v>8.9499999999999993</v>
      </c>
      <c r="W36">
        <v>210883</v>
      </c>
      <c r="X36">
        <v>134897</v>
      </c>
      <c r="Y36">
        <v>1.56</v>
      </c>
    </row>
    <row r="37" spans="1:25" x14ac:dyDescent="0.2">
      <c r="A37" s="1" t="str">
        <f>"000055"</f>
        <v>000055</v>
      </c>
      <c r="B37" t="s">
        <v>90</v>
      </c>
      <c r="C37">
        <v>-2.83</v>
      </c>
      <c r="D37">
        <v>4.12</v>
      </c>
      <c r="E37">
        <v>-0.12</v>
      </c>
      <c r="F37">
        <v>4.12</v>
      </c>
      <c r="G37">
        <v>4.13</v>
      </c>
      <c r="H37">
        <v>129806</v>
      </c>
      <c r="I37">
        <v>1274</v>
      </c>
      <c r="J37">
        <v>0</v>
      </c>
      <c r="K37">
        <v>1.92</v>
      </c>
      <c r="L37">
        <v>4.2300000000000004</v>
      </c>
      <c r="M37">
        <v>4.2699999999999996</v>
      </c>
      <c r="N37">
        <v>4.1100000000000003</v>
      </c>
      <c r="O37">
        <v>4.24</v>
      </c>
      <c r="P37">
        <v>22.16</v>
      </c>
      <c r="Q37">
        <v>5456.77</v>
      </c>
      <c r="R37">
        <v>0.82</v>
      </c>
      <c r="S37" t="s">
        <v>91</v>
      </c>
      <c r="T37" t="s">
        <v>27</v>
      </c>
      <c r="U37">
        <v>3.77</v>
      </c>
      <c r="V37">
        <v>4.2</v>
      </c>
      <c r="W37">
        <v>84778</v>
      </c>
      <c r="X37">
        <v>45028</v>
      </c>
      <c r="Y37">
        <v>1.88</v>
      </c>
    </row>
    <row r="38" spans="1:25" x14ac:dyDescent="0.2">
      <c r="A38" s="1" t="str">
        <f>"000056"</f>
        <v>000056</v>
      </c>
      <c r="B38" t="s">
        <v>92</v>
      </c>
      <c r="C38">
        <v>-5.1100000000000003</v>
      </c>
      <c r="D38">
        <v>2.6</v>
      </c>
      <c r="E38">
        <v>-0.14000000000000001</v>
      </c>
      <c r="F38">
        <v>2.6</v>
      </c>
      <c r="G38">
        <v>2.61</v>
      </c>
      <c r="H38">
        <v>549620</v>
      </c>
      <c r="I38">
        <v>5692</v>
      </c>
      <c r="J38">
        <v>0.39</v>
      </c>
      <c r="K38">
        <v>6.08</v>
      </c>
      <c r="L38">
        <v>2.72</v>
      </c>
      <c r="M38">
        <v>2.74</v>
      </c>
      <c r="N38">
        <v>2.58</v>
      </c>
      <c r="O38">
        <v>2.74</v>
      </c>
      <c r="Q38">
        <v>14710.3</v>
      </c>
      <c r="R38">
        <v>0.87</v>
      </c>
      <c r="S38" t="s">
        <v>34</v>
      </c>
      <c r="T38" t="s">
        <v>27</v>
      </c>
      <c r="U38">
        <v>5.84</v>
      </c>
      <c r="V38">
        <v>2.68</v>
      </c>
      <c r="W38">
        <v>357056</v>
      </c>
      <c r="X38">
        <v>192564</v>
      </c>
      <c r="Y38">
        <v>1.85</v>
      </c>
    </row>
    <row r="39" spans="1:25" x14ac:dyDescent="0.2">
      <c r="A39" s="1" t="str">
        <f>"000058"</f>
        <v>000058</v>
      </c>
      <c r="B39" t="s">
        <v>93</v>
      </c>
      <c r="C39">
        <v>-2.1800000000000002</v>
      </c>
      <c r="D39">
        <v>8.5299999999999994</v>
      </c>
      <c r="E39">
        <v>-0.19</v>
      </c>
      <c r="F39">
        <v>8.5299999999999994</v>
      </c>
      <c r="G39">
        <v>8.5399999999999991</v>
      </c>
      <c r="H39">
        <v>333839</v>
      </c>
      <c r="I39">
        <v>1820</v>
      </c>
      <c r="J39">
        <v>0</v>
      </c>
      <c r="K39">
        <v>3.39</v>
      </c>
      <c r="L39">
        <v>8.66</v>
      </c>
      <c r="M39">
        <v>9.16</v>
      </c>
      <c r="N39">
        <v>8.49</v>
      </c>
      <c r="O39">
        <v>8.7200000000000006</v>
      </c>
      <c r="P39">
        <v>206.59</v>
      </c>
      <c r="Q39">
        <v>29451.72</v>
      </c>
      <c r="R39">
        <v>1.19</v>
      </c>
      <c r="S39" t="s">
        <v>34</v>
      </c>
      <c r="T39" t="s">
        <v>27</v>
      </c>
      <c r="U39">
        <v>7.68</v>
      </c>
      <c r="V39">
        <v>8.82</v>
      </c>
      <c r="W39">
        <v>166560</v>
      </c>
      <c r="X39">
        <v>167279</v>
      </c>
      <c r="Y39">
        <v>1</v>
      </c>
    </row>
    <row r="40" spans="1:25" x14ac:dyDescent="0.2">
      <c r="A40" s="1" t="str">
        <f>"000059"</f>
        <v>000059</v>
      </c>
      <c r="B40" t="s">
        <v>94</v>
      </c>
      <c r="C40">
        <v>-6.17</v>
      </c>
      <c r="D40">
        <v>5.32</v>
      </c>
      <c r="E40">
        <v>-0.35</v>
      </c>
      <c r="F40">
        <v>5.32</v>
      </c>
      <c r="G40">
        <v>5.33</v>
      </c>
      <c r="H40">
        <v>347033</v>
      </c>
      <c r="I40">
        <v>3214</v>
      </c>
      <c r="J40">
        <v>-0.18</v>
      </c>
      <c r="K40">
        <v>2.17</v>
      </c>
      <c r="L40">
        <v>5.68</v>
      </c>
      <c r="M40">
        <v>5.74</v>
      </c>
      <c r="N40">
        <v>5.32</v>
      </c>
      <c r="O40">
        <v>5.67</v>
      </c>
      <c r="Q40">
        <v>19130.09</v>
      </c>
      <c r="R40">
        <v>0.78</v>
      </c>
      <c r="S40" t="s">
        <v>95</v>
      </c>
      <c r="T40" t="s">
        <v>96</v>
      </c>
      <c r="U40">
        <v>7.41</v>
      </c>
      <c r="V40">
        <v>5.51</v>
      </c>
      <c r="W40">
        <v>218081</v>
      </c>
      <c r="X40">
        <v>128952</v>
      </c>
      <c r="Y40">
        <v>1.69</v>
      </c>
    </row>
    <row r="41" spans="1:25" x14ac:dyDescent="0.2">
      <c r="A41" s="1" t="str">
        <f>"000060"</f>
        <v>000060</v>
      </c>
      <c r="B41" t="s">
        <v>97</v>
      </c>
      <c r="C41">
        <v>-3.26</v>
      </c>
      <c r="D41">
        <v>4.75</v>
      </c>
      <c r="E41">
        <v>-0.16</v>
      </c>
      <c r="F41">
        <v>4.75</v>
      </c>
      <c r="G41">
        <v>4.76</v>
      </c>
      <c r="H41">
        <v>421748</v>
      </c>
      <c r="I41">
        <v>3607</v>
      </c>
      <c r="J41">
        <v>-0.2</v>
      </c>
      <c r="K41">
        <v>1.1299999999999999</v>
      </c>
      <c r="L41">
        <v>4.9000000000000004</v>
      </c>
      <c r="M41">
        <v>4.93</v>
      </c>
      <c r="N41">
        <v>4.75</v>
      </c>
      <c r="O41">
        <v>4.91</v>
      </c>
      <c r="P41">
        <v>16.649999999999999</v>
      </c>
      <c r="Q41">
        <v>20410.63</v>
      </c>
      <c r="R41">
        <v>0.98</v>
      </c>
      <c r="S41" t="s">
        <v>98</v>
      </c>
      <c r="T41" t="s">
        <v>27</v>
      </c>
      <c r="U41">
        <v>3.67</v>
      </c>
      <c r="V41">
        <v>4.84</v>
      </c>
      <c r="W41">
        <v>262228</v>
      </c>
      <c r="X41">
        <v>159520</v>
      </c>
      <c r="Y41">
        <v>1.64</v>
      </c>
    </row>
    <row r="42" spans="1:25" x14ac:dyDescent="0.2">
      <c r="A42" s="1" t="str">
        <f>"000061"</f>
        <v>000061</v>
      </c>
      <c r="B42" t="s">
        <v>99</v>
      </c>
      <c r="C42">
        <v>2.72</v>
      </c>
      <c r="D42">
        <v>7.17</v>
      </c>
      <c r="E42">
        <v>0.19</v>
      </c>
      <c r="F42">
        <v>7.17</v>
      </c>
      <c r="G42">
        <v>7.18</v>
      </c>
      <c r="H42">
        <v>276705</v>
      </c>
      <c r="I42">
        <v>4464</v>
      </c>
      <c r="J42">
        <v>0</v>
      </c>
      <c r="K42">
        <v>1.63</v>
      </c>
      <c r="L42">
        <v>6.98</v>
      </c>
      <c r="M42">
        <v>7.4</v>
      </c>
      <c r="N42">
        <v>6.96</v>
      </c>
      <c r="O42">
        <v>6.98</v>
      </c>
      <c r="P42">
        <v>29.13</v>
      </c>
      <c r="Q42">
        <v>19839.98</v>
      </c>
      <c r="R42">
        <v>2.66</v>
      </c>
      <c r="S42" t="s">
        <v>34</v>
      </c>
      <c r="T42" t="s">
        <v>27</v>
      </c>
      <c r="U42">
        <v>6.3</v>
      </c>
      <c r="V42">
        <v>7.17</v>
      </c>
      <c r="W42">
        <v>127587</v>
      </c>
      <c r="X42">
        <v>149118</v>
      </c>
      <c r="Y42">
        <v>0.86</v>
      </c>
    </row>
    <row r="43" spans="1:25" x14ac:dyDescent="0.2">
      <c r="A43" s="1" t="str">
        <f>"000062"</f>
        <v>000062</v>
      </c>
      <c r="B43" t="s">
        <v>100</v>
      </c>
      <c r="C43">
        <v>-5.48</v>
      </c>
      <c r="D43">
        <v>27.41</v>
      </c>
      <c r="E43">
        <v>-1.59</v>
      </c>
      <c r="F43">
        <v>27.4</v>
      </c>
      <c r="G43">
        <v>27.41</v>
      </c>
      <c r="H43">
        <v>371021</v>
      </c>
      <c r="I43">
        <v>4266</v>
      </c>
      <c r="J43">
        <v>0.15</v>
      </c>
      <c r="K43">
        <v>3.55</v>
      </c>
      <c r="L43">
        <v>28.65</v>
      </c>
      <c r="M43">
        <v>28.71</v>
      </c>
      <c r="N43">
        <v>27.35</v>
      </c>
      <c r="O43">
        <v>29</v>
      </c>
      <c r="P43">
        <v>80.760000000000005</v>
      </c>
      <c r="Q43">
        <v>104187.03</v>
      </c>
      <c r="R43">
        <v>0.92</v>
      </c>
      <c r="S43" t="s">
        <v>101</v>
      </c>
      <c r="T43" t="s">
        <v>27</v>
      </c>
      <c r="U43">
        <v>4.6900000000000004</v>
      </c>
      <c r="V43">
        <v>28.08</v>
      </c>
      <c r="W43">
        <v>205337</v>
      </c>
      <c r="X43">
        <v>165684</v>
      </c>
      <c r="Y43">
        <v>1.24</v>
      </c>
    </row>
    <row r="44" spans="1:25" x14ac:dyDescent="0.2">
      <c r="A44" s="1" t="str">
        <f>"000063"</f>
        <v>000063</v>
      </c>
      <c r="B44" t="s">
        <v>102</v>
      </c>
      <c r="C44">
        <v>-4.1500000000000004</v>
      </c>
      <c r="D44">
        <v>30.95</v>
      </c>
      <c r="E44">
        <v>-1.34</v>
      </c>
      <c r="F44">
        <v>30.95</v>
      </c>
      <c r="G44">
        <v>30.96</v>
      </c>
      <c r="H44">
        <v>1323392</v>
      </c>
      <c r="I44">
        <v>21377</v>
      </c>
      <c r="J44">
        <v>0</v>
      </c>
      <c r="K44">
        <v>3.29</v>
      </c>
      <c r="L44">
        <v>32.21</v>
      </c>
      <c r="M44">
        <v>32.75</v>
      </c>
      <c r="N44">
        <v>30.93</v>
      </c>
      <c r="O44">
        <v>32.29</v>
      </c>
      <c r="P44">
        <v>14.04</v>
      </c>
      <c r="Q44">
        <v>422044.9</v>
      </c>
      <c r="R44">
        <v>1.02</v>
      </c>
      <c r="S44" t="s">
        <v>103</v>
      </c>
      <c r="T44" t="s">
        <v>27</v>
      </c>
      <c r="U44">
        <v>5.64</v>
      </c>
      <c r="V44">
        <v>31.89</v>
      </c>
      <c r="W44">
        <v>699453</v>
      </c>
      <c r="X44">
        <v>623939</v>
      </c>
      <c r="Y44">
        <v>1.1200000000000001</v>
      </c>
    </row>
    <row r="45" spans="1:25" x14ac:dyDescent="0.2">
      <c r="A45" s="1" t="str">
        <f>"000065"</f>
        <v>000065</v>
      </c>
      <c r="B45" t="s">
        <v>104</v>
      </c>
      <c r="C45">
        <v>-1.96</v>
      </c>
      <c r="D45">
        <v>11</v>
      </c>
      <c r="E45">
        <v>-0.22</v>
      </c>
      <c r="F45">
        <v>10.99</v>
      </c>
      <c r="G45">
        <v>11</v>
      </c>
      <c r="H45">
        <v>300219</v>
      </c>
      <c r="I45">
        <v>2916</v>
      </c>
      <c r="J45">
        <v>0.18</v>
      </c>
      <c r="K45">
        <v>3.31</v>
      </c>
      <c r="L45">
        <v>11.13</v>
      </c>
      <c r="M45">
        <v>11.67</v>
      </c>
      <c r="N45">
        <v>10.96</v>
      </c>
      <c r="O45">
        <v>11.22</v>
      </c>
      <c r="P45">
        <v>10.92</v>
      </c>
      <c r="Q45">
        <v>34191.040000000001</v>
      </c>
      <c r="R45">
        <v>0.98</v>
      </c>
      <c r="S45" t="s">
        <v>105</v>
      </c>
      <c r="T45" t="s">
        <v>37</v>
      </c>
      <c r="U45">
        <v>6.33</v>
      </c>
      <c r="V45">
        <v>11.39</v>
      </c>
      <c r="W45">
        <v>141497</v>
      </c>
      <c r="X45">
        <v>158722</v>
      </c>
      <c r="Y45">
        <v>0.89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全部Ａ股20241123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冠润 李</cp:lastModifiedBy>
  <dcterms:created xsi:type="dcterms:W3CDTF">2024-11-29T02:18:10Z</dcterms:created>
  <dcterms:modified xsi:type="dcterms:W3CDTF">2024-12-02T05:50:04Z</dcterms:modified>
</cp:coreProperties>
</file>