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 defaultThemeVersion="124226"/>
  <xr:revisionPtr revIDLastSave="0" documentId="13_ncr:1_{B2C16082-C150-4E33-8589-8D549E0AC9DB}" xr6:coauthVersionLast="47" xr6:coauthVersionMax="47" xr10:uidLastSave="{00000000-0000-0000-0000-000000000000}"/>
  <bookViews>
    <workbookView xWindow="0" yWindow="0" windowWidth="28800" windowHeight="15600" xr2:uid="{00000000-000D-0000-FFFF-FFFF00000000}"/>
  </bookViews>
  <sheets>
    <sheet name="1" sheetId="1" r:id="rId1"/>
    <sheet name="2" sheetId="2" r:id="rId2"/>
    <sheet name="3" sheetId="3" r:id="rId3"/>
  </sheets>
  <definedNames>
    <definedName name="_xlnm._FilterDatabase" localSheetId="0" hidden="1">'1'!$A$1:$Y$31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6" i="1"/>
  <c r="I13" i="1"/>
  <c r="K13" i="1" s="1"/>
  <c r="L13" i="1" s="1"/>
  <c r="I14" i="1"/>
  <c r="K14" i="1" s="1"/>
  <c r="L14" i="1" s="1"/>
  <c r="I2" i="1"/>
  <c r="K2" i="1" s="1"/>
  <c r="L2" i="1" s="1"/>
  <c r="I3" i="1"/>
  <c r="K3" i="1" s="1"/>
  <c r="L3" i="1" s="1"/>
  <c r="I4" i="1"/>
  <c r="K4" i="1" s="1"/>
  <c r="L4" i="1" s="1"/>
  <c r="I5" i="1"/>
  <c r="K5" i="1" s="1"/>
  <c r="L5" i="1" s="1"/>
  <c r="I6" i="1"/>
  <c r="K6" i="1" s="1"/>
  <c r="L6" i="1" s="1"/>
  <c r="I7" i="1"/>
  <c r="K7" i="1" s="1"/>
  <c r="L7" i="1" s="1"/>
  <c r="I8" i="1"/>
  <c r="K8" i="1" s="1"/>
  <c r="L8" i="1" s="1"/>
  <c r="I9" i="1"/>
  <c r="K9" i="1" s="1"/>
  <c r="L9" i="1" s="1"/>
  <c r="I10" i="1"/>
  <c r="K10" i="1" s="1"/>
  <c r="L10" i="1" s="1"/>
  <c r="I11" i="1"/>
  <c r="K11" i="1" s="1"/>
  <c r="L11" i="1" s="1"/>
  <c r="I12" i="1"/>
  <c r="K12" i="1" s="1"/>
  <c r="L12" i="1" s="1"/>
  <c r="I15" i="1"/>
  <c r="K15" i="1" s="1"/>
  <c r="L15" i="1" s="1"/>
  <c r="I31" i="1"/>
  <c r="K31" i="1" s="1"/>
  <c r="L31" i="1" s="1"/>
  <c r="I30" i="1"/>
  <c r="K30" i="1" s="1"/>
  <c r="L30" i="1" s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I16" i="1"/>
  <c r="K16" i="1" s="1"/>
  <c r="L16" i="1" s="1"/>
</calcChain>
</file>

<file path=xl/sharedStrings.xml><?xml version="1.0" encoding="utf-8"?>
<sst xmlns="http://schemas.openxmlformats.org/spreadsheetml/2006/main" count="90" uniqueCount="64">
  <si>
    <t>序号</t>
    <phoneticPr fontId="1" type="noConversion"/>
  </si>
  <si>
    <r>
      <rPr>
        <b/>
        <sz val="11"/>
        <rFont val="宋体"/>
        <family val="1"/>
        <charset val="134"/>
      </rPr>
      <t>出处</t>
    </r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</si>
  <si>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</t>
    </r>
    <r>
      <rPr>
        <sz val="11"/>
        <rFont val="宋体"/>
        <family val="1"/>
        <charset val="134"/>
      </rPr>
      <t>日盘前快播</t>
    </r>
    <phoneticPr fontId="1" type="noConversion"/>
  </si>
  <si>
    <t>code</t>
    <phoneticPr fontId="1" type="noConversion"/>
  </si>
  <si>
    <t>入场位</t>
    <phoneticPr fontId="1" type="noConversion"/>
  </si>
  <si>
    <t>开始日期</t>
    <phoneticPr fontId="1" type="noConversion"/>
  </si>
  <si>
    <t>结束日期</t>
    <phoneticPr fontId="1" type="noConversion"/>
  </si>
  <si>
    <t>止损位</t>
    <phoneticPr fontId="1" type="noConversion"/>
  </si>
  <si>
    <t>止损比例</t>
    <phoneticPr fontId="1" type="noConversion"/>
  </si>
  <si>
    <t>设置盈亏比</t>
    <phoneticPr fontId="1" type="noConversion"/>
  </si>
  <si>
    <t>止盈比例</t>
    <phoneticPr fontId="1" type="noConversion"/>
  </si>
  <si>
    <t>止盈位</t>
    <phoneticPr fontId="1" type="noConversion"/>
  </si>
  <si>
    <t>入场时间</t>
    <phoneticPr fontId="1" type="noConversion"/>
  </si>
  <si>
    <t>SPY</t>
    <phoneticPr fontId="1" type="noConversion"/>
  </si>
  <si>
    <t>QQQ</t>
    <phoneticPr fontId="1" type="noConversion"/>
  </si>
  <si>
    <t>AAPL</t>
    <phoneticPr fontId="1" type="noConversion"/>
  </si>
  <si>
    <t>TSLA</t>
    <phoneticPr fontId="1" type="noConversion"/>
  </si>
  <si>
    <t>FB</t>
    <phoneticPr fontId="1" type="noConversion"/>
  </si>
  <si>
    <t>MSFT</t>
    <phoneticPr fontId="1" type="noConversion"/>
  </si>
  <si>
    <t>NVDA</t>
    <phoneticPr fontId="1" type="noConversion"/>
  </si>
  <si>
    <t>MRNA</t>
    <phoneticPr fontId="1" type="noConversion"/>
  </si>
  <si>
    <t>CRM</t>
    <phoneticPr fontId="1" type="noConversion"/>
  </si>
  <si>
    <t>AMD</t>
    <phoneticPr fontId="1" type="noConversion"/>
  </si>
  <si>
    <t>XLF</t>
    <phoneticPr fontId="1" type="noConversion"/>
  </si>
  <si>
    <t>AFRM</t>
    <phoneticPr fontId="1" type="noConversion"/>
  </si>
  <si>
    <t>EFA</t>
    <phoneticPr fontId="1" type="noConversion"/>
  </si>
  <si>
    <t>SQ</t>
    <phoneticPr fontId="1" type="noConversion"/>
  </si>
  <si>
    <t>BA</t>
    <phoneticPr fontId="1" type="noConversion"/>
  </si>
  <si>
    <t>UPST</t>
    <phoneticPr fontId="1" type="noConversion"/>
  </si>
  <si>
    <t>DIA</t>
    <phoneticPr fontId="1" type="noConversion"/>
  </si>
  <si>
    <t>NVAX</t>
    <phoneticPr fontId="1" type="noConversion"/>
  </si>
  <si>
    <t>PLTR</t>
    <phoneticPr fontId="1" type="noConversion"/>
  </si>
  <si>
    <t>NKE</t>
    <phoneticPr fontId="1" type="noConversion"/>
  </si>
  <si>
    <t>AMC</t>
    <phoneticPr fontId="1" type="noConversion"/>
  </si>
  <si>
    <t>SNAP</t>
    <phoneticPr fontId="1" type="noConversion"/>
  </si>
  <si>
    <t>ACN</t>
    <phoneticPr fontId="1" type="noConversion"/>
  </si>
  <si>
    <t>XLK</t>
    <phoneticPr fontId="1" type="noConversion"/>
  </si>
  <si>
    <t>C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</si>
  <si>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24日盘前快播</t>
    </r>
    <r>
      <rPr>
        <sz val="11"/>
        <rFont val="宋体"/>
        <family val="1"/>
        <charset val="134"/>
      </rPr>
      <t/>
    </r>
  </si>
  <si>
    <t>入场单号</t>
    <phoneticPr fontId="1" type="noConversion"/>
  </si>
  <si>
    <t>机器人标记状态</t>
    <phoneticPr fontId="1" type="noConversion"/>
  </si>
  <si>
    <t>出场单号</t>
    <phoneticPr fontId="1" type="noConversion"/>
  </si>
  <si>
    <t>收益金额</t>
    <phoneticPr fontId="1" type="noConversion"/>
  </si>
  <si>
    <t>收益率</t>
    <phoneticPr fontId="1" type="noConversion"/>
  </si>
  <si>
    <t>持股时长</t>
    <phoneticPr fontId="1" type="noConversion"/>
  </si>
  <si>
    <t>出场时间</t>
    <phoneticPr fontId="1" type="noConversion"/>
  </si>
  <si>
    <t>成本价</t>
    <phoneticPr fontId="1" type="noConversion"/>
  </si>
  <si>
    <t>成本金额</t>
    <phoneticPr fontId="1" type="noConversion"/>
  </si>
  <si>
    <t>股数</t>
    <phoneticPr fontId="1" type="noConversion"/>
  </si>
  <si>
    <t>出场价</t>
    <phoneticPr fontId="1" type="noConversion"/>
  </si>
  <si>
    <t>出场金额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</si>
  <si>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26</t>
    </r>
    <r>
      <rPr>
        <sz val="11"/>
        <rFont val="宋体"/>
        <family val="1"/>
        <charset val="134"/>
      </rPr>
      <t>日下周推演</t>
    </r>
    <phoneticPr fontId="1" type="noConversion"/>
  </si>
  <si>
    <t>IWM</t>
    <phoneticPr fontId="1" type="noConversion"/>
  </si>
  <si>
    <r>
      <t>9</t>
    </r>
    <r>
      <rPr>
        <sz val="11"/>
        <rFont val="宋体"/>
        <family val="1"/>
        <charset val="134"/>
      </rPr>
      <t>月</t>
    </r>
    <r>
      <rPr>
        <sz val="11"/>
        <rFont val="Times New Roman"/>
        <family val="1"/>
      </rPr>
      <t>27</t>
    </r>
    <r>
      <rPr>
        <sz val="11"/>
        <rFont val="宋体"/>
        <family val="3"/>
        <charset val="134"/>
      </rPr>
      <t>日盘前快播</t>
    </r>
    <phoneticPr fontId="1" type="noConversion"/>
  </si>
  <si>
    <t>TQQQ</t>
    <phoneticPr fontId="1" type="noConversion"/>
  </si>
  <si>
    <t>ADBE</t>
    <phoneticPr fontId="1" type="noConversion"/>
  </si>
  <si>
    <t>BAC</t>
    <phoneticPr fontId="1" type="noConversion"/>
  </si>
  <si>
    <t>COST</t>
    <phoneticPr fontId="1" type="noConversion"/>
  </si>
  <si>
    <t>记录数</t>
    <phoneticPr fontId="1" type="noConversion"/>
  </si>
  <si>
    <t>未入场，已涨破止盈位，放弃入场</t>
  </si>
  <si>
    <t>已入场</t>
  </si>
  <si>
    <t>2021-09-27 09:30:14</t>
  </si>
  <si>
    <t>2021-09-27 09:30:13.908890</t>
  </si>
  <si>
    <t>未入场，等待入场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</si>
</sst>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宋体"/>
      <family val="2"/>
      <charset val="134"/>
      <scheme val="minor"/>
    </font>
    <font>
      <b/>
      <sz val="11"/>
      <name val="宋体"/>
      <family val="1"/>
      <charset val="134"/>
    </font>
    <font>
      <sz val="11"/>
      <name val="宋体"/>
      <family val="1"/>
      <charset val="134"/>
    </font>
    <font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58" fontId="3" fillId="0" borderId="0" xfId="0" applyNumberFormat="1" applyFont="1" applyAlignment="1">
      <alignment horizontal="center" vertical="center"/>
    </xf>
    <xf numFmtId="176" fontId="3" fillId="2" borderId="0" xfId="1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workbookViewId="0">
      <pane ySplit="1" topLeftCell="A2" activePane="bottomLeft" state="frozen"/>
      <selection pane="bottomLeft" sqref="A1:XFD1048576"/>
    </sheetView>
  </sheetViews>
  <sheetFormatPr defaultColWidth="10" defaultRowHeight="20.100000000000001" customHeight="1" x14ac:dyDescent="0.15"/>
  <cols>
    <col min="1" max="1" width="5.75" style="2" bestFit="1" customWidth="1"/>
    <col min="2" max="2" width="16" style="2" bestFit="1" customWidth="1"/>
    <col min="3" max="3" width="9.75" style="2" bestFit="1" customWidth="1"/>
    <col min="4" max="4" width="9.75" style="2" customWidth="1"/>
    <col min="5" max="5" width="7.125" style="2" bestFit="1" customWidth="1"/>
    <col min="6" max="8" width="7.75" style="2" bestFit="1" customWidth="1"/>
    <col min="9" max="9" width="9.75" style="2" bestFit="1" customWidth="1"/>
    <col min="10" max="10" width="11.875" style="2" bestFit="1" customWidth="1"/>
    <col min="11" max="11" width="9.75" style="2" bestFit="1" customWidth="1"/>
    <col min="12" max="12" width="7.75" style="2" bestFit="1" customWidth="1"/>
    <col min="13" max="13" width="31.75" style="2" bestFit="1" customWidth="1"/>
    <col min="14" max="14" width="16.875" style="10" bestFit="1" customWidth="1"/>
    <col min="15" max="15" width="9.75" style="11" bestFit="1" customWidth="1"/>
    <col min="16" max="16" width="23.25" style="10" bestFit="1" customWidth="1"/>
    <col min="17" max="17" width="9.75" style="11" bestFit="1" customWidth="1"/>
    <col min="18" max="18" width="7.75" style="10" bestFit="1" customWidth="1"/>
    <col min="19" max="19" width="9.75" style="10" bestFit="1" customWidth="1"/>
    <col min="20" max="20" width="5.75" style="10" bestFit="1" customWidth="1"/>
    <col min="21" max="21" width="7.75" style="11" bestFit="1" customWidth="1"/>
    <col min="22" max="22" width="9.75" style="11" bestFit="1" customWidth="1"/>
    <col min="23" max="23" width="9.75" style="12" bestFit="1" customWidth="1"/>
    <col min="24" max="24" width="7.75" style="12" bestFit="1" customWidth="1"/>
    <col min="25" max="25" width="9.75" style="12" bestFit="1" customWidth="1"/>
    <col min="26" max="16384" width="10" style="2"/>
  </cols>
  <sheetData>
    <row r="1" spans="1:25" s="1" customFormat="1" ht="20.100000000000001" customHeight="1" x14ac:dyDescent="0.15">
      <c r="A1" s="3" t="s">
        <v>0</v>
      </c>
      <c r="B1" s="1" t="s">
        <v>1</v>
      </c>
      <c r="C1" s="3" t="s">
        <v>5</v>
      </c>
      <c r="D1" s="3" t="s">
        <v>6</v>
      </c>
      <c r="E1" s="1" t="s">
        <v>3</v>
      </c>
      <c r="F1" s="3" t="s">
        <v>58</v>
      </c>
      <c r="G1" s="3" t="s">
        <v>4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40</v>
      </c>
      <c r="N1" s="7" t="s">
        <v>12</v>
      </c>
      <c r="O1" s="8" t="s">
        <v>45</v>
      </c>
      <c r="P1" s="7" t="s">
        <v>39</v>
      </c>
      <c r="Q1" s="8" t="s">
        <v>41</v>
      </c>
      <c r="R1" s="7" t="s">
        <v>46</v>
      </c>
      <c r="S1" s="7" t="s">
        <v>47</v>
      </c>
      <c r="T1" s="7" t="s">
        <v>48</v>
      </c>
      <c r="U1" s="8" t="s">
        <v>49</v>
      </c>
      <c r="V1" s="8" t="s">
        <v>50</v>
      </c>
      <c r="W1" s="9" t="s">
        <v>42</v>
      </c>
      <c r="X1" s="9" t="s">
        <v>43</v>
      </c>
      <c r="Y1" s="9" t="s">
        <v>44</v>
      </c>
    </row>
    <row r="2" spans="1:25" ht="20.100000000000001" customHeight="1" x14ac:dyDescent="0.15">
      <c r="A2" s="2">
        <v>1</v>
      </c>
      <c r="B2" s="2" t="s">
        <v>53</v>
      </c>
      <c r="C2" s="4">
        <v>44466</v>
      </c>
      <c r="D2" s="4">
        <v>44468</v>
      </c>
      <c r="E2" s="2" t="s">
        <v>16</v>
      </c>
      <c r="F2" s="2">
        <f>COUNTIFS(E:E,E2)</f>
        <v>1</v>
      </c>
      <c r="G2" s="2">
        <v>755</v>
      </c>
      <c r="H2" s="2">
        <v>748</v>
      </c>
      <c r="I2" s="5">
        <f t="shared" ref="I2:I16" si="0">H2/G2-1</f>
        <v>-9.2715231788079722E-3</v>
      </c>
      <c r="J2" s="2">
        <v>1</v>
      </c>
      <c r="K2" s="5">
        <f t="shared" ref="K2:K14" si="1">-I2*J2</f>
        <v>9.2715231788079722E-3</v>
      </c>
      <c r="L2" s="6">
        <f t="shared" ref="L2:L14" si="2">G2*(1+K2)</f>
        <v>761.99999999999989</v>
      </c>
      <c r="M2" s="2" t="s">
        <v>59</v>
      </c>
      <c r="N2" s="10">
        <v>0</v>
      </c>
      <c r="O2" s="11">
        <v>0</v>
      </c>
      <c r="P2" s="10">
        <v>0</v>
      </c>
      <c r="Q2" s="11">
        <v>0</v>
      </c>
      <c r="R2" s="10">
        <v>0</v>
      </c>
      <c r="S2" s="10">
        <v>0</v>
      </c>
      <c r="T2" s="10">
        <v>0</v>
      </c>
      <c r="U2" s="11">
        <v>0</v>
      </c>
      <c r="V2" s="11">
        <v>0</v>
      </c>
      <c r="W2" s="12">
        <v>0</v>
      </c>
      <c r="X2" s="12">
        <v>0</v>
      </c>
      <c r="Y2" s="12">
        <v>0</v>
      </c>
    </row>
    <row r="3" spans="1:25" ht="20.100000000000001" customHeight="1" x14ac:dyDescent="0.15">
      <c r="A3" s="2">
        <v>2</v>
      </c>
      <c r="B3" s="2" t="s">
        <v>53</v>
      </c>
      <c r="C3" s="4">
        <v>44466</v>
      </c>
      <c r="D3" s="4">
        <v>44468</v>
      </c>
      <c r="E3" s="2" t="s">
        <v>14</v>
      </c>
      <c r="F3" s="2">
        <f>COUNTIFS(E:E,E3)</f>
        <v>1</v>
      </c>
      <c r="G3" s="2">
        <v>371</v>
      </c>
      <c r="H3" s="2">
        <v>369</v>
      </c>
      <c r="I3" s="5">
        <f t="shared" si="0"/>
        <v>-5.3908355795148077E-3</v>
      </c>
      <c r="J3" s="2">
        <v>1</v>
      </c>
      <c r="K3" s="5">
        <f t="shared" si="1"/>
        <v>5.3908355795148077E-3</v>
      </c>
      <c r="L3" s="6">
        <f t="shared" si="2"/>
        <v>372.99999999999994</v>
      </c>
      <c r="M3" s="2" t="s">
        <v>60</v>
      </c>
      <c r="N3" s="10" t="s">
        <v>61</v>
      </c>
      <c r="O3" s="11">
        <v>0</v>
      </c>
      <c r="P3" s="10" t="s">
        <v>62</v>
      </c>
      <c r="Q3" s="11">
        <v>0</v>
      </c>
      <c r="R3" s="10">
        <v>370.43</v>
      </c>
      <c r="S3" s="10">
        <v>1852.15</v>
      </c>
      <c r="T3" s="10">
        <v>5</v>
      </c>
      <c r="U3" s="11">
        <v>0</v>
      </c>
      <c r="V3" s="11">
        <v>0</v>
      </c>
      <c r="W3" s="12">
        <v>0</v>
      </c>
      <c r="X3" s="12">
        <v>0</v>
      </c>
      <c r="Y3" s="12">
        <v>0</v>
      </c>
    </row>
    <row r="4" spans="1:25" ht="20.100000000000001" customHeight="1" x14ac:dyDescent="0.15">
      <c r="A4" s="2">
        <v>3</v>
      </c>
      <c r="B4" s="2" t="s">
        <v>53</v>
      </c>
      <c r="C4" s="4">
        <v>44466</v>
      </c>
      <c r="D4" s="4">
        <v>44468</v>
      </c>
      <c r="E4" s="2" t="s">
        <v>20</v>
      </c>
      <c r="F4" s="2">
        <f>COUNTIFS(E:E,E4)</f>
        <v>1</v>
      </c>
      <c r="G4" s="2">
        <v>416</v>
      </c>
      <c r="H4" s="2">
        <v>396</v>
      </c>
      <c r="I4" s="5">
        <f t="shared" si="0"/>
        <v>-4.8076923076923128E-2</v>
      </c>
      <c r="J4" s="2">
        <v>1</v>
      </c>
      <c r="K4" s="5">
        <f t="shared" si="1"/>
        <v>4.8076923076923128E-2</v>
      </c>
      <c r="L4" s="6">
        <f t="shared" si="2"/>
        <v>436</v>
      </c>
      <c r="M4" s="2" t="s">
        <v>63</v>
      </c>
      <c r="N4" s="10">
        <v>0</v>
      </c>
      <c r="O4" s="11">
        <v>0</v>
      </c>
      <c r="P4" s="10">
        <v>0</v>
      </c>
      <c r="Q4" s="11">
        <v>0</v>
      </c>
      <c r="R4" s="10">
        <v>0</v>
      </c>
      <c r="S4" s="10">
        <v>0</v>
      </c>
      <c r="T4" s="10">
        <v>0</v>
      </c>
      <c r="U4" s="11">
        <v>0</v>
      </c>
      <c r="V4" s="11">
        <v>0</v>
      </c>
      <c r="W4" s="12">
        <v>0</v>
      </c>
      <c r="X4" s="12">
        <v>0</v>
      </c>
      <c r="Y4" s="12">
        <v>0</v>
      </c>
    </row>
    <row r="5" spans="1:25" ht="20.100000000000001" customHeight="1" x14ac:dyDescent="0.15">
      <c r="A5" s="2">
        <v>4</v>
      </c>
      <c r="B5" s="2" t="s">
        <v>53</v>
      </c>
      <c r="C5" s="4">
        <v>44466</v>
      </c>
      <c r="D5" s="4">
        <v>44468</v>
      </c>
      <c r="E5" s="2" t="s">
        <v>32</v>
      </c>
      <c r="F5" s="2">
        <f>COUNTIFS(E:E,E5)</f>
        <v>1</v>
      </c>
      <c r="G5" s="2">
        <v>140.5</v>
      </c>
      <c r="H5" s="2">
        <v>130</v>
      </c>
      <c r="I5" s="5">
        <f t="shared" si="0"/>
        <v>-7.4733096085409234E-2</v>
      </c>
      <c r="J5" s="2">
        <v>1</v>
      </c>
      <c r="K5" s="5">
        <f t="shared" si="1"/>
        <v>7.4733096085409234E-2</v>
      </c>
      <c r="L5" s="6">
        <f t="shared" si="2"/>
        <v>150.99999999999997</v>
      </c>
      <c r="M5" s="2">
        <v>0</v>
      </c>
      <c r="N5" s="10">
        <v>0</v>
      </c>
      <c r="O5" s="11">
        <v>0</v>
      </c>
      <c r="P5" s="10">
        <v>0</v>
      </c>
      <c r="Q5" s="11">
        <v>0</v>
      </c>
      <c r="R5" s="10">
        <v>0</v>
      </c>
      <c r="S5" s="10">
        <v>0</v>
      </c>
      <c r="T5" s="10">
        <v>0</v>
      </c>
      <c r="U5" s="11">
        <v>0</v>
      </c>
      <c r="V5" s="11">
        <v>0</v>
      </c>
      <c r="W5" s="12">
        <v>0</v>
      </c>
      <c r="X5" s="12">
        <v>0</v>
      </c>
      <c r="Y5" s="12">
        <v>0</v>
      </c>
    </row>
    <row r="6" spans="1:25" ht="20.100000000000001" customHeight="1" x14ac:dyDescent="0.15">
      <c r="A6" s="2">
        <v>5</v>
      </c>
      <c r="B6" s="2" t="s">
        <v>53</v>
      </c>
      <c r="C6" s="4">
        <v>44466</v>
      </c>
      <c r="D6" s="4">
        <v>44468</v>
      </c>
      <c r="E6" s="2" t="s">
        <v>54</v>
      </c>
      <c r="F6" s="2">
        <f>COUNTIFS(E:E,E6)</f>
        <v>1</v>
      </c>
      <c r="G6" s="2">
        <v>136.55000000000001</v>
      </c>
      <c r="H6" s="2">
        <v>133.5</v>
      </c>
      <c r="I6" s="5">
        <f t="shared" si="0"/>
        <v>-2.2336140607836064E-2</v>
      </c>
      <c r="J6" s="2">
        <v>1</v>
      </c>
      <c r="K6" s="5">
        <f t="shared" si="1"/>
        <v>2.2336140607836064E-2</v>
      </c>
      <c r="L6" s="6">
        <f t="shared" si="2"/>
        <v>139.60000000000005</v>
      </c>
      <c r="M6" s="2">
        <v>0</v>
      </c>
      <c r="N6" s="10">
        <v>0</v>
      </c>
      <c r="O6" s="11">
        <v>0</v>
      </c>
      <c r="P6" s="10">
        <v>0</v>
      </c>
      <c r="Q6" s="11">
        <v>0</v>
      </c>
      <c r="R6" s="10">
        <v>0</v>
      </c>
      <c r="S6" s="10">
        <v>0</v>
      </c>
      <c r="T6" s="10">
        <v>0</v>
      </c>
      <c r="U6" s="11">
        <v>0</v>
      </c>
      <c r="V6" s="11">
        <v>0</v>
      </c>
      <c r="W6" s="12">
        <v>0</v>
      </c>
      <c r="X6" s="12">
        <v>0</v>
      </c>
      <c r="Y6" s="12">
        <v>0</v>
      </c>
    </row>
    <row r="7" spans="1:25" ht="20.100000000000001" customHeight="1" x14ac:dyDescent="0.15">
      <c r="A7" s="2">
        <v>6</v>
      </c>
      <c r="B7" s="2" t="s">
        <v>53</v>
      </c>
      <c r="C7" s="4">
        <v>44466</v>
      </c>
      <c r="D7" s="4">
        <v>44468</v>
      </c>
      <c r="E7" s="2" t="s">
        <v>21</v>
      </c>
      <c r="F7" s="2">
        <f>COUNTIFS(E:E,E7)</f>
        <v>1</v>
      </c>
      <c r="G7" s="2">
        <v>278</v>
      </c>
      <c r="H7" s="2">
        <v>275</v>
      </c>
      <c r="I7" s="5">
        <f t="shared" si="0"/>
        <v>-1.0791366906474864E-2</v>
      </c>
      <c r="J7" s="2">
        <v>1</v>
      </c>
      <c r="K7" s="5">
        <f t="shared" si="1"/>
        <v>1.0791366906474864E-2</v>
      </c>
      <c r="L7" s="6">
        <f t="shared" si="2"/>
        <v>281</v>
      </c>
      <c r="M7" s="2">
        <v>0</v>
      </c>
      <c r="N7" s="10">
        <v>0</v>
      </c>
      <c r="O7" s="11">
        <v>0</v>
      </c>
      <c r="P7" s="10">
        <v>0</v>
      </c>
      <c r="Q7" s="11">
        <v>0</v>
      </c>
      <c r="R7" s="10">
        <v>0</v>
      </c>
      <c r="S7" s="10">
        <v>0</v>
      </c>
      <c r="T7" s="10">
        <v>0</v>
      </c>
      <c r="U7" s="11">
        <v>0</v>
      </c>
      <c r="V7" s="11">
        <v>0</v>
      </c>
      <c r="W7" s="12">
        <v>0</v>
      </c>
      <c r="X7" s="12">
        <v>0</v>
      </c>
      <c r="Y7" s="12">
        <v>0</v>
      </c>
    </row>
    <row r="8" spans="1:25" ht="20.100000000000001" customHeight="1" x14ac:dyDescent="0.15">
      <c r="A8" s="2">
        <v>7</v>
      </c>
      <c r="B8" s="2" t="s">
        <v>53</v>
      </c>
      <c r="C8" s="4">
        <v>44466</v>
      </c>
      <c r="D8" s="4">
        <v>44468</v>
      </c>
      <c r="E8" s="2" t="s">
        <v>22</v>
      </c>
      <c r="F8" s="2">
        <f>COUNTIFS(E:E,E8)</f>
        <v>1</v>
      </c>
      <c r="G8" s="2">
        <v>104.8</v>
      </c>
      <c r="H8" s="2">
        <v>104</v>
      </c>
      <c r="I8" s="5">
        <f t="shared" si="0"/>
        <v>-7.6335877862595547E-3</v>
      </c>
      <c r="J8" s="2">
        <v>1</v>
      </c>
      <c r="K8" s="5">
        <f t="shared" si="1"/>
        <v>7.6335877862595547E-3</v>
      </c>
      <c r="L8" s="6">
        <f t="shared" si="2"/>
        <v>105.59999999999998</v>
      </c>
      <c r="M8" s="2">
        <v>0</v>
      </c>
      <c r="N8" s="10">
        <v>0</v>
      </c>
      <c r="O8" s="11">
        <v>0</v>
      </c>
      <c r="P8" s="10">
        <v>0</v>
      </c>
      <c r="Q8" s="11">
        <v>0</v>
      </c>
      <c r="R8" s="10">
        <v>0</v>
      </c>
      <c r="S8" s="10">
        <v>0</v>
      </c>
      <c r="T8" s="10">
        <v>0</v>
      </c>
      <c r="U8" s="11">
        <v>0</v>
      </c>
      <c r="V8" s="11">
        <v>0</v>
      </c>
      <c r="W8" s="12">
        <v>0</v>
      </c>
      <c r="X8" s="12">
        <v>0</v>
      </c>
      <c r="Y8" s="12">
        <v>0</v>
      </c>
    </row>
    <row r="9" spans="1:25" ht="20.100000000000001" customHeight="1" x14ac:dyDescent="0.15">
      <c r="A9" s="2">
        <v>8</v>
      </c>
      <c r="B9" s="2" t="s">
        <v>53</v>
      </c>
      <c r="C9" s="4">
        <v>44466</v>
      </c>
      <c r="D9" s="4">
        <v>44468</v>
      </c>
      <c r="E9" s="2" t="s">
        <v>24</v>
      </c>
      <c r="F9" s="2">
        <f>COUNTIFS(E:E,E9)</f>
        <v>1</v>
      </c>
      <c r="G9" s="2">
        <v>122</v>
      </c>
      <c r="H9" s="2">
        <v>118.5</v>
      </c>
      <c r="I9" s="5">
        <f t="shared" si="0"/>
        <v>-2.8688524590163911E-2</v>
      </c>
      <c r="J9" s="2">
        <v>1</v>
      </c>
      <c r="K9" s="5">
        <f t="shared" si="1"/>
        <v>2.8688524590163911E-2</v>
      </c>
      <c r="L9" s="6">
        <f t="shared" si="2"/>
        <v>125.50000000000001</v>
      </c>
      <c r="M9" s="2">
        <v>0</v>
      </c>
      <c r="N9" s="10">
        <v>0</v>
      </c>
      <c r="O9" s="11">
        <v>0</v>
      </c>
      <c r="P9" s="10">
        <v>0</v>
      </c>
      <c r="Q9" s="11">
        <v>0</v>
      </c>
      <c r="R9" s="10">
        <v>0</v>
      </c>
      <c r="S9" s="10">
        <v>0</v>
      </c>
      <c r="T9" s="10">
        <v>0</v>
      </c>
      <c r="U9" s="11">
        <v>0</v>
      </c>
      <c r="V9" s="11">
        <v>0</v>
      </c>
      <c r="W9" s="12">
        <v>0</v>
      </c>
      <c r="X9" s="12">
        <v>0</v>
      </c>
      <c r="Y9" s="12">
        <v>0</v>
      </c>
    </row>
    <row r="10" spans="1:25" ht="20.100000000000001" customHeight="1" x14ac:dyDescent="0.15">
      <c r="A10" s="2">
        <v>9</v>
      </c>
      <c r="B10" s="2" t="s">
        <v>53</v>
      </c>
      <c r="C10" s="4">
        <v>44466</v>
      </c>
      <c r="D10" s="4">
        <v>44468</v>
      </c>
      <c r="E10" s="2" t="s">
        <v>34</v>
      </c>
      <c r="F10" s="2">
        <f>COUNTIFS(E:E,E10)</f>
        <v>1</v>
      </c>
      <c r="G10" s="2">
        <v>80.5</v>
      </c>
      <c r="H10" s="2">
        <v>79.5</v>
      </c>
      <c r="I10" s="5">
        <f t="shared" si="0"/>
        <v>-1.2422360248447228E-2</v>
      </c>
      <c r="J10" s="2">
        <v>4</v>
      </c>
      <c r="K10" s="5">
        <f t="shared" si="1"/>
        <v>4.9689440993788914E-2</v>
      </c>
      <c r="L10" s="6">
        <f t="shared" si="2"/>
        <v>84.500000000000014</v>
      </c>
      <c r="M10" s="2">
        <v>0</v>
      </c>
      <c r="N10" s="10">
        <v>0</v>
      </c>
      <c r="O10" s="11">
        <v>0</v>
      </c>
      <c r="P10" s="10">
        <v>0</v>
      </c>
      <c r="Q10" s="11">
        <v>0</v>
      </c>
      <c r="R10" s="10">
        <v>0</v>
      </c>
      <c r="S10" s="10">
        <v>0</v>
      </c>
      <c r="T10" s="10">
        <v>0</v>
      </c>
      <c r="U10" s="11">
        <v>0</v>
      </c>
      <c r="V10" s="11">
        <v>0</v>
      </c>
      <c r="W10" s="12">
        <v>0</v>
      </c>
      <c r="X10" s="12">
        <v>0</v>
      </c>
      <c r="Y10" s="12">
        <v>0</v>
      </c>
    </row>
    <row r="11" spans="1:25" ht="20.100000000000001" customHeight="1" x14ac:dyDescent="0.15">
      <c r="A11" s="2">
        <v>10</v>
      </c>
      <c r="B11" s="2" t="s">
        <v>53</v>
      </c>
      <c r="C11" s="4">
        <v>44466</v>
      </c>
      <c r="D11" s="4">
        <v>44468</v>
      </c>
      <c r="E11" s="2" t="s">
        <v>23</v>
      </c>
      <c r="F11" s="2">
        <f>COUNTIFS(E:E,E11)</f>
        <v>1</v>
      </c>
      <c r="G11" s="2">
        <v>38</v>
      </c>
      <c r="H11" s="2">
        <v>37.799999999999997</v>
      </c>
      <c r="I11" s="5">
        <f t="shared" si="0"/>
        <v>-5.2631578947369695E-3</v>
      </c>
      <c r="J11" s="2">
        <v>1</v>
      </c>
      <c r="K11" s="5">
        <f t="shared" si="1"/>
        <v>5.2631578947369695E-3</v>
      </c>
      <c r="L11" s="6">
        <f t="shared" si="2"/>
        <v>38.20000000000001</v>
      </c>
      <c r="M11" s="2">
        <v>0</v>
      </c>
      <c r="N11" s="10">
        <v>0</v>
      </c>
      <c r="O11" s="11">
        <v>0</v>
      </c>
      <c r="P11" s="10">
        <v>0</v>
      </c>
      <c r="Q11" s="11">
        <v>0</v>
      </c>
      <c r="R11" s="10">
        <v>0</v>
      </c>
      <c r="S11" s="10">
        <v>0</v>
      </c>
      <c r="T11" s="10">
        <v>0</v>
      </c>
      <c r="U11" s="11">
        <v>0</v>
      </c>
      <c r="V11" s="11">
        <v>0</v>
      </c>
      <c r="W11" s="12">
        <v>0</v>
      </c>
      <c r="X11" s="12">
        <v>0</v>
      </c>
      <c r="Y11" s="12">
        <v>0</v>
      </c>
    </row>
    <row r="12" spans="1:25" ht="20.100000000000001" customHeight="1" x14ac:dyDescent="0.15">
      <c r="A12" s="2">
        <v>11</v>
      </c>
      <c r="B12" s="2" t="s">
        <v>53</v>
      </c>
      <c r="C12" s="4">
        <v>44466</v>
      </c>
      <c r="D12" s="4">
        <v>44468</v>
      </c>
      <c r="E12" s="2" t="s">
        <v>55</v>
      </c>
      <c r="F12" s="2">
        <f>COUNTIFS(E:E,E12)</f>
        <v>1</v>
      </c>
      <c r="G12" s="2">
        <v>616.20000000000005</v>
      </c>
      <c r="H12" s="2">
        <v>604</v>
      </c>
      <c r="I12" s="5">
        <f t="shared" si="0"/>
        <v>-1.9798766634209763E-2</v>
      </c>
      <c r="J12" s="2">
        <v>1</v>
      </c>
      <c r="K12" s="5">
        <f t="shared" si="1"/>
        <v>1.9798766634209763E-2</v>
      </c>
      <c r="L12" s="6">
        <f t="shared" si="2"/>
        <v>628.40000000000009</v>
      </c>
      <c r="M12" s="2">
        <v>0</v>
      </c>
      <c r="N12" s="10">
        <v>0</v>
      </c>
      <c r="O12" s="11">
        <v>0</v>
      </c>
      <c r="P12" s="10">
        <v>0</v>
      </c>
      <c r="Q12" s="11">
        <v>0</v>
      </c>
      <c r="R12" s="10">
        <v>0</v>
      </c>
      <c r="S12" s="10">
        <v>0</v>
      </c>
      <c r="T12" s="10">
        <v>0</v>
      </c>
      <c r="U12" s="11">
        <v>0</v>
      </c>
      <c r="V12" s="11">
        <v>0</v>
      </c>
      <c r="W12" s="12">
        <v>0</v>
      </c>
      <c r="X12" s="12">
        <v>0</v>
      </c>
      <c r="Y12" s="12">
        <v>0</v>
      </c>
    </row>
    <row r="13" spans="1:25" ht="20.100000000000001" customHeight="1" x14ac:dyDescent="0.15">
      <c r="A13" s="2">
        <v>12</v>
      </c>
      <c r="B13" s="2" t="s">
        <v>53</v>
      </c>
      <c r="C13" s="4">
        <v>44466</v>
      </c>
      <c r="D13" s="4">
        <v>44468</v>
      </c>
      <c r="E13" s="2" t="s">
        <v>56</v>
      </c>
      <c r="F13" s="2">
        <f>COUNTIFS(E:E,E13)</f>
        <v>1</v>
      </c>
      <c r="G13" s="2">
        <v>41.7</v>
      </c>
      <c r="H13" s="2">
        <v>41.4</v>
      </c>
      <c r="I13" s="5">
        <f t="shared" si="0"/>
        <v>-7.1942446043166131E-3</v>
      </c>
      <c r="J13" s="2">
        <v>1</v>
      </c>
      <c r="K13" s="5">
        <f t="shared" si="1"/>
        <v>7.1942446043166131E-3</v>
      </c>
      <c r="L13" s="6">
        <f t="shared" si="2"/>
        <v>42</v>
      </c>
      <c r="M13" s="2">
        <v>0</v>
      </c>
      <c r="N13" s="10">
        <v>0</v>
      </c>
      <c r="O13" s="11">
        <v>0</v>
      </c>
      <c r="P13" s="10">
        <v>0</v>
      </c>
      <c r="Q13" s="11">
        <v>0</v>
      </c>
      <c r="R13" s="10">
        <v>0</v>
      </c>
      <c r="S13" s="10">
        <v>0</v>
      </c>
      <c r="T13" s="10">
        <v>0</v>
      </c>
      <c r="U13" s="11">
        <v>0</v>
      </c>
      <c r="V13" s="11">
        <v>0</v>
      </c>
      <c r="W13" s="12">
        <v>0</v>
      </c>
      <c r="X13" s="12">
        <v>0</v>
      </c>
      <c r="Y13" s="12">
        <v>0</v>
      </c>
    </row>
    <row r="14" spans="1:25" ht="20.100000000000001" customHeight="1" x14ac:dyDescent="0.15">
      <c r="A14" s="2">
        <v>13</v>
      </c>
      <c r="B14" s="2" t="s">
        <v>53</v>
      </c>
      <c r="C14" s="4">
        <v>44466</v>
      </c>
      <c r="D14" s="4">
        <v>44468</v>
      </c>
      <c r="E14" s="2" t="s">
        <v>57</v>
      </c>
      <c r="F14" s="2">
        <f>COUNTIFS(E:E,E14)</f>
        <v>1</v>
      </c>
      <c r="G14" s="2">
        <v>461</v>
      </c>
      <c r="H14" s="2">
        <v>459</v>
      </c>
      <c r="I14" s="5">
        <f t="shared" si="0"/>
        <v>-4.3383947939262812E-3</v>
      </c>
      <c r="J14" s="2">
        <v>1</v>
      </c>
      <c r="K14" s="5">
        <f t="shared" si="1"/>
        <v>4.3383947939262812E-3</v>
      </c>
      <c r="L14" s="6">
        <f t="shared" si="2"/>
        <v>462.99999999999994</v>
      </c>
      <c r="M14" s="2">
        <v>0</v>
      </c>
      <c r="N14" s="10">
        <v>0</v>
      </c>
      <c r="O14" s="11">
        <v>0</v>
      </c>
      <c r="P14" s="10">
        <v>0</v>
      </c>
      <c r="Q14" s="11">
        <v>0</v>
      </c>
      <c r="R14" s="10">
        <v>0</v>
      </c>
      <c r="S14" s="10">
        <v>0</v>
      </c>
      <c r="T14" s="10">
        <v>0</v>
      </c>
      <c r="U14" s="11">
        <v>0</v>
      </c>
      <c r="V14" s="11">
        <v>0</v>
      </c>
      <c r="W14" s="12">
        <v>0</v>
      </c>
      <c r="X14" s="12">
        <v>0</v>
      </c>
      <c r="Y14" s="12">
        <v>0</v>
      </c>
    </row>
    <row r="15" spans="1:25" ht="20.100000000000001" customHeight="1" x14ac:dyDescent="0.15">
      <c r="A15" s="2">
        <v>14</v>
      </c>
      <c r="B15" s="2" t="s">
        <v>51</v>
      </c>
      <c r="C15" s="4">
        <v>44466</v>
      </c>
      <c r="D15" s="4">
        <v>44468</v>
      </c>
      <c r="E15" s="2" t="s">
        <v>52</v>
      </c>
      <c r="F15" s="2">
        <f>COUNTIFS(E:E,E15)</f>
        <v>1</v>
      </c>
      <c r="G15" s="2">
        <v>221.5</v>
      </c>
      <c r="H15" s="2">
        <v>220</v>
      </c>
      <c r="I15" s="5">
        <f t="shared" si="0"/>
        <v>-6.7720090293453827E-3</v>
      </c>
      <c r="J15" s="2">
        <v>1</v>
      </c>
      <c r="K15" s="5">
        <f t="shared" ref="K15" si="3">-I15*J15</f>
        <v>6.7720090293453827E-3</v>
      </c>
      <c r="L15" s="6">
        <f t="shared" ref="L15" si="4">G15*(1+K15)</f>
        <v>223.00000000000003</v>
      </c>
      <c r="M15" s="2">
        <v>0</v>
      </c>
      <c r="N15" s="10">
        <v>0</v>
      </c>
      <c r="O15" s="11">
        <v>0</v>
      </c>
      <c r="P15" s="10">
        <v>0</v>
      </c>
      <c r="Q15" s="11">
        <v>0</v>
      </c>
      <c r="R15" s="10">
        <v>0</v>
      </c>
      <c r="S15" s="10">
        <v>0</v>
      </c>
      <c r="T15" s="10">
        <v>0</v>
      </c>
      <c r="U15" s="11">
        <v>0</v>
      </c>
      <c r="V15" s="11">
        <v>0</v>
      </c>
      <c r="W15" s="12">
        <v>0</v>
      </c>
      <c r="X15" s="12">
        <v>0</v>
      </c>
      <c r="Y15" s="12">
        <v>0</v>
      </c>
    </row>
    <row r="16" spans="1:25" ht="20.100000000000001" customHeight="1" x14ac:dyDescent="0.15">
      <c r="A16" s="2">
        <v>15</v>
      </c>
      <c r="B16" s="2" t="s">
        <v>2</v>
      </c>
      <c r="C16" s="4">
        <v>44463</v>
      </c>
      <c r="D16" s="4">
        <v>44467</v>
      </c>
      <c r="E16" s="2" t="s">
        <v>13</v>
      </c>
      <c r="F16" s="2">
        <f>COUNTIFS(E:E,E16)</f>
        <v>1</v>
      </c>
      <c r="G16" s="2">
        <v>440.3</v>
      </c>
      <c r="H16" s="2">
        <v>438</v>
      </c>
      <c r="I16" s="5">
        <f t="shared" si="0"/>
        <v>-5.2237111060641217E-3</v>
      </c>
      <c r="J16" s="2">
        <v>1</v>
      </c>
      <c r="K16" s="5">
        <f>-I16*J16</f>
        <v>5.2237111060641217E-3</v>
      </c>
      <c r="L16" s="6">
        <f>G16*(1+K16)</f>
        <v>442.60000000000008</v>
      </c>
      <c r="M16" s="2">
        <v>0</v>
      </c>
      <c r="N16" s="10">
        <v>0</v>
      </c>
      <c r="O16" s="11">
        <v>0</v>
      </c>
      <c r="P16" s="10">
        <v>0</v>
      </c>
      <c r="Q16" s="11">
        <v>0</v>
      </c>
      <c r="R16" s="10">
        <v>0</v>
      </c>
      <c r="S16" s="10">
        <v>0</v>
      </c>
      <c r="T16" s="10">
        <v>0</v>
      </c>
      <c r="U16" s="11">
        <v>0</v>
      </c>
      <c r="V16" s="11">
        <v>0</v>
      </c>
      <c r="W16" s="12">
        <v>0</v>
      </c>
      <c r="X16" s="12">
        <v>0</v>
      </c>
      <c r="Y16" s="12">
        <v>0</v>
      </c>
    </row>
    <row r="17" spans="1:25" ht="20.100000000000001" customHeight="1" x14ac:dyDescent="0.15">
      <c r="A17" s="2">
        <v>16</v>
      </c>
      <c r="B17" s="2" t="s">
        <v>2</v>
      </c>
      <c r="C17" s="4">
        <v>44463</v>
      </c>
      <c r="D17" s="4">
        <v>44467</v>
      </c>
      <c r="E17" s="2" t="s">
        <v>15</v>
      </c>
      <c r="F17" s="2">
        <f>COUNTIFS(E:E,E17)</f>
        <v>1</v>
      </c>
      <c r="G17" s="2">
        <v>141.69999999999999</v>
      </c>
      <c r="H17" s="2">
        <v>139.9</v>
      </c>
      <c r="I17" s="5">
        <f t="shared" ref="I17:I31" si="5">H17/G17-1</f>
        <v>-1.2702893436838281E-2</v>
      </c>
      <c r="J17" s="2">
        <v>1</v>
      </c>
      <c r="K17" s="5">
        <f t="shared" ref="K17:K31" si="6">-I17*J17</f>
        <v>1.2702893436838281E-2</v>
      </c>
      <c r="L17" s="6">
        <f t="shared" ref="L17:L31" si="7">G17*(1+K17)</f>
        <v>143.49999999999997</v>
      </c>
      <c r="M17" s="2">
        <v>0</v>
      </c>
      <c r="N17" s="10">
        <v>0</v>
      </c>
      <c r="O17" s="11">
        <v>0</v>
      </c>
      <c r="P17" s="10">
        <v>0</v>
      </c>
      <c r="Q17" s="11">
        <v>0</v>
      </c>
      <c r="R17" s="10">
        <v>0</v>
      </c>
      <c r="S17" s="10">
        <v>0</v>
      </c>
      <c r="T17" s="10">
        <v>0</v>
      </c>
      <c r="U17" s="11">
        <v>0</v>
      </c>
      <c r="V17" s="11">
        <v>0</v>
      </c>
      <c r="W17" s="12">
        <v>0</v>
      </c>
      <c r="X17" s="12">
        <v>0</v>
      </c>
      <c r="Y17" s="12">
        <v>0</v>
      </c>
    </row>
    <row r="18" spans="1:25" ht="20.100000000000001" customHeight="1" x14ac:dyDescent="0.15">
      <c r="A18" s="2">
        <v>17</v>
      </c>
      <c r="B18" s="2" t="s">
        <v>38</v>
      </c>
      <c r="C18" s="4">
        <v>44463</v>
      </c>
      <c r="D18" s="4">
        <v>44467</v>
      </c>
      <c r="E18" s="2" t="s">
        <v>17</v>
      </c>
      <c r="F18" s="2">
        <f>COUNTIFS(E:E,E18)</f>
        <v>1</v>
      </c>
      <c r="G18" s="2">
        <v>342</v>
      </c>
      <c r="H18" s="2">
        <v>340.69</v>
      </c>
      <c r="I18" s="5">
        <f t="shared" si="5"/>
        <v>-3.830409356725184E-3</v>
      </c>
      <c r="J18" s="2">
        <v>1</v>
      </c>
      <c r="K18" s="5">
        <f t="shared" si="6"/>
        <v>3.830409356725184E-3</v>
      </c>
      <c r="L18" s="6">
        <f t="shared" si="7"/>
        <v>343.31</v>
      </c>
      <c r="M18" s="2">
        <v>0</v>
      </c>
      <c r="N18" s="10">
        <v>0</v>
      </c>
      <c r="O18" s="11">
        <v>0</v>
      </c>
      <c r="P18" s="10">
        <v>0</v>
      </c>
      <c r="Q18" s="11">
        <v>0</v>
      </c>
      <c r="R18" s="10">
        <v>0</v>
      </c>
      <c r="S18" s="10">
        <v>0</v>
      </c>
      <c r="T18" s="10">
        <v>0</v>
      </c>
      <c r="U18" s="11">
        <v>0</v>
      </c>
      <c r="V18" s="11">
        <v>0</v>
      </c>
      <c r="W18" s="12">
        <v>0</v>
      </c>
      <c r="X18" s="12">
        <v>0</v>
      </c>
      <c r="Y18" s="12">
        <v>0</v>
      </c>
    </row>
    <row r="19" spans="1:25" ht="20.100000000000001" customHeight="1" x14ac:dyDescent="0.15">
      <c r="A19" s="2">
        <v>18</v>
      </c>
      <c r="B19" s="2" t="s">
        <v>38</v>
      </c>
      <c r="C19" s="4">
        <v>44463</v>
      </c>
      <c r="D19" s="4">
        <v>44467</v>
      </c>
      <c r="E19" s="2" t="s">
        <v>19</v>
      </c>
      <c r="F19" s="2">
        <f>COUNTIFS(E:E,E19)</f>
        <v>1</v>
      </c>
      <c r="G19" s="2">
        <v>220.8</v>
      </c>
      <c r="H19" s="2">
        <v>219.5</v>
      </c>
      <c r="I19" s="5">
        <f t="shared" si="5"/>
        <v>-5.8876811594202882E-3</v>
      </c>
      <c r="J19" s="2">
        <v>1</v>
      </c>
      <c r="K19" s="5">
        <f t="shared" si="6"/>
        <v>5.8876811594202882E-3</v>
      </c>
      <c r="L19" s="6">
        <f t="shared" si="7"/>
        <v>222.10000000000002</v>
      </c>
      <c r="M19" s="2">
        <v>0</v>
      </c>
      <c r="N19" s="10">
        <v>0</v>
      </c>
      <c r="O19" s="11">
        <v>0</v>
      </c>
      <c r="P19" s="10">
        <v>0</v>
      </c>
      <c r="Q19" s="11">
        <v>0</v>
      </c>
      <c r="R19" s="10">
        <v>0</v>
      </c>
      <c r="S19" s="10">
        <v>0</v>
      </c>
      <c r="T19" s="10">
        <v>0</v>
      </c>
      <c r="U19" s="11">
        <v>0</v>
      </c>
      <c r="V19" s="11">
        <v>0</v>
      </c>
      <c r="W19" s="12">
        <v>0</v>
      </c>
      <c r="X19" s="12">
        <v>0</v>
      </c>
      <c r="Y19" s="12">
        <v>0</v>
      </c>
    </row>
    <row r="20" spans="1:25" ht="20.100000000000001" customHeight="1" x14ac:dyDescent="0.15">
      <c r="A20" s="2">
        <v>19</v>
      </c>
      <c r="B20" s="2" t="s">
        <v>38</v>
      </c>
      <c r="C20" s="4">
        <v>44463</v>
      </c>
      <c r="D20" s="4">
        <v>44467</v>
      </c>
      <c r="E20" s="2" t="s">
        <v>18</v>
      </c>
      <c r="F20" s="2">
        <f>COUNTIFS(E:E,E20)</f>
        <v>1</v>
      </c>
      <c r="G20" s="2">
        <v>298.5</v>
      </c>
      <c r="H20" s="2">
        <v>297.2</v>
      </c>
      <c r="I20" s="5">
        <f t="shared" si="5"/>
        <v>-4.3551088777219471E-3</v>
      </c>
      <c r="J20" s="2">
        <v>1</v>
      </c>
      <c r="K20" s="5">
        <f t="shared" si="6"/>
        <v>4.3551088777219471E-3</v>
      </c>
      <c r="L20" s="6">
        <f t="shared" si="7"/>
        <v>299.79999999999995</v>
      </c>
      <c r="M20" s="2">
        <v>0</v>
      </c>
      <c r="N20" s="10">
        <v>0</v>
      </c>
      <c r="O20" s="11">
        <v>0</v>
      </c>
      <c r="P20" s="10">
        <v>0</v>
      </c>
      <c r="Q20" s="11">
        <v>0</v>
      </c>
      <c r="R20" s="10">
        <v>0</v>
      </c>
      <c r="S20" s="10">
        <v>0</v>
      </c>
      <c r="T20" s="10">
        <v>0</v>
      </c>
      <c r="U20" s="11">
        <v>0</v>
      </c>
      <c r="V20" s="11">
        <v>0</v>
      </c>
      <c r="W20" s="12">
        <v>0</v>
      </c>
      <c r="X20" s="12">
        <v>0</v>
      </c>
      <c r="Y20" s="12">
        <v>0</v>
      </c>
    </row>
    <row r="21" spans="1:25" ht="20.100000000000001" customHeight="1" x14ac:dyDescent="0.15">
      <c r="A21" s="2">
        <v>20</v>
      </c>
      <c r="B21" s="2" t="s">
        <v>38</v>
      </c>
      <c r="C21" s="4">
        <v>44463</v>
      </c>
      <c r="D21" s="4">
        <v>44467</v>
      </c>
      <c r="E21" s="2" t="s">
        <v>25</v>
      </c>
      <c r="F21" s="2">
        <f>COUNTIFS(E:E,E21)</f>
        <v>1</v>
      </c>
      <c r="G21" s="2">
        <v>80.5</v>
      </c>
      <c r="H21" s="2">
        <v>80.2</v>
      </c>
      <c r="I21" s="5">
        <f t="shared" si="5"/>
        <v>-3.7267080745341241E-3</v>
      </c>
      <c r="J21" s="2">
        <v>1</v>
      </c>
      <c r="K21" s="5">
        <f t="shared" si="6"/>
        <v>3.7267080745341241E-3</v>
      </c>
      <c r="L21" s="6">
        <f t="shared" si="7"/>
        <v>80.799999999999983</v>
      </c>
      <c r="M21" s="2">
        <v>0</v>
      </c>
      <c r="N21" s="10">
        <v>0</v>
      </c>
      <c r="O21" s="11">
        <v>0</v>
      </c>
      <c r="P21" s="10">
        <v>0</v>
      </c>
      <c r="Q21" s="11">
        <v>0</v>
      </c>
      <c r="R21" s="10">
        <v>0</v>
      </c>
      <c r="S21" s="10">
        <v>0</v>
      </c>
      <c r="T21" s="10">
        <v>0</v>
      </c>
      <c r="U21" s="11">
        <v>0</v>
      </c>
      <c r="V21" s="11">
        <v>0</v>
      </c>
      <c r="W21" s="12">
        <v>0</v>
      </c>
      <c r="X21" s="12">
        <v>0</v>
      </c>
      <c r="Y21" s="12">
        <v>0</v>
      </c>
    </row>
    <row r="22" spans="1:25" ht="20.100000000000001" customHeight="1" x14ac:dyDescent="0.15">
      <c r="A22" s="2">
        <v>21</v>
      </c>
      <c r="B22" s="2" t="s">
        <v>38</v>
      </c>
      <c r="C22" s="4">
        <v>44463</v>
      </c>
      <c r="D22" s="4">
        <v>44467</v>
      </c>
      <c r="E22" s="2" t="s">
        <v>26</v>
      </c>
      <c r="F22" s="2">
        <f>COUNTIFS(E:E,E22)</f>
        <v>1</v>
      </c>
      <c r="G22" s="2">
        <v>262.39999999999998</v>
      </c>
      <c r="H22" s="2">
        <v>260.7</v>
      </c>
      <c r="I22" s="5">
        <f t="shared" si="5"/>
        <v>-6.4786585365853577E-3</v>
      </c>
      <c r="J22" s="2">
        <v>1</v>
      </c>
      <c r="K22" s="5">
        <f t="shared" si="6"/>
        <v>6.4786585365853577E-3</v>
      </c>
      <c r="L22" s="6">
        <f t="shared" si="7"/>
        <v>264.09999999999997</v>
      </c>
      <c r="M22" s="2">
        <v>0</v>
      </c>
      <c r="N22" s="10">
        <v>0</v>
      </c>
      <c r="O22" s="11">
        <v>0</v>
      </c>
      <c r="P22" s="10">
        <v>0</v>
      </c>
      <c r="Q22" s="11">
        <v>0</v>
      </c>
      <c r="R22" s="10">
        <v>0</v>
      </c>
      <c r="S22" s="10">
        <v>0</v>
      </c>
      <c r="T22" s="10">
        <v>0</v>
      </c>
      <c r="U22" s="11">
        <v>0</v>
      </c>
      <c r="V22" s="11">
        <v>0</v>
      </c>
      <c r="W22" s="12">
        <v>0</v>
      </c>
      <c r="X22" s="12">
        <v>0</v>
      </c>
      <c r="Y22" s="12">
        <v>0</v>
      </c>
    </row>
    <row r="23" spans="1:25" ht="20.100000000000001" customHeight="1" x14ac:dyDescent="0.15">
      <c r="A23" s="2">
        <v>22</v>
      </c>
      <c r="B23" s="2" t="s">
        <v>38</v>
      </c>
      <c r="C23" s="4">
        <v>44463</v>
      </c>
      <c r="D23" s="4">
        <v>44467</v>
      </c>
      <c r="E23" s="2" t="s">
        <v>27</v>
      </c>
      <c r="F23" s="2">
        <f>COUNTIFS(E:E,E23)</f>
        <v>1</v>
      </c>
      <c r="G23" s="2">
        <v>216</v>
      </c>
      <c r="H23" s="2">
        <v>214</v>
      </c>
      <c r="I23" s="5">
        <f t="shared" si="5"/>
        <v>-9.2592592592593004E-3</v>
      </c>
      <c r="J23" s="2">
        <v>1</v>
      </c>
      <c r="K23" s="5">
        <f t="shared" si="6"/>
        <v>9.2592592592593004E-3</v>
      </c>
      <c r="L23" s="6">
        <f t="shared" si="7"/>
        <v>218</v>
      </c>
      <c r="M23" s="2">
        <v>0</v>
      </c>
      <c r="N23" s="10">
        <v>0</v>
      </c>
      <c r="O23" s="11">
        <v>0</v>
      </c>
      <c r="P23" s="10">
        <v>0</v>
      </c>
      <c r="Q23" s="11">
        <v>0</v>
      </c>
      <c r="R23" s="10">
        <v>0</v>
      </c>
      <c r="S23" s="10">
        <v>0</v>
      </c>
      <c r="T23" s="10">
        <v>0</v>
      </c>
      <c r="U23" s="11">
        <v>0</v>
      </c>
      <c r="V23" s="11">
        <v>0</v>
      </c>
      <c r="W23" s="12">
        <v>0</v>
      </c>
      <c r="X23" s="12">
        <v>0</v>
      </c>
      <c r="Y23" s="12">
        <v>0</v>
      </c>
    </row>
    <row r="24" spans="1:25" ht="20.100000000000001" customHeight="1" x14ac:dyDescent="0.15">
      <c r="A24" s="2">
        <v>23</v>
      </c>
      <c r="B24" s="2" t="s">
        <v>38</v>
      </c>
      <c r="C24" s="4">
        <v>44463</v>
      </c>
      <c r="D24" s="4">
        <v>44467</v>
      </c>
      <c r="E24" s="2" t="s">
        <v>28</v>
      </c>
      <c r="F24" s="2">
        <f>COUNTIFS(E:E,E24)</f>
        <v>1</v>
      </c>
      <c r="G24" s="2">
        <v>327.39999999999998</v>
      </c>
      <c r="H24" s="2">
        <v>323.39999999999998</v>
      </c>
      <c r="I24" s="5">
        <f t="shared" si="5"/>
        <v>-1.2217470983506451E-2</v>
      </c>
      <c r="J24" s="2">
        <v>1</v>
      </c>
      <c r="K24" s="5">
        <f t="shared" si="6"/>
        <v>1.2217470983506451E-2</v>
      </c>
      <c r="L24" s="6">
        <f t="shared" si="7"/>
        <v>331.40000000000003</v>
      </c>
      <c r="M24" s="2">
        <v>0</v>
      </c>
      <c r="N24" s="10">
        <v>0</v>
      </c>
      <c r="O24" s="11">
        <v>0</v>
      </c>
      <c r="P24" s="10">
        <v>0</v>
      </c>
      <c r="Q24" s="11">
        <v>0</v>
      </c>
      <c r="R24" s="10">
        <v>0</v>
      </c>
      <c r="S24" s="10">
        <v>0</v>
      </c>
      <c r="T24" s="10">
        <v>0</v>
      </c>
      <c r="U24" s="11">
        <v>0</v>
      </c>
      <c r="V24" s="11">
        <v>0</v>
      </c>
      <c r="W24" s="12">
        <v>0</v>
      </c>
      <c r="X24" s="12">
        <v>0</v>
      </c>
      <c r="Y24" s="12">
        <v>0</v>
      </c>
    </row>
    <row r="25" spans="1:25" ht="20.100000000000001" customHeight="1" x14ac:dyDescent="0.15">
      <c r="A25" s="2">
        <v>24</v>
      </c>
      <c r="B25" s="2" t="s">
        <v>38</v>
      </c>
      <c r="C25" s="4">
        <v>44463</v>
      </c>
      <c r="D25" s="4">
        <v>44467</v>
      </c>
      <c r="E25" s="2" t="s">
        <v>29</v>
      </c>
      <c r="F25" s="2">
        <f>COUNTIFS(E:E,E25)</f>
        <v>1</v>
      </c>
      <c r="G25" s="2">
        <v>345</v>
      </c>
      <c r="H25" s="2">
        <v>343</v>
      </c>
      <c r="I25" s="5">
        <f t="shared" si="5"/>
        <v>-5.7971014492753659E-3</v>
      </c>
      <c r="J25" s="2">
        <v>1</v>
      </c>
      <c r="K25" s="5">
        <f t="shared" si="6"/>
        <v>5.7971014492753659E-3</v>
      </c>
      <c r="L25" s="6">
        <f t="shared" si="7"/>
        <v>347.00000000000006</v>
      </c>
      <c r="M25" s="2">
        <v>0</v>
      </c>
      <c r="N25" s="10">
        <v>0</v>
      </c>
      <c r="O25" s="11">
        <v>0</v>
      </c>
      <c r="P25" s="10">
        <v>0</v>
      </c>
      <c r="Q25" s="11">
        <v>0</v>
      </c>
      <c r="R25" s="10">
        <v>0</v>
      </c>
      <c r="S25" s="10">
        <v>0</v>
      </c>
      <c r="T25" s="10">
        <v>0</v>
      </c>
      <c r="U25" s="11">
        <v>0</v>
      </c>
      <c r="V25" s="11">
        <v>0</v>
      </c>
      <c r="W25" s="12">
        <v>0</v>
      </c>
      <c r="X25" s="12">
        <v>0</v>
      </c>
      <c r="Y25" s="12">
        <v>0</v>
      </c>
    </row>
    <row r="26" spans="1:25" ht="20.100000000000001" customHeight="1" x14ac:dyDescent="0.15">
      <c r="A26" s="2">
        <v>25</v>
      </c>
      <c r="B26" s="2" t="s">
        <v>38</v>
      </c>
      <c r="C26" s="4">
        <v>44463</v>
      </c>
      <c r="D26" s="4">
        <v>44467</v>
      </c>
      <c r="E26" s="2" t="s">
        <v>30</v>
      </c>
      <c r="F26" s="2">
        <f>COUNTIFS(E:E,E26)</f>
        <v>1</v>
      </c>
      <c r="G26" s="2">
        <v>247</v>
      </c>
      <c r="H26" s="2">
        <v>242</v>
      </c>
      <c r="I26" s="5">
        <f t="shared" si="5"/>
        <v>-2.0242914979757054E-2</v>
      </c>
      <c r="J26" s="2">
        <v>1</v>
      </c>
      <c r="K26" s="5">
        <f t="shared" si="6"/>
        <v>2.0242914979757054E-2</v>
      </c>
      <c r="L26" s="6">
        <f t="shared" si="7"/>
        <v>251.99999999999997</v>
      </c>
      <c r="M26" s="2">
        <v>0</v>
      </c>
      <c r="N26" s="10">
        <v>0</v>
      </c>
      <c r="O26" s="11">
        <v>0</v>
      </c>
      <c r="P26" s="10">
        <v>0</v>
      </c>
      <c r="Q26" s="11">
        <v>0</v>
      </c>
      <c r="R26" s="10">
        <v>0</v>
      </c>
      <c r="S26" s="10">
        <v>0</v>
      </c>
      <c r="T26" s="10">
        <v>0</v>
      </c>
      <c r="U26" s="11">
        <v>0</v>
      </c>
      <c r="V26" s="11">
        <v>0</v>
      </c>
      <c r="W26" s="12">
        <v>0</v>
      </c>
      <c r="X26" s="12">
        <v>0</v>
      </c>
      <c r="Y26" s="12">
        <v>0</v>
      </c>
    </row>
    <row r="27" spans="1:25" ht="20.100000000000001" customHeight="1" x14ac:dyDescent="0.15">
      <c r="A27" s="2">
        <v>26</v>
      </c>
      <c r="B27" s="2" t="s">
        <v>38</v>
      </c>
      <c r="C27" s="4">
        <v>44463</v>
      </c>
      <c r="D27" s="4">
        <v>44467</v>
      </c>
      <c r="E27" s="2" t="s">
        <v>31</v>
      </c>
      <c r="F27" s="2">
        <f>COUNTIFS(E:E,E27)</f>
        <v>1</v>
      </c>
      <c r="G27" s="2">
        <v>28.2</v>
      </c>
      <c r="H27" s="2">
        <v>27.8</v>
      </c>
      <c r="I27" s="5">
        <f t="shared" si="5"/>
        <v>-1.4184397163120477E-2</v>
      </c>
      <c r="J27" s="2">
        <v>1</v>
      </c>
      <c r="K27" s="5">
        <f t="shared" si="6"/>
        <v>1.4184397163120477E-2</v>
      </c>
      <c r="L27" s="6">
        <f t="shared" si="7"/>
        <v>28.599999999999994</v>
      </c>
      <c r="M27" s="2">
        <v>0</v>
      </c>
      <c r="N27" s="10">
        <v>0</v>
      </c>
      <c r="O27" s="11">
        <v>0</v>
      </c>
      <c r="P27" s="10">
        <v>0</v>
      </c>
      <c r="Q27" s="11">
        <v>0</v>
      </c>
      <c r="R27" s="10">
        <v>0</v>
      </c>
      <c r="S27" s="10">
        <v>0</v>
      </c>
      <c r="T27" s="10">
        <v>0</v>
      </c>
      <c r="U27" s="11">
        <v>0</v>
      </c>
      <c r="V27" s="11">
        <v>0</v>
      </c>
      <c r="W27" s="12">
        <v>0</v>
      </c>
      <c r="X27" s="12">
        <v>0</v>
      </c>
      <c r="Y27" s="12">
        <v>0</v>
      </c>
    </row>
    <row r="28" spans="1:25" ht="20.100000000000001" customHeight="1" x14ac:dyDescent="0.15">
      <c r="A28" s="2">
        <v>28</v>
      </c>
      <c r="B28" s="2" t="s">
        <v>38</v>
      </c>
      <c r="C28" s="4">
        <v>44463</v>
      </c>
      <c r="D28" s="4">
        <v>44467</v>
      </c>
      <c r="E28" s="2" t="s">
        <v>33</v>
      </c>
      <c r="F28" s="2">
        <f>COUNTIFS(E:E,E28)</f>
        <v>1</v>
      </c>
      <c r="G28" s="2">
        <v>37.9</v>
      </c>
      <c r="H28" s="2">
        <v>36.799999999999997</v>
      </c>
      <c r="I28" s="5">
        <f t="shared" si="5"/>
        <v>-2.9023746701847042E-2</v>
      </c>
      <c r="J28" s="2">
        <v>1</v>
      </c>
      <c r="K28" s="5">
        <f t="shared" si="6"/>
        <v>2.9023746701847042E-2</v>
      </c>
      <c r="L28" s="6">
        <f t="shared" si="7"/>
        <v>39</v>
      </c>
      <c r="M28" s="2">
        <v>0</v>
      </c>
      <c r="N28" s="10">
        <v>0</v>
      </c>
      <c r="O28" s="11">
        <v>0</v>
      </c>
      <c r="P28" s="10">
        <v>0</v>
      </c>
      <c r="Q28" s="11">
        <v>0</v>
      </c>
      <c r="R28" s="10">
        <v>0</v>
      </c>
      <c r="S28" s="10">
        <v>0</v>
      </c>
      <c r="T28" s="10">
        <v>0</v>
      </c>
      <c r="U28" s="11">
        <v>0</v>
      </c>
      <c r="V28" s="11">
        <v>0</v>
      </c>
      <c r="W28" s="12">
        <v>0</v>
      </c>
      <c r="X28" s="12">
        <v>0</v>
      </c>
      <c r="Y28" s="12">
        <v>0</v>
      </c>
    </row>
    <row r="29" spans="1:25" ht="20.100000000000001" customHeight="1" x14ac:dyDescent="0.15">
      <c r="A29" s="2">
        <v>29</v>
      </c>
      <c r="B29" s="2" t="s">
        <v>38</v>
      </c>
      <c r="C29" s="4">
        <v>44463</v>
      </c>
      <c r="D29" s="4">
        <v>44467</v>
      </c>
      <c r="E29" s="2" t="s">
        <v>35</v>
      </c>
      <c r="F29" s="2">
        <f>COUNTIFS(E:E,E29)</f>
        <v>1</v>
      </c>
      <c r="G29" s="2">
        <v>339.3</v>
      </c>
      <c r="H29" s="2">
        <v>338</v>
      </c>
      <c r="I29" s="5">
        <f t="shared" si="5"/>
        <v>-3.8314176245211051E-3</v>
      </c>
      <c r="J29" s="2">
        <v>1</v>
      </c>
      <c r="K29" s="5">
        <f t="shared" si="6"/>
        <v>3.8314176245211051E-3</v>
      </c>
      <c r="L29" s="6">
        <f t="shared" si="7"/>
        <v>340.6</v>
      </c>
      <c r="M29" s="2">
        <v>0</v>
      </c>
      <c r="N29" s="10">
        <v>0</v>
      </c>
      <c r="O29" s="11">
        <v>0</v>
      </c>
      <c r="P29" s="10">
        <v>0</v>
      </c>
      <c r="Q29" s="11">
        <v>0</v>
      </c>
      <c r="R29" s="10">
        <v>0</v>
      </c>
      <c r="S29" s="10">
        <v>0</v>
      </c>
      <c r="T29" s="10">
        <v>0</v>
      </c>
      <c r="U29" s="11">
        <v>0</v>
      </c>
      <c r="V29" s="11">
        <v>0</v>
      </c>
      <c r="W29" s="12">
        <v>0</v>
      </c>
      <c r="X29" s="12">
        <v>0</v>
      </c>
      <c r="Y29" s="12">
        <v>0</v>
      </c>
    </row>
    <row r="30" spans="1:25" ht="20.100000000000001" customHeight="1" x14ac:dyDescent="0.15">
      <c r="A30" s="2">
        <v>30</v>
      </c>
      <c r="B30" s="2" t="s">
        <v>38</v>
      </c>
      <c r="C30" s="4">
        <v>44463</v>
      </c>
      <c r="D30" s="4">
        <v>44467</v>
      </c>
      <c r="E30" s="2" t="s">
        <v>36</v>
      </c>
      <c r="F30" s="2">
        <f>COUNTIFS(E:E,E30)</f>
        <v>1</v>
      </c>
      <c r="G30" s="2">
        <v>155</v>
      </c>
      <c r="H30" s="2">
        <v>154</v>
      </c>
      <c r="I30" s="5">
        <f t="shared" si="5"/>
        <v>-6.4516129032258229E-3</v>
      </c>
      <c r="J30" s="2">
        <v>1</v>
      </c>
      <c r="K30" s="5">
        <f t="shared" si="6"/>
        <v>6.4516129032258229E-3</v>
      </c>
      <c r="L30" s="6">
        <f t="shared" si="7"/>
        <v>155.99999999999997</v>
      </c>
      <c r="M30" s="2">
        <v>0</v>
      </c>
      <c r="N30" s="10">
        <v>0</v>
      </c>
      <c r="O30" s="11">
        <v>0</v>
      </c>
      <c r="P30" s="10">
        <v>0</v>
      </c>
      <c r="Q30" s="11">
        <v>0</v>
      </c>
      <c r="R30" s="10">
        <v>0</v>
      </c>
      <c r="S30" s="10">
        <v>0</v>
      </c>
      <c r="T30" s="10">
        <v>0</v>
      </c>
      <c r="U30" s="11">
        <v>0</v>
      </c>
      <c r="V30" s="11">
        <v>0</v>
      </c>
      <c r="W30" s="12">
        <v>0</v>
      </c>
      <c r="X30" s="12">
        <v>0</v>
      </c>
      <c r="Y30" s="12">
        <v>0</v>
      </c>
    </row>
    <row r="31" spans="1:25" ht="20.100000000000001" customHeight="1" x14ac:dyDescent="0.15">
      <c r="A31" s="2">
        <v>31</v>
      </c>
      <c r="B31" s="2" t="s">
        <v>38</v>
      </c>
      <c r="C31" s="4">
        <v>44463</v>
      </c>
      <c r="D31" s="4">
        <v>44467</v>
      </c>
      <c r="E31" s="2" t="s">
        <v>37</v>
      </c>
      <c r="F31" s="2">
        <f>COUNTIFS(E:E,E31)</f>
        <v>1</v>
      </c>
      <c r="G31" s="2">
        <v>69.8</v>
      </c>
      <c r="H31" s="2">
        <v>69.400000000000006</v>
      </c>
      <c r="I31" s="5">
        <f t="shared" si="5"/>
        <v>-5.7306590257878431E-3</v>
      </c>
      <c r="J31" s="2">
        <v>1</v>
      </c>
      <c r="K31" s="5">
        <f t="shared" si="6"/>
        <v>5.7306590257878431E-3</v>
      </c>
      <c r="L31" s="6">
        <f t="shared" si="7"/>
        <v>70.2</v>
      </c>
      <c r="M31" s="2">
        <v>0</v>
      </c>
      <c r="N31" s="10">
        <v>0</v>
      </c>
      <c r="O31" s="11">
        <v>0</v>
      </c>
      <c r="P31" s="10">
        <v>0</v>
      </c>
      <c r="Q31" s="11">
        <v>0</v>
      </c>
      <c r="R31" s="10">
        <v>0</v>
      </c>
      <c r="S31" s="10">
        <v>0</v>
      </c>
      <c r="T31" s="10">
        <v>0</v>
      </c>
      <c r="U31" s="11">
        <v>0</v>
      </c>
      <c r="V31" s="11">
        <v>0</v>
      </c>
      <c r="W31" s="12">
        <v>0</v>
      </c>
      <c r="X31" s="12">
        <v>0</v>
      </c>
      <c r="Y31" s="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sqref="A1:XFD1048576"/>
    </sheetView>
  </sheetViews>
  <sheetFormatPr defaultColWidth="10" defaultRowHeight="20.100000000000001" customHeight="1" x14ac:dyDescent="0.15"/>
  <cols>
    <col min="1" max="1" width="8.875" style="2" customWidth="1"/>
    <col min="2" max="16384" width="10" style="2"/>
  </cols>
  <sheetData>
    <row r="1" s="1" customFormat="1" ht="20.100000000000001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2017-05-05T06:50:44Z</dcterms:created>
  <dcterms:modified xsi:type="dcterms:W3CDTF">2021-09-27T15:29:43Z</dcterms:modified>
</cp:coreProperties>
</file>