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MetroWeb\Scripts\"/>
    </mc:Choice>
  </mc:AlternateContent>
  <bookViews>
    <workbookView xWindow="0" yWindow="0" windowWidth="28800" windowHeight="14595" activeTab="2"/>
  </bookViews>
  <sheets>
    <sheet name="下行" sheetId="2" r:id="rId1"/>
    <sheet name="上行" sheetId="3" r:id="rId2"/>
    <sheet name="排列组合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 s="1"/>
  <c r="N3" i="3"/>
  <c r="M4" i="3"/>
  <c r="L4" i="3" s="1"/>
  <c r="N4" i="3"/>
  <c r="M5" i="3"/>
  <c r="L5" i="3" s="1"/>
  <c r="N5" i="3"/>
  <c r="L6" i="3"/>
  <c r="M6" i="3"/>
  <c r="N6" i="3"/>
  <c r="M7" i="3"/>
  <c r="L7" i="3" s="1"/>
  <c r="N7" i="3"/>
  <c r="M8" i="3"/>
  <c r="L8" i="3" s="1"/>
  <c r="N8" i="3"/>
  <c r="M9" i="3"/>
  <c r="L9" i="3" s="1"/>
  <c r="N9" i="3"/>
  <c r="L10" i="3"/>
  <c r="M10" i="3"/>
  <c r="N10" i="3"/>
  <c r="M11" i="3"/>
  <c r="L11" i="3" s="1"/>
  <c r="N11" i="3"/>
  <c r="M12" i="3"/>
  <c r="L12" i="3" s="1"/>
  <c r="N12" i="3"/>
  <c r="M13" i="3"/>
  <c r="L13" i="3" s="1"/>
  <c r="N13" i="3"/>
  <c r="M2" i="3"/>
  <c r="N2" i="3"/>
  <c r="N1" i="3"/>
  <c r="M1" i="3"/>
  <c r="I1" i="3"/>
  <c r="I2" i="3"/>
  <c r="I3" i="3"/>
  <c r="I4" i="3"/>
  <c r="I5" i="3"/>
  <c r="I6" i="3"/>
  <c r="I7" i="3"/>
  <c r="I8" i="3"/>
  <c r="I9" i="3"/>
  <c r="I10" i="3"/>
  <c r="I11" i="3"/>
  <c r="I12" i="3"/>
  <c r="I13" i="3"/>
  <c r="L5" i="2"/>
  <c r="K5" i="2" s="1"/>
  <c r="M5" i="2"/>
  <c r="K6" i="2"/>
  <c r="L6" i="2"/>
  <c r="M6" i="2"/>
  <c r="L7" i="2"/>
  <c r="M7" i="2"/>
  <c r="L8" i="2"/>
  <c r="K8" i="2" s="1"/>
  <c r="M8" i="2"/>
  <c r="L9" i="2"/>
  <c r="K9" i="2" s="1"/>
  <c r="M9" i="2"/>
  <c r="K10" i="2"/>
  <c r="L10" i="2"/>
  <c r="M10" i="2"/>
  <c r="L11" i="2"/>
  <c r="K11" i="2" s="1"/>
  <c r="M11" i="2"/>
  <c r="L12" i="2"/>
  <c r="K12" i="2" s="1"/>
  <c r="M12" i="2"/>
  <c r="L13" i="2"/>
  <c r="K13" i="2" s="1"/>
  <c r="M13" i="2"/>
  <c r="K14" i="2"/>
  <c r="L14" i="2"/>
  <c r="M14" i="2"/>
  <c r="L15" i="2"/>
  <c r="K15" i="2" s="1"/>
  <c r="M15" i="2"/>
  <c r="L4" i="2"/>
  <c r="K4" i="2" s="1"/>
  <c r="M4" i="2"/>
  <c r="M3" i="2"/>
  <c r="L3" i="2"/>
  <c r="H5" i="2"/>
  <c r="H6" i="2"/>
  <c r="H7" i="2"/>
  <c r="H8" i="2"/>
  <c r="H9" i="2"/>
  <c r="H10" i="2"/>
  <c r="H11" i="2"/>
  <c r="H12" i="2"/>
  <c r="H13" i="2"/>
  <c r="H14" i="2"/>
  <c r="Q14" i="2" s="1"/>
  <c r="H15" i="2"/>
  <c r="H4" i="2"/>
  <c r="Q4" i="2" s="1"/>
  <c r="Q5" i="2"/>
  <c r="Q6" i="2"/>
  <c r="Q7" i="2"/>
  <c r="Q8" i="2"/>
  <c r="Q9" i="2"/>
  <c r="Q10" i="2"/>
  <c r="Q11" i="2"/>
  <c r="Q12" i="2"/>
  <c r="Q13" i="2"/>
  <c r="Q15" i="2"/>
  <c r="H3" i="2"/>
  <c r="Q3" i="2" s="1"/>
  <c r="B1" i="1"/>
  <c r="B2" i="1"/>
  <c r="P2" i="3" l="1"/>
  <c r="P13" i="3"/>
  <c r="P6" i="3"/>
  <c r="L2" i="3"/>
  <c r="P11" i="3"/>
  <c r="P9" i="3"/>
  <c r="P7" i="3"/>
  <c r="P3" i="3"/>
  <c r="P12" i="3"/>
  <c r="P8" i="3"/>
  <c r="P4" i="3"/>
  <c r="P10" i="3"/>
  <c r="P5" i="3"/>
  <c r="P1" i="3"/>
  <c r="O5" i="2"/>
  <c r="O10" i="2"/>
  <c r="O15" i="2"/>
  <c r="O6" i="2"/>
  <c r="O14" i="2"/>
  <c r="O7" i="2"/>
  <c r="O12" i="2"/>
  <c r="O8" i="2"/>
  <c r="O13" i="2"/>
  <c r="O11" i="2"/>
  <c r="O9" i="2"/>
  <c r="O4" i="2"/>
  <c r="O3" i="2" l="1"/>
  <c r="G8" i="1"/>
  <c r="B3" i="1"/>
  <c r="G1" i="1" s="1"/>
  <c r="B4" i="1"/>
  <c r="G4" i="1" s="1"/>
  <c r="G7" i="1"/>
  <c r="N2" i="1"/>
  <c r="N3" i="1"/>
  <c r="N4" i="1"/>
  <c r="N5" i="1"/>
  <c r="N6" i="1"/>
  <c r="N7" i="1"/>
  <c r="N8" i="1"/>
  <c r="N1" i="1"/>
  <c r="L2" i="1"/>
  <c r="L3" i="1"/>
  <c r="L4" i="1"/>
  <c r="L5" i="1"/>
  <c r="L6" i="1"/>
  <c r="L7" i="1"/>
  <c r="L8" i="1"/>
  <c r="L1" i="1"/>
  <c r="G6" i="1" l="1"/>
  <c r="G3" i="1"/>
  <c r="E5" i="1"/>
  <c r="E4" i="1"/>
  <c r="I4" i="1" s="1"/>
  <c r="E3" i="1"/>
  <c r="E8" i="1"/>
  <c r="I8" i="1" s="1"/>
  <c r="E6" i="1"/>
  <c r="E1" i="1"/>
  <c r="I1" i="1" s="1"/>
  <c r="P1" i="1" s="1"/>
  <c r="G2" i="1"/>
  <c r="E7" i="1"/>
  <c r="I7" i="1" s="1"/>
  <c r="E2" i="1"/>
  <c r="G5" i="1"/>
  <c r="I2" i="1" l="1"/>
  <c r="P2" i="1" s="1"/>
  <c r="I6" i="1"/>
  <c r="P6" i="1" s="1"/>
  <c r="I5" i="1"/>
  <c r="P5" i="1" s="1"/>
  <c r="I3" i="1"/>
  <c r="P3" i="1" s="1"/>
  <c r="P7" i="1"/>
  <c r="P8" i="1"/>
  <c r="P4" i="1"/>
</calcChain>
</file>

<file path=xl/sharedStrings.xml><?xml version="1.0" encoding="utf-8"?>
<sst xmlns="http://schemas.openxmlformats.org/spreadsheetml/2006/main" count="46" uniqueCount="31">
  <si>
    <t>(</t>
  </si>
  <si>
    <t>)</t>
  </si>
  <si>
    <t/>
  </si>
  <si>
    <t xml:space="preserve">, </t>
  </si>
  <si>
    <t>id</t>
  </si>
  <si>
    <t>line</t>
  </si>
  <si>
    <t>station</t>
  </si>
  <si>
    <t>duration</t>
  </si>
  <si>
    <t>last_station_cost</t>
  </si>
  <si>
    <t>start</t>
  </si>
  <si>
    <t>end</t>
  </si>
  <si>
    <t>result</t>
  </si>
  <si>
    <t xml:space="preserve">resutl </t>
  </si>
  <si>
    <t>车站</t>
  </si>
  <si>
    <t>首班车</t>
  </si>
  <si>
    <t>末班车</t>
  </si>
  <si>
    <t>罗山路</t>
  </si>
  <si>
    <t>往滴水湖方向</t>
  </si>
  <si>
    <t>往龙阳路方向</t>
  </si>
  <si>
    <t>滴水湖</t>
  </si>
  <si>
    <t>临港大道</t>
  </si>
  <si>
    <t>书院</t>
  </si>
  <si>
    <t>惠南东</t>
  </si>
  <si>
    <t>惠南</t>
  </si>
  <si>
    <t>野生动物园</t>
  </si>
  <si>
    <t>新场</t>
  </si>
  <si>
    <t>航头东</t>
  </si>
  <si>
    <t>鹤沙航城</t>
  </si>
  <si>
    <t>周浦东</t>
  </si>
  <si>
    <t>华夏中路站</t>
  </si>
  <si>
    <t>龙阳路站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</si>
</sst>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:ss"/>
  </numFmts>
  <fonts count="3" x14ac:knownFonts="1"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8D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20" fontId="0" fillId="0" borderId="0" xfId="0" applyNumberFormat="1"/>
    <xf numFmtId="176" fontId="0" fillId="0" borderId="0" xfId="0" applyNumberFormat="1"/>
    <xf numFmtId="0" fontId="0" fillId="0" borderId="0" xfId="0" applyFont="1"/>
    <xf numFmtId="20" fontId="1" fillId="2" borderId="0" xfId="0" applyNumberFormat="1" applyFon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20" fontId="1" fillId="2" borderId="5" xfId="0" applyNumberFormat="1" applyFont="1" applyFill="1" applyBorder="1" applyAlignment="1">
      <alignment horizontal="center" vertical="center" wrapText="1"/>
    </xf>
    <xf numFmtId="20" fontId="1" fillId="3" borderId="5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3" sqref="A3:O15"/>
    </sheetView>
  </sheetViews>
  <sheetFormatPr defaultRowHeight="14.25" x14ac:dyDescent="0.2"/>
  <cols>
    <col min="1" max="1" width="13" bestFit="1" customWidth="1"/>
    <col min="5" max="5" width="9" style="8"/>
    <col min="10" max="10" width="11.625" customWidth="1"/>
    <col min="11" max="11" width="16" bestFit="1" customWidth="1"/>
    <col min="15" max="15" width="50.375" bestFit="1" customWidth="1"/>
    <col min="17" max="17" width="24" bestFit="1" customWidth="1"/>
  </cols>
  <sheetData>
    <row r="1" spans="1:17" ht="15" customHeight="1" x14ac:dyDescent="0.2">
      <c r="A1" s="14" t="s">
        <v>13</v>
      </c>
      <c r="B1" s="16" t="s">
        <v>14</v>
      </c>
      <c r="C1" s="16"/>
      <c r="D1" s="16" t="s">
        <v>15</v>
      </c>
      <c r="E1" s="17"/>
    </row>
    <row r="2" spans="1:17" ht="22.5" x14ac:dyDescent="0.2">
      <c r="A2" s="15"/>
      <c r="B2" s="11" t="s">
        <v>17</v>
      </c>
      <c r="C2" s="11" t="s">
        <v>18</v>
      </c>
      <c r="D2" s="11" t="s">
        <v>17</v>
      </c>
      <c r="E2" s="12" t="s">
        <v>18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11</v>
      </c>
      <c r="Q2" t="s">
        <v>12</v>
      </c>
    </row>
    <row r="3" spans="1:17" x14ac:dyDescent="0.2">
      <c r="A3" s="13" t="s">
        <v>19</v>
      </c>
      <c r="B3" s="5">
        <v>0.28263888888888888</v>
      </c>
      <c r="C3" s="5">
        <v>0.25</v>
      </c>
      <c r="D3" s="5">
        <v>0.96666666666666667</v>
      </c>
      <c r="E3" s="9">
        <v>0.91666666666666663</v>
      </c>
      <c r="G3">
        <v>160101</v>
      </c>
      <c r="H3">
        <f>INT(G3/100)</f>
        <v>1601</v>
      </c>
      <c r="I3">
        <v>1601</v>
      </c>
      <c r="J3" s="3">
        <v>4.1666666666666666E-3</v>
      </c>
      <c r="K3" s="3">
        <v>0</v>
      </c>
      <c r="L3" s="2">
        <f>C3</f>
        <v>0.25</v>
      </c>
      <c r="M3" s="2">
        <f>E3</f>
        <v>0.91666666666666663</v>
      </c>
      <c r="O3" t="str">
        <f t="shared" ref="O3:O15" si="0">CONCATENATE("(",G3,", ",H3,", ",I3,", '",TEXT(J3,"HH:MM:ss"), "', '",TEXT(K3,"HH:MM:ss"),"', '",TEXT(L3,"h:mm"), "', '",TEXT(M3,"h:mm"), "'),")</f>
        <v>(160101, 1601, 1601, '00:06:00', '00:00:00', '6:00', '22:00'),</v>
      </c>
      <c r="Q3" t="str">
        <f>CONCATENATE("(",H3,", '",A3,"'),")</f>
        <v>(1601, '滴水湖'),</v>
      </c>
    </row>
    <row r="4" spans="1:17" x14ac:dyDescent="0.2">
      <c r="A4" s="13" t="s">
        <v>20</v>
      </c>
      <c r="B4" s="6">
        <v>0.28055555555555556</v>
      </c>
      <c r="C4" s="6">
        <v>0.25208333333333333</v>
      </c>
      <c r="D4" s="6">
        <v>0.96458333333333324</v>
      </c>
      <c r="E4" s="10">
        <v>0.91875000000000007</v>
      </c>
      <c r="G4">
        <v>160102</v>
      </c>
      <c r="H4">
        <f t="shared" ref="H4:H15" si="1">INT(G4/100)</f>
        <v>1601</v>
      </c>
      <c r="I4">
        <v>1602</v>
      </c>
      <c r="J4" s="3">
        <v>4.1666666666666666E-3</v>
      </c>
      <c r="K4" s="3">
        <f>((L4-L3)+(M4-M3))/2</f>
        <v>2.0833333333333814E-3</v>
      </c>
      <c r="L4" s="2">
        <f>C4</f>
        <v>0.25208333333333333</v>
      </c>
      <c r="M4" s="2">
        <f>E4</f>
        <v>0.91875000000000007</v>
      </c>
      <c r="O4" t="str">
        <f t="shared" si="0"/>
        <v>(160102, 1601, 1602, '00:06:00', '00:03:00', '6:03', '22:03'),</v>
      </c>
      <c r="Q4" t="str">
        <f>CONCATENATE("(",H4,", '",A4,"'),")</f>
        <v>(1601, '临港大道'),</v>
      </c>
    </row>
    <row r="5" spans="1:17" x14ac:dyDescent="0.2">
      <c r="A5" s="13" t="s">
        <v>21</v>
      </c>
      <c r="B5" s="5">
        <v>0.27638888888888885</v>
      </c>
      <c r="C5" s="5">
        <v>0.25625000000000003</v>
      </c>
      <c r="D5" s="5">
        <v>0.9604166666666667</v>
      </c>
      <c r="E5" s="9">
        <v>0.92291666666666661</v>
      </c>
      <c r="G5">
        <v>160103</v>
      </c>
      <c r="H5">
        <f t="shared" si="1"/>
        <v>1601</v>
      </c>
      <c r="I5">
        <v>1603</v>
      </c>
      <c r="J5" s="3">
        <v>4.1666666666666666E-3</v>
      </c>
      <c r="K5" s="3">
        <f t="shared" ref="K5:K15" si="2">((L5-L4)+(M5-M4))/2</f>
        <v>4.1666666666666241E-3</v>
      </c>
      <c r="L5" s="2">
        <f t="shared" ref="L5:L15" si="3">C5</f>
        <v>0.25625000000000003</v>
      </c>
      <c r="M5" s="2">
        <f t="shared" ref="M5:M15" si="4">E5</f>
        <v>0.92291666666666661</v>
      </c>
      <c r="O5" t="str">
        <f t="shared" si="0"/>
        <v>(160103, 1601, 1603, '00:06:00', '00:06:00', '6:09', '22:09'),</v>
      </c>
      <c r="Q5" t="str">
        <f>CONCATENATE("(",H5,", '",A5,"'),")</f>
        <v>(1601, '书院'),</v>
      </c>
    </row>
    <row r="6" spans="1:17" x14ac:dyDescent="0.2">
      <c r="A6" s="13" t="s">
        <v>22</v>
      </c>
      <c r="B6" s="6">
        <v>0.27013888888888887</v>
      </c>
      <c r="C6" s="6">
        <v>0.26180555555555557</v>
      </c>
      <c r="D6" s="6">
        <v>0.95277777777777783</v>
      </c>
      <c r="E6" s="10">
        <v>0.92986111111111114</v>
      </c>
      <c r="G6">
        <v>160104</v>
      </c>
      <c r="H6">
        <f t="shared" si="1"/>
        <v>1601</v>
      </c>
      <c r="I6">
        <v>1604</v>
      </c>
      <c r="J6" s="3">
        <v>4.1666666666666666E-3</v>
      </c>
      <c r="K6" s="3">
        <f t="shared" si="2"/>
        <v>6.2500000000000333E-3</v>
      </c>
      <c r="L6" s="2">
        <f t="shared" si="3"/>
        <v>0.26180555555555557</v>
      </c>
      <c r="M6" s="2">
        <f t="shared" si="4"/>
        <v>0.92986111111111114</v>
      </c>
      <c r="O6" t="str">
        <f t="shared" si="0"/>
        <v>(160104, 1601, 1604, '00:06:00', '00:09:00', '6:17', '22:19'),</v>
      </c>
      <c r="Q6" t="str">
        <f>CONCATENATE("(",H6,", '",A6,"'),")</f>
        <v>(1601, '惠南东'),</v>
      </c>
    </row>
    <row r="7" spans="1:17" x14ac:dyDescent="0.2">
      <c r="A7" s="13" t="s">
        <v>23</v>
      </c>
      <c r="B7" s="5">
        <v>0.26666666666666666</v>
      </c>
      <c r="C7" s="5">
        <v>0.25</v>
      </c>
      <c r="D7" s="5">
        <v>0.94930555555555562</v>
      </c>
      <c r="E7" s="9">
        <v>0.93333333333333324</v>
      </c>
      <c r="G7">
        <v>160105</v>
      </c>
      <c r="H7">
        <f t="shared" si="1"/>
        <v>1601</v>
      </c>
      <c r="I7">
        <v>1605</v>
      </c>
      <c r="J7" s="3">
        <v>4.1666666666666666E-3</v>
      </c>
      <c r="K7" s="3">
        <v>3.472222222222222E-3</v>
      </c>
      <c r="L7" s="2">
        <f t="shared" si="3"/>
        <v>0.25</v>
      </c>
      <c r="M7" s="2">
        <f t="shared" si="4"/>
        <v>0.93333333333333324</v>
      </c>
      <c r="O7" t="str">
        <f t="shared" si="0"/>
        <v>(160105, 1601, 1605, '00:06:00', '00:05:00', '6:00', '22:24'),</v>
      </c>
      <c r="Q7" t="str">
        <f>CONCATENATE("(",H7,", '",A7,"'),")</f>
        <v>(1601, '惠南'),</v>
      </c>
    </row>
    <row r="8" spans="1:17" x14ac:dyDescent="0.2">
      <c r="A8" s="13" t="s">
        <v>24</v>
      </c>
      <c r="B8" s="6">
        <v>0.26250000000000001</v>
      </c>
      <c r="C8" s="6">
        <v>0.25347222222222221</v>
      </c>
      <c r="D8" s="6">
        <v>0.94374999999999998</v>
      </c>
      <c r="E8" s="10">
        <v>0.93888888888888899</v>
      </c>
      <c r="G8">
        <v>160106</v>
      </c>
      <c r="H8">
        <f t="shared" si="1"/>
        <v>1601</v>
      </c>
      <c r="I8">
        <v>1606</v>
      </c>
      <c r="J8" s="3">
        <v>4.1666666666666666E-3</v>
      </c>
      <c r="K8" s="3">
        <f t="shared" si="2"/>
        <v>4.5138888888889839E-3</v>
      </c>
      <c r="L8" s="2">
        <f t="shared" si="3"/>
        <v>0.25347222222222221</v>
      </c>
      <c r="M8" s="2">
        <f t="shared" si="4"/>
        <v>0.93888888888888899</v>
      </c>
      <c r="O8" t="str">
        <f t="shared" si="0"/>
        <v>(160106, 1601, 1606, '00:06:00', '00:06:30', '6:05', '22:32'),</v>
      </c>
      <c r="Q8" t="str">
        <f>CONCATENATE("(",H8,", '",A8,"'),")</f>
        <v>(1601, '野生动物园'),</v>
      </c>
    </row>
    <row r="9" spans="1:17" x14ac:dyDescent="0.2">
      <c r="A9" s="13" t="s">
        <v>25</v>
      </c>
      <c r="B9" s="5">
        <v>0.2590277777777778</v>
      </c>
      <c r="C9" s="5">
        <v>0.25</v>
      </c>
      <c r="D9" s="5">
        <v>0.93888888888888899</v>
      </c>
      <c r="E9" s="9">
        <v>0.94374999999999998</v>
      </c>
      <c r="G9">
        <v>160107</v>
      </c>
      <c r="H9">
        <f t="shared" si="1"/>
        <v>1601</v>
      </c>
      <c r="I9">
        <v>1607</v>
      </c>
      <c r="J9" s="3">
        <v>4.1666666666666666E-3</v>
      </c>
      <c r="K9" s="3">
        <f t="shared" si="2"/>
        <v>6.9444444444438647E-4</v>
      </c>
      <c r="L9" s="2">
        <f t="shared" si="3"/>
        <v>0.25</v>
      </c>
      <c r="M9" s="2">
        <f t="shared" si="4"/>
        <v>0.94374999999999998</v>
      </c>
      <c r="O9" t="str">
        <f t="shared" si="0"/>
        <v>(160107, 1601, 1607, '00:06:00', '00:01:00', '6:00', '22:39'),</v>
      </c>
      <c r="Q9" t="str">
        <f>CONCATENATE("(",H9,", '",A9,"'),")</f>
        <v>(1601, '新场'),</v>
      </c>
    </row>
    <row r="10" spans="1:17" x14ac:dyDescent="0.2">
      <c r="A10" s="13" t="s">
        <v>26</v>
      </c>
      <c r="B10" s="6">
        <v>0.25625000000000003</v>
      </c>
      <c r="C10" s="6">
        <v>0.25208333333333333</v>
      </c>
      <c r="D10" s="6">
        <v>0.93472222222222223</v>
      </c>
      <c r="E10" s="10">
        <v>0.94791666666666663</v>
      </c>
      <c r="G10">
        <v>160108</v>
      </c>
      <c r="H10">
        <f t="shared" si="1"/>
        <v>1601</v>
      </c>
      <c r="I10">
        <v>1608</v>
      </c>
      <c r="J10" s="3">
        <v>4.1666666666666666E-3</v>
      </c>
      <c r="K10" s="3">
        <f t="shared" si="2"/>
        <v>3.1249999999999889E-3</v>
      </c>
      <c r="L10" s="2">
        <f t="shared" si="3"/>
        <v>0.25208333333333333</v>
      </c>
      <c r="M10" s="2">
        <f t="shared" si="4"/>
        <v>0.94791666666666663</v>
      </c>
      <c r="O10" t="str">
        <f t="shared" si="0"/>
        <v>(160108, 1601, 1608, '00:06:00', '00:04:30', '6:03', '22:45'),</v>
      </c>
      <c r="Q10" t="str">
        <f>CONCATENATE("(",H10,", '",A10,"'),")</f>
        <v>(1601, '航头东'),</v>
      </c>
    </row>
    <row r="11" spans="1:17" x14ac:dyDescent="0.2">
      <c r="A11" s="13" t="s">
        <v>27</v>
      </c>
      <c r="B11" s="5">
        <v>0.25416666666666665</v>
      </c>
      <c r="C11" s="5">
        <v>0.25416666666666665</v>
      </c>
      <c r="D11" s="5">
        <v>0.93194444444444446</v>
      </c>
      <c r="E11" s="9">
        <v>0.9506944444444444</v>
      </c>
      <c r="G11">
        <v>160109</v>
      </c>
      <c r="H11">
        <f t="shared" si="1"/>
        <v>1601</v>
      </c>
      <c r="I11">
        <v>1609</v>
      </c>
      <c r="J11" s="3">
        <v>4.1666666666666666E-3</v>
      </c>
      <c r="K11" s="3">
        <f t="shared" si="2"/>
        <v>2.4305555555555469E-3</v>
      </c>
      <c r="L11" s="2">
        <f t="shared" si="3"/>
        <v>0.25416666666666665</v>
      </c>
      <c r="M11" s="2">
        <f t="shared" si="4"/>
        <v>0.9506944444444444</v>
      </c>
      <c r="O11" t="str">
        <f t="shared" si="0"/>
        <v>(160109, 1601, 1609, '00:06:00', '00:03:30', '6:06', '22:49'),</v>
      </c>
      <c r="Q11" t="str">
        <f>CONCATENATE("(",H11,", '",A11,"'),")</f>
        <v>(1601, '鹤沙航城'),</v>
      </c>
    </row>
    <row r="12" spans="1:17" x14ac:dyDescent="0.2">
      <c r="A12" s="13" t="s">
        <v>28</v>
      </c>
      <c r="B12" s="6">
        <v>0.25138888888888888</v>
      </c>
      <c r="C12" s="6">
        <v>0.25694444444444448</v>
      </c>
      <c r="D12" s="6">
        <v>0.9277777777777777</v>
      </c>
      <c r="E12" s="10">
        <v>0.95486111111111116</v>
      </c>
      <c r="G12">
        <v>160110</v>
      </c>
      <c r="H12">
        <f t="shared" si="1"/>
        <v>1601</v>
      </c>
      <c r="I12">
        <v>1610</v>
      </c>
      <c r="J12" s="3">
        <v>4.1666666666666666E-3</v>
      </c>
      <c r="K12" s="3">
        <f t="shared" si="2"/>
        <v>3.4722222222222932E-3</v>
      </c>
      <c r="L12" s="2">
        <f t="shared" si="3"/>
        <v>0.25694444444444448</v>
      </c>
      <c r="M12" s="2">
        <f t="shared" si="4"/>
        <v>0.95486111111111116</v>
      </c>
      <c r="O12" t="str">
        <f t="shared" si="0"/>
        <v>(160110, 1601, 1610, '00:06:00', '00:05:00', '6:10', '22:55'),</v>
      </c>
      <c r="Q12" t="str">
        <f>CONCATENATE("(",H12,", '",A12,"'),")</f>
        <v>(1601, '周浦东'),</v>
      </c>
    </row>
    <row r="13" spans="1:17" x14ac:dyDescent="0.2">
      <c r="A13" s="13" t="s">
        <v>16</v>
      </c>
      <c r="B13" s="5">
        <v>0.24861111111111112</v>
      </c>
      <c r="C13" s="5">
        <v>0.26041666666666669</v>
      </c>
      <c r="D13" s="5">
        <v>0.92291666666666661</v>
      </c>
      <c r="E13" s="9">
        <v>0.95972222222222225</v>
      </c>
      <c r="G13">
        <v>160111</v>
      </c>
      <c r="H13">
        <f t="shared" si="1"/>
        <v>1601</v>
      </c>
      <c r="I13">
        <v>1104</v>
      </c>
      <c r="J13" s="3">
        <v>4.1666666666666666E-3</v>
      </c>
      <c r="K13" s="3">
        <f t="shared" si="2"/>
        <v>4.1666666666666519E-3</v>
      </c>
      <c r="L13" s="2">
        <f t="shared" si="3"/>
        <v>0.26041666666666669</v>
      </c>
      <c r="M13" s="2">
        <f t="shared" si="4"/>
        <v>0.95972222222222225</v>
      </c>
      <c r="O13" t="str">
        <f t="shared" si="0"/>
        <v>(160111, 1601, 1104, '00:06:00', '00:06:00', '6:15', '23:02'),</v>
      </c>
      <c r="Q13" t="str">
        <f>CONCATENATE("(",H13,", '",A13,"'),")</f>
        <v>(1601, '罗山路'),</v>
      </c>
    </row>
    <row r="14" spans="1:17" x14ac:dyDescent="0.2">
      <c r="A14" s="13" t="s">
        <v>29</v>
      </c>
      <c r="B14" s="6">
        <v>0.24583333333333335</v>
      </c>
      <c r="C14" s="6">
        <v>0.26319444444444445</v>
      </c>
      <c r="D14" s="6">
        <v>0.92013888888888884</v>
      </c>
      <c r="E14" s="10">
        <v>0.96250000000000002</v>
      </c>
      <c r="G14">
        <v>160112</v>
      </c>
      <c r="H14">
        <f t="shared" si="1"/>
        <v>1601</v>
      </c>
      <c r="I14">
        <v>1611</v>
      </c>
      <c r="J14" s="3">
        <v>4.1666666666666666E-3</v>
      </c>
      <c r="K14" s="3">
        <f t="shared" si="2"/>
        <v>2.7777777777777679E-3</v>
      </c>
      <c r="L14" s="2">
        <f t="shared" si="3"/>
        <v>0.26319444444444445</v>
      </c>
      <c r="M14" s="2">
        <f t="shared" si="4"/>
        <v>0.96250000000000002</v>
      </c>
      <c r="O14" t="str">
        <f t="shared" si="0"/>
        <v>(160112, 1601, 1611, '00:06:00', '00:04:00', '6:19', '23:06'),</v>
      </c>
      <c r="Q14" t="str">
        <f>CONCATENATE("(",H14,", '",A14,"'),")</f>
        <v>(1601, '华夏中路站'),</v>
      </c>
    </row>
    <row r="15" spans="1:17" x14ac:dyDescent="0.2">
      <c r="A15" s="13" t="s">
        <v>30</v>
      </c>
      <c r="B15" s="5">
        <v>0.24305555555555555</v>
      </c>
      <c r="C15" s="5">
        <v>0.26597222222222222</v>
      </c>
      <c r="D15" s="5">
        <v>0.91666666666666663</v>
      </c>
      <c r="E15" s="9">
        <v>0.96597222222222223</v>
      </c>
      <c r="G15">
        <v>160113</v>
      </c>
      <c r="H15">
        <f t="shared" si="1"/>
        <v>1601</v>
      </c>
      <c r="I15">
        <v>218</v>
      </c>
      <c r="J15" s="3">
        <v>4.1666666666666666E-3</v>
      </c>
      <c r="K15" s="3">
        <f t="shared" si="2"/>
        <v>3.1249999999999889E-3</v>
      </c>
      <c r="L15" s="2">
        <f t="shared" si="3"/>
        <v>0.26597222222222222</v>
      </c>
      <c r="M15" s="2">
        <f t="shared" si="4"/>
        <v>0.96597222222222223</v>
      </c>
      <c r="O15" t="str">
        <f t="shared" si="0"/>
        <v>(160113, 1601, 218, '00:06:00', '00:04:30', '6:23', '23:11'),</v>
      </c>
      <c r="Q15" t="str">
        <f>CONCATENATE("(",H15,", '",A15,"'),")</f>
        <v>(1601, '龙阳路站'),</v>
      </c>
    </row>
  </sheetData>
  <sortState ref="A2:B11">
    <sortCondition ref="A1"/>
  </sortState>
  <mergeCells count="3">
    <mergeCell ref="B1:C1"/>
    <mergeCell ref="D1:E1"/>
    <mergeCell ref="A1:A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" sqref="P1:P13"/>
    </sheetView>
  </sheetViews>
  <sheetFormatPr defaultColWidth="19.875" defaultRowHeight="14.25" x14ac:dyDescent="0.2"/>
  <cols>
    <col min="1" max="1" width="3.5" bestFit="1" customWidth="1"/>
    <col min="2" max="2" width="10.5" bestFit="1" customWidth="1"/>
    <col min="3" max="3" width="8.25" style="7" bestFit="1" customWidth="1"/>
    <col min="4" max="4" width="4.5" style="8" bestFit="1" customWidth="1"/>
    <col min="5" max="5" width="6.75" style="7" bestFit="1" customWidth="1"/>
    <col min="6" max="6" width="5.25" style="8" bestFit="1" customWidth="1"/>
    <col min="7" max="7" width="19.875" style="8"/>
    <col min="8" max="8" width="7.5" style="8" bestFit="1" customWidth="1"/>
    <col min="9" max="10" width="5.5" bestFit="1" customWidth="1"/>
    <col min="11" max="11" width="8.25" style="8" bestFit="1" customWidth="1"/>
    <col min="12" max="12" width="9.125" customWidth="1"/>
    <col min="13" max="14" width="5.875" bestFit="1" customWidth="1"/>
    <col min="16" max="16" width="50.375" bestFit="1" customWidth="1"/>
  </cols>
  <sheetData>
    <row r="1" spans="1:16" x14ac:dyDescent="0.2">
      <c r="A1">
        <v>13</v>
      </c>
      <c r="B1" s="13" t="s">
        <v>30</v>
      </c>
      <c r="C1" s="5">
        <v>0.24305555555555555</v>
      </c>
      <c r="D1" s="5">
        <v>0.26597222222222222</v>
      </c>
      <c r="E1" s="5">
        <v>0.91666666666666663</v>
      </c>
      <c r="F1" s="9">
        <v>0.96597222222222223</v>
      </c>
      <c r="G1"/>
      <c r="H1">
        <v>160201</v>
      </c>
      <c r="I1">
        <f>INT(H1/100)</f>
        <v>1602</v>
      </c>
      <c r="J1">
        <v>218</v>
      </c>
      <c r="K1" s="3">
        <v>4.1666666666666666E-3</v>
      </c>
      <c r="L1" s="3">
        <v>0</v>
      </c>
      <c r="M1" s="2">
        <f>C1</f>
        <v>0.24305555555555555</v>
      </c>
      <c r="N1" s="2">
        <f>E1</f>
        <v>0.91666666666666663</v>
      </c>
      <c r="P1" t="str">
        <f>CONCATENATE("(",H1,", ",I1,", ",J1,", '",TEXT(K1,"HH:MM:ss"), "', '",TEXT(L1,"HH:MM:ss"),"', '",TEXT(M1,"h:mm"), "', '",TEXT(N1,"h:mm"), "'),")</f>
        <v>(160201, 1602, 218, '00:06:00', '00:00:00', '5:50', '22:00'),</v>
      </c>
    </row>
    <row r="2" spans="1:16" x14ac:dyDescent="0.2">
      <c r="A2">
        <v>12</v>
      </c>
      <c r="B2" s="13" t="s">
        <v>29</v>
      </c>
      <c r="C2" s="6">
        <v>0.24583333333333335</v>
      </c>
      <c r="D2" s="6">
        <v>0.26319444444444445</v>
      </c>
      <c r="E2" s="6">
        <v>0.92013888888888884</v>
      </c>
      <c r="F2" s="10">
        <v>0.96250000000000002</v>
      </c>
      <c r="G2"/>
      <c r="H2">
        <v>160202</v>
      </c>
      <c r="I2">
        <f>INT(H2/100)</f>
        <v>1602</v>
      </c>
      <c r="J2">
        <v>1611</v>
      </c>
      <c r="K2" s="3">
        <v>4.1666666666666666E-3</v>
      </c>
      <c r="L2" s="3">
        <f>((M2-M1)+(N2-N1))/2</f>
        <v>3.1250000000000028E-3</v>
      </c>
      <c r="M2" s="2">
        <f>C2</f>
        <v>0.24583333333333335</v>
      </c>
      <c r="N2" s="2">
        <f>E2</f>
        <v>0.92013888888888884</v>
      </c>
      <c r="P2" t="str">
        <f>CONCATENATE("(",H2,", ",I2,", ",J2,", '",TEXT(K2,"HH:MM:ss"), "', '",TEXT(L2,"HH:MM:ss"),"', '",TEXT(M2,"h:mm"), "', '",TEXT(N2,"h:mm"), "'),")</f>
        <v>(160202, 1602, 1611, '00:06:00', '00:04:30', '5:54', '22:05'),</v>
      </c>
    </row>
    <row r="3" spans="1:16" x14ac:dyDescent="0.2">
      <c r="A3">
        <v>11</v>
      </c>
      <c r="B3" s="13" t="s">
        <v>16</v>
      </c>
      <c r="C3" s="5">
        <v>0.24861111111111112</v>
      </c>
      <c r="D3" s="5">
        <v>0.26041666666666669</v>
      </c>
      <c r="E3" s="5">
        <v>0.92291666666666661</v>
      </c>
      <c r="F3" s="9">
        <v>0.95972222222222225</v>
      </c>
      <c r="G3"/>
      <c r="H3">
        <v>160203</v>
      </c>
      <c r="I3">
        <f>INT(H3/100)</f>
        <v>1602</v>
      </c>
      <c r="J3">
        <v>1104</v>
      </c>
      <c r="K3" s="3">
        <v>4.1666666666666666E-3</v>
      </c>
      <c r="L3" s="3">
        <f t="shared" ref="L3:L13" si="0">((M3-M2)+(N3-N2))/2</f>
        <v>2.7777777777777679E-3</v>
      </c>
      <c r="M3" s="2">
        <f t="shared" ref="M3:M13" si="1">C3</f>
        <v>0.24861111111111112</v>
      </c>
      <c r="N3" s="2">
        <f t="shared" ref="N3:N13" si="2">E3</f>
        <v>0.92291666666666661</v>
      </c>
      <c r="P3" t="str">
        <f>CONCATENATE("(",H3,", ",I3,", ",J3,", '",TEXT(K3,"HH:MM:ss"), "', '",TEXT(L3,"HH:MM:ss"),"', '",TEXT(M3,"h:mm"), "', '",TEXT(N3,"h:mm"), "'),")</f>
        <v>(160203, 1602, 1104, '00:06:00', '00:04:00', '5:58', '22:09'),</v>
      </c>
    </row>
    <row r="4" spans="1:16" x14ac:dyDescent="0.2">
      <c r="A4">
        <v>10</v>
      </c>
      <c r="B4" s="13" t="s">
        <v>28</v>
      </c>
      <c r="C4" s="6">
        <v>0.25138888888888888</v>
      </c>
      <c r="D4" s="6">
        <v>0.25694444444444448</v>
      </c>
      <c r="E4" s="6">
        <v>0.9277777777777777</v>
      </c>
      <c r="F4" s="10">
        <v>0.95486111111111116</v>
      </c>
      <c r="G4"/>
      <c r="H4">
        <v>160204</v>
      </c>
      <c r="I4">
        <f>INT(H4/100)</f>
        <v>1602</v>
      </c>
      <c r="J4">
        <v>1610</v>
      </c>
      <c r="K4" s="3">
        <v>4.1666666666666666E-3</v>
      </c>
      <c r="L4" s="3">
        <f t="shared" si="0"/>
        <v>3.8194444444444309E-3</v>
      </c>
      <c r="M4" s="2">
        <f t="shared" si="1"/>
        <v>0.25138888888888888</v>
      </c>
      <c r="N4" s="2">
        <f t="shared" si="2"/>
        <v>0.9277777777777777</v>
      </c>
      <c r="P4" t="str">
        <f>CONCATENATE("(",H4,", ",I4,", ",J4,", '",TEXT(K4,"HH:MM:ss"), "', '",TEXT(L4,"HH:MM:ss"),"', '",TEXT(M4,"h:mm"), "', '",TEXT(N4,"h:mm"), "'),")</f>
        <v>(160204, 1602, 1610, '00:06:00', '00:05:30', '6:02', '22:16'),</v>
      </c>
    </row>
    <row r="5" spans="1:16" x14ac:dyDescent="0.2">
      <c r="A5">
        <v>9</v>
      </c>
      <c r="B5" s="13" t="s">
        <v>27</v>
      </c>
      <c r="C5" s="5">
        <v>0.25416666666666665</v>
      </c>
      <c r="D5" s="5">
        <v>0.25416666666666665</v>
      </c>
      <c r="E5" s="5">
        <v>0.93194444444444446</v>
      </c>
      <c r="F5" s="9">
        <v>0.9506944444444444</v>
      </c>
      <c r="G5"/>
      <c r="H5">
        <v>160205</v>
      </c>
      <c r="I5">
        <f>INT(H5/100)</f>
        <v>1602</v>
      </c>
      <c r="J5">
        <v>1609</v>
      </c>
      <c r="K5" s="3">
        <v>4.1666666666666666E-3</v>
      </c>
      <c r="L5" s="3">
        <f t="shared" si="0"/>
        <v>3.4722222222222654E-3</v>
      </c>
      <c r="M5" s="2">
        <f t="shared" si="1"/>
        <v>0.25416666666666665</v>
      </c>
      <c r="N5" s="2">
        <f t="shared" si="2"/>
        <v>0.93194444444444446</v>
      </c>
      <c r="P5" t="str">
        <f>CONCATENATE("(",H5,", ",I5,", ",J5,", '",TEXT(K5,"HH:MM:ss"), "', '",TEXT(L5,"HH:MM:ss"),"', '",TEXT(M5,"h:mm"), "', '",TEXT(N5,"h:mm"), "'),")</f>
        <v>(160205, 1602, 1609, '00:06:00', '00:05:00', '6:06', '22:22'),</v>
      </c>
    </row>
    <row r="6" spans="1:16" x14ac:dyDescent="0.2">
      <c r="A6">
        <v>8</v>
      </c>
      <c r="B6" s="13" t="s">
        <v>26</v>
      </c>
      <c r="C6" s="6">
        <v>0.25625000000000003</v>
      </c>
      <c r="D6" s="6">
        <v>0.25208333333333333</v>
      </c>
      <c r="E6" s="6">
        <v>0.93472222222222223</v>
      </c>
      <c r="F6" s="10">
        <v>0.94791666666666663</v>
      </c>
      <c r="G6"/>
      <c r="H6">
        <v>160206</v>
      </c>
      <c r="I6">
        <f>INT(H6/100)</f>
        <v>1602</v>
      </c>
      <c r="J6">
        <v>1608</v>
      </c>
      <c r="K6" s="3">
        <v>4.1666666666666666E-3</v>
      </c>
      <c r="L6" s="3">
        <f t="shared" si="0"/>
        <v>2.4305555555555747E-3</v>
      </c>
      <c r="M6" s="2">
        <f t="shared" si="1"/>
        <v>0.25625000000000003</v>
      </c>
      <c r="N6" s="2">
        <f t="shared" si="2"/>
        <v>0.93472222222222223</v>
      </c>
      <c r="P6" t="str">
        <f>CONCATENATE("(",H6,", ",I6,", ",J6,", '",TEXT(K6,"HH:MM:ss"), "', '",TEXT(L6,"HH:MM:ss"),"', '",TEXT(M6,"h:mm"), "', '",TEXT(N6,"h:mm"), "'),")</f>
        <v>(160206, 1602, 1608, '00:06:00', '00:03:30', '6:09', '22:26'),</v>
      </c>
    </row>
    <row r="7" spans="1:16" x14ac:dyDescent="0.2">
      <c r="A7">
        <v>7</v>
      </c>
      <c r="B7" s="13" t="s">
        <v>25</v>
      </c>
      <c r="C7" s="5">
        <v>0.2590277777777778</v>
      </c>
      <c r="D7" s="5">
        <v>0.25</v>
      </c>
      <c r="E7" s="5">
        <v>0.93888888888888899</v>
      </c>
      <c r="F7" s="9">
        <v>0.94374999999999998</v>
      </c>
      <c r="G7"/>
      <c r="H7">
        <v>160207</v>
      </c>
      <c r="I7">
        <f>INT(H7/100)</f>
        <v>1602</v>
      </c>
      <c r="J7">
        <v>1607</v>
      </c>
      <c r="K7" s="3">
        <v>4.1666666666666666E-3</v>
      </c>
      <c r="L7" s="3">
        <f t="shared" si="0"/>
        <v>3.4722222222222654E-3</v>
      </c>
      <c r="M7" s="2">
        <f t="shared" si="1"/>
        <v>0.2590277777777778</v>
      </c>
      <c r="N7" s="2">
        <f t="shared" si="2"/>
        <v>0.93888888888888899</v>
      </c>
      <c r="P7" t="str">
        <f>CONCATENATE("(",H7,", ",I7,", ",J7,", '",TEXT(K7,"HH:MM:ss"), "', '",TEXT(L7,"HH:MM:ss"),"', '",TEXT(M7,"h:mm"), "', '",TEXT(N7,"h:mm"), "'),")</f>
        <v>(160207, 1602, 1607, '00:06:00', '00:05:00', '6:13', '22:32'),</v>
      </c>
    </row>
    <row r="8" spans="1:16" x14ac:dyDescent="0.2">
      <c r="A8">
        <v>6</v>
      </c>
      <c r="B8" s="13" t="s">
        <v>24</v>
      </c>
      <c r="C8" s="6">
        <v>0.26250000000000001</v>
      </c>
      <c r="D8" s="6">
        <v>0.25347222222222221</v>
      </c>
      <c r="E8" s="6">
        <v>0.94374999999999998</v>
      </c>
      <c r="F8" s="10">
        <v>0.93888888888888899</v>
      </c>
      <c r="G8"/>
      <c r="H8">
        <v>160208</v>
      </c>
      <c r="I8">
        <f>INT(H8/100)</f>
        <v>1602</v>
      </c>
      <c r="J8">
        <v>1606</v>
      </c>
      <c r="K8" s="3">
        <v>4.1666666666666666E-3</v>
      </c>
      <c r="L8" s="3">
        <f t="shared" si="0"/>
        <v>4.1666666666665964E-3</v>
      </c>
      <c r="M8" s="2">
        <f t="shared" si="1"/>
        <v>0.26250000000000001</v>
      </c>
      <c r="N8" s="2">
        <f t="shared" si="2"/>
        <v>0.94374999999999998</v>
      </c>
      <c r="P8" t="str">
        <f>CONCATENATE("(",H8,", ",I8,", ",J8,", '",TEXT(K8,"HH:MM:ss"), "', '",TEXT(L8,"HH:MM:ss"),"', '",TEXT(M8,"h:mm"), "', '",TEXT(N8,"h:mm"), "'),")</f>
        <v>(160208, 1602, 1606, '00:06:00', '00:06:00', '6:18', '22:39'),</v>
      </c>
    </row>
    <row r="9" spans="1:16" x14ac:dyDescent="0.2">
      <c r="A9">
        <v>5</v>
      </c>
      <c r="B9" s="13" t="s">
        <v>23</v>
      </c>
      <c r="C9" s="5">
        <v>0.26666666666666666</v>
      </c>
      <c r="D9" s="5">
        <v>0.25</v>
      </c>
      <c r="E9" s="5">
        <v>0.94930555555555562</v>
      </c>
      <c r="F9" s="9">
        <v>0.93333333333333324</v>
      </c>
      <c r="G9"/>
      <c r="H9">
        <v>160209</v>
      </c>
      <c r="I9">
        <f>INT(H9/100)</f>
        <v>1602</v>
      </c>
      <c r="J9">
        <v>1605</v>
      </c>
      <c r="K9" s="3">
        <v>4.1666666666666666E-3</v>
      </c>
      <c r="L9" s="3">
        <f t="shared" si="0"/>
        <v>4.8611111111111494E-3</v>
      </c>
      <c r="M9" s="2">
        <f t="shared" si="1"/>
        <v>0.26666666666666666</v>
      </c>
      <c r="N9" s="2">
        <f t="shared" si="2"/>
        <v>0.94930555555555562</v>
      </c>
      <c r="P9" t="str">
        <f>CONCATENATE("(",H9,", ",I9,", ",J9,", '",TEXT(K9,"HH:MM:ss"), "', '",TEXT(L9,"HH:MM:ss"),"', '",TEXT(M9,"h:mm"), "', '",TEXT(N9,"h:mm"), "'),")</f>
        <v>(160209, 1602, 1605, '00:06:00', '00:07:00', '6:24', '22:47'),</v>
      </c>
    </row>
    <row r="10" spans="1:16" x14ac:dyDescent="0.2">
      <c r="A10">
        <v>4</v>
      </c>
      <c r="B10" s="13" t="s">
        <v>22</v>
      </c>
      <c r="C10" s="6">
        <v>0.27013888888888887</v>
      </c>
      <c r="D10" s="6">
        <v>0.26180555555555557</v>
      </c>
      <c r="E10" s="6">
        <v>0.95277777777777783</v>
      </c>
      <c r="F10" s="10">
        <v>0.92986111111111114</v>
      </c>
      <c r="G10"/>
      <c r="H10">
        <v>160210</v>
      </c>
      <c r="I10">
        <f>INT(H10/100)</f>
        <v>1602</v>
      </c>
      <c r="J10">
        <v>1604</v>
      </c>
      <c r="K10" s="3">
        <v>4.1666666666666666E-3</v>
      </c>
      <c r="L10" s="3">
        <f t="shared" si="0"/>
        <v>3.4722222222222099E-3</v>
      </c>
      <c r="M10" s="2">
        <f t="shared" si="1"/>
        <v>0.27013888888888887</v>
      </c>
      <c r="N10" s="2">
        <f t="shared" si="2"/>
        <v>0.95277777777777783</v>
      </c>
      <c r="P10" t="str">
        <f>CONCATENATE("(",H10,", ",I10,", ",J10,", '",TEXT(K10,"HH:MM:ss"), "', '",TEXT(L10,"HH:MM:ss"),"', '",TEXT(M10,"h:mm"), "', '",TEXT(N10,"h:mm"), "'),")</f>
        <v>(160210, 1602, 1604, '00:06:00', '00:05:00', '6:29', '22:52'),</v>
      </c>
    </row>
    <row r="11" spans="1:16" x14ac:dyDescent="0.2">
      <c r="A11">
        <v>3</v>
      </c>
      <c r="B11" s="13" t="s">
        <v>21</v>
      </c>
      <c r="C11" s="5">
        <v>0.27638888888888885</v>
      </c>
      <c r="D11" s="5">
        <v>0.25625000000000003</v>
      </c>
      <c r="E11" s="5">
        <v>0.9604166666666667</v>
      </c>
      <c r="F11" s="9">
        <v>0.92291666666666661</v>
      </c>
      <c r="G11"/>
      <c r="H11">
        <v>160211</v>
      </c>
      <c r="I11">
        <f>INT(H11/100)</f>
        <v>1602</v>
      </c>
      <c r="J11">
        <v>1603</v>
      </c>
      <c r="K11" s="3">
        <v>4.1666666666666666E-3</v>
      </c>
      <c r="L11" s="3">
        <f t="shared" si="0"/>
        <v>6.9444444444444198E-3</v>
      </c>
      <c r="M11" s="2">
        <f t="shared" si="1"/>
        <v>0.27638888888888885</v>
      </c>
      <c r="N11" s="2">
        <f t="shared" si="2"/>
        <v>0.9604166666666667</v>
      </c>
      <c r="P11" t="str">
        <f>CONCATENATE("(",H11,", ",I11,", ",J11,", '",TEXT(K11,"HH:MM:ss"), "', '",TEXT(L11,"HH:MM:ss"),"', '",TEXT(M11,"h:mm"), "', '",TEXT(N11,"h:mm"), "'),")</f>
        <v>(160211, 1602, 1603, '00:06:00', '00:10:00', '6:38', '23:03'),</v>
      </c>
    </row>
    <row r="12" spans="1:16" x14ac:dyDescent="0.2">
      <c r="A12">
        <v>2</v>
      </c>
      <c r="B12" s="13" t="s">
        <v>20</v>
      </c>
      <c r="C12" s="6">
        <v>0.28055555555555556</v>
      </c>
      <c r="D12" s="6">
        <v>0.25208333333333333</v>
      </c>
      <c r="E12" s="6">
        <v>0.96458333333333324</v>
      </c>
      <c r="F12" s="10">
        <v>0.91875000000000007</v>
      </c>
      <c r="G12"/>
      <c r="H12">
        <v>160212</v>
      </c>
      <c r="I12">
        <f>INT(H12/100)</f>
        <v>1602</v>
      </c>
      <c r="J12">
        <v>1602</v>
      </c>
      <c r="K12" s="3">
        <v>4.1666666666666666E-3</v>
      </c>
      <c r="L12" s="3">
        <f t="shared" si="0"/>
        <v>4.1666666666666241E-3</v>
      </c>
      <c r="M12" s="2">
        <f t="shared" si="1"/>
        <v>0.28055555555555556</v>
      </c>
      <c r="N12" s="2">
        <f t="shared" si="2"/>
        <v>0.96458333333333324</v>
      </c>
      <c r="P12" t="str">
        <f>CONCATENATE("(",H12,", ",I12,", ",J12,", '",TEXT(K12,"HH:MM:ss"), "', '",TEXT(L12,"HH:MM:ss"),"', '",TEXT(M12,"h:mm"), "', '",TEXT(N12,"h:mm"), "'),")</f>
        <v>(160212, 1602, 1602, '00:06:00', '00:06:00', '6:44', '23:09'),</v>
      </c>
    </row>
    <row r="13" spans="1:16" x14ac:dyDescent="0.2">
      <c r="A13">
        <v>1</v>
      </c>
      <c r="B13" s="13" t="s">
        <v>19</v>
      </c>
      <c r="C13" s="5">
        <v>0.28263888888888888</v>
      </c>
      <c r="D13" s="5">
        <v>0.25</v>
      </c>
      <c r="E13" s="5">
        <v>0.96666666666666667</v>
      </c>
      <c r="F13" s="9">
        <v>0.91666666666666663</v>
      </c>
      <c r="G13"/>
      <c r="H13">
        <v>160213</v>
      </c>
      <c r="I13">
        <f>INT(H13/100)</f>
        <v>1602</v>
      </c>
      <c r="J13">
        <v>1601</v>
      </c>
      <c r="K13" s="3">
        <v>4.1666666666666666E-3</v>
      </c>
      <c r="L13" s="3">
        <f t="shared" si="0"/>
        <v>2.0833333333333814E-3</v>
      </c>
      <c r="M13" s="2">
        <f t="shared" si="1"/>
        <v>0.28263888888888888</v>
      </c>
      <c r="N13" s="2">
        <f t="shared" si="2"/>
        <v>0.96666666666666667</v>
      </c>
      <c r="P13" t="str">
        <f>CONCATENATE("(",H13,", ",I13,", ",J13,", '",TEXT(K13,"HH:MM:ss"), "', '",TEXT(L13,"HH:MM:ss"),"', '",TEXT(M13,"h:mm"), "', '",TEXT(N13,"h:mm"), "'),")</f>
        <v>(160213, 1602, 1601, '00:06:00', '00:03:00', '6:47', '23:12'),</v>
      </c>
    </row>
  </sheetData>
  <sortState ref="A1:P13">
    <sortCondition descending="1" ref="A1"/>
  </sortState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sqref="A1:A2"/>
    </sheetView>
  </sheetViews>
  <sheetFormatPr defaultRowHeight="14.25" x14ac:dyDescent="0.2"/>
  <cols>
    <col min="1" max="1" width="7.5" bestFit="1" customWidth="1"/>
    <col min="2" max="2" width="5.5" bestFit="1" customWidth="1"/>
    <col min="4" max="4" width="2.5" hidden="1" customWidth="1"/>
    <col min="5" max="5" width="5.5" hidden="1" customWidth="1"/>
    <col min="6" max="6" width="2.5" hidden="1" customWidth="1"/>
    <col min="7" max="7" width="5.5" hidden="1" customWidth="1"/>
    <col min="8" max="8" width="0" hidden="1" customWidth="1"/>
    <col min="9" max="9" width="10.5" hidden="1" customWidth="1"/>
    <col min="10" max="10" width="11" hidden="1" customWidth="1"/>
    <col min="11" max="11" width="2.5" hidden="1" customWidth="1"/>
    <col min="12" max="12" width="7.5" hidden="1" customWidth="1"/>
    <col min="13" max="13" width="2.5" hidden="1" customWidth="1"/>
    <col min="14" max="14" width="7.5" hidden="1" customWidth="1"/>
    <col min="16" max="16" width="37.75" bestFit="1" customWidth="1"/>
  </cols>
  <sheetData>
    <row r="1" spans="1:16" x14ac:dyDescent="0.2">
      <c r="A1" s="4">
        <v>70102</v>
      </c>
      <c r="B1">
        <f>INT(A1/100)</f>
        <v>701</v>
      </c>
      <c r="D1">
        <v>1</v>
      </c>
      <c r="E1">
        <f>INDEX($B$1:$B$4,D1)</f>
        <v>701</v>
      </c>
      <c r="F1">
        <v>3</v>
      </c>
      <c r="G1">
        <f>INDEX($B$1:$B$4,F1)</f>
        <v>1601</v>
      </c>
      <c r="I1" t="str">
        <f>CONCATENATE(TEXT(E1,"0000"),TEXT(G1,"0000"))</f>
        <v>07011601</v>
      </c>
      <c r="K1">
        <v>1</v>
      </c>
      <c r="L1">
        <f t="shared" ref="L1:L8" si="0">INDEX($A$1:$A$4,K1)</f>
        <v>70102</v>
      </c>
      <c r="M1">
        <v>3</v>
      </c>
      <c r="N1">
        <f t="shared" ref="N1:N8" si="1">INDEX($A$1:$A$4,M1)</f>
        <v>160113</v>
      </c>
      <c r="P1" t="str">
        <f>CONCATENATE($B$6,I1,"01",$B$7,L1,$B$7,N1,$B$7,"'00:00:00'),")</f>
        <v>(0701160101, 70102, 160113, '00:00:00'),</v>
      </c>
    </row>
    <row r="2" spans="1:16" x14ac:dyDescent="0.2">
      <c r="A2">
        <v>70232</v>
      </c>
      <c r="B2">
        <f>INT(A2/100)</f>
        <v>702</v>
      </c>
      <c r="D2">
        <v>1</v>
      </c>
      <c r="E2">
        <f t="shared" ref="E2:E8" si="2">INDEX($B$1:$B$4,D2)</f>
        <v>701</v>
      </c>
      <c r="F2">
        <v>4</v>
      </c>
      <c r="G2">
        <f t="shared" ref="G2:G8" si="3">INDEX($B$1:$B$4,F2)</f>
        <v>1602</v>
      </c>
      <c r="I2" t="str">
        <f t="shared" ref="I2:I8" si="4">CONCATENATE(TEXT(E2,"0000"),TEXT(G2,"0000"))</f>
        <v>07011602</v>
      </c>
      <c r="K2">
        <v>1</v>
      </c>
      <c r="L2">
        <f t="shared" si="0"/>
        <v>70102</v>
      </c>
      <c r="M2">
        <v>4</v>
      </c>
      <c r="N2">
        <f t="shared" si="1"/>
        <v>160201</v>
      </c>
      <c r="P2" t="str">
        <f t="shared" ref="P2:P8" si="5">CONCATENATE($B$6,I2,"01",$B$7,L2,$B$7,N2,$B$7,"'00:00:00'),")</f>
        <v>(0701160201, 70102, 160201, '00:00:00'),</v>
      </c>
    </row>
    <row r="3" spans="1:16" x14ac:dyDescent="0.2">
      <c r="A3">
        <v>160113</v>
      </c>
      <c r="B3">
        <f>INT(A3/100)</f>
        <v>1601</v>
      </c>
      <c r="D3">
        <v>2</v>
      </c>
      <c r="E3">
        <f t="shared" si="2"/>
        <v>702</v>
      </c>
      <c r="F3">
        <v>3</v>
      </c>
      <c r="G3">
        <f t="shared" si="3"/>
        <v>1601</v>
      </c>
      <c r="I3" t="str">
        <f t="shared" si="4"/>
        <v>07021601</v>
      </c>
      <c r="K3">
        <v>2</v>
      </c>
      <c r="L3">
        <f t="shared" si="0"/>
        <v>70232</v>
      </c>
      <c r="M3">
        <v>3</v>
      </c>
      <c r="N3">
        <f t="shared" si="1"/>
        <v>160113</v>
      </c>
      <c r="P3" t="str">
        <f t="shared" si="5"/>
        <v>(0702160101, 70232, 160113, '00:00:00'),</v>
      </c>
    </row>
    <row r="4" spans="1:16" x14ac:dyDescent="0.2">
      <c r="A4">
        <v>160201</v>
      </c>
      <c r="B4">
        <f>INT(A4/100)</f>
        <v>1602</v>
      </c>
      <c r="D4">
        <v>2</v>
      </c>
      <c r="E4">
        <f t="shared" si="2"/>
        <v>702</v>
      </c>
      <c r="F4">
        <v>4</v>
      </c>
      <c r="G4">
        <f t="shared" si="3"/>
        <v>1602</v>
      </c>
      <c r="I4" t="str">
        <f t="shared" si="4"/>
        <v>07021602</v>
      </c>
      <c r="K4">
        <v>2</v>
      </c>
      <c r="L4">
        <f t="shared" si="0"/>
        <v>70232</v>
      </c>
      <c r="M4">
        <v>4</v>
      </c>
      <c r="N4">
        <f t="shared" si="1"/>
        <v>160201</v>
      </c>
      <c r="P4" t="str">
        <f t="shared" si="5"/>
        <v>(0702160201, 70232, 160201, '00:00:00'),</v>
      </c>
    </row>
    <row r="5" spans="1:16" x14ac:dyDescent="0.2">
      <c r="D5">
        <v>3</v>
      </c>
      <c r="E5">
        <f t="shared" si="2"/>
        <v>1601</v>
      </c>
      <c r="F5">
        <v>1</v>
      </c>
      <c r="G5">
        <f t="shared" si="3"/>
        <v>701</v>
      </c>
      <c r="I5" t="str">
        <f t="shared" si="4"/>
        <v>16010701</v>
      </c>
      <c r="K5">
        <v>3</v>
      </c>
      <c r="L5">
        <f t="shared" si="0"/>
        <v>160113</v>
      </c>
      <c r="M5">
        <v>1</v>
      </c>
      <c r="N5">
        <f t="shared" si="1"/>
        <v>70102</v>
      </c>
      <c r="P5" t="str">
        <f t="shared" si="5"/>
        <v>(1601070101, 160113, 70102, '00:00:00'),</v>
      </c>
    </row>
    <row r="6" spans="1:16" x14ac:dyDescent="0.2">
      <c r="A6" t="s">
        <v>1</v>
      </c>
      <c r="B6" t="s">
        <v>0</v>
      </c>
      <c r="D6">
        <v>3</v>
      </c>
      <c r="E6">
        <f t="shared" si="2"/>
        <v>1601</v>
      </c>
      <c r="F6">
        <v>2</v>
      </c>
      <c r="G6">
        <f t="shared" si="3"/>
        <v>702</v>
      </c>
      <c r="I6" t="str">
        <f t="shared" si="4"/>
        <v>16010702</v>
      </c>
      <c r="K6">
        <v>3</v>
      </c>
      <c r="L6">
        <f t="shared" si="0"/>
        <v>160113</v>
      </c>
      <c r="M6">
        <v>2</v>
      </c>
      <c r="N6">
        <f t="shared" si="1"/>
        <v>70232</v>
      </c>
      <c r="P6" t="str">
        <f t="shared" si="5"/>
        <v>(1601070201, 160113, 70232, '00:00:00'),</v>
      </c>
    </row>
    <row r="7" spans="1:16" x14ac:dyDescent="0.2">
      <c r="A7" s="1" t="s">
        <v>2</v>
      </c>
      <c r="B7" t="s">
        <v>3</v>
      </c>
      <c r="D7">
        <v>4</v>
      </c>
      <c r="E7">
        <f t="shared" si="2"/>
        <v>1602</v>
      </c>
      <c r="F7">
        <v>1</v>
      </c>
      <c r="G7">
        <f t="shared" si="3"/>
        <v>701</v>
      </c>
      <c r="I7" t="str">
        <f t="shared" si="4"/>
        <v>16020701</v>
      </c>
      <c r="K7">
        <v>4</v>
      </c>
      <c r="L7">
        <f t="shared" si="0"/>
        <v>160201</v>
      </c>
      <c r="M7">
        <v>1</v>
      </c>
      <c r="N7">
        <f t="shared" si="1"/>
        <v>70102</v>
      </c>
      <c r="P7" t="str">
        <f t="shared" si="5"/>
        <v>(1602070101, 160201, 70102, '00:00:00'),</v>
      </c>
    </row>
    <row r="8" spans="1:16" x14ac:dyDescent="0.2">
      <c r="D8">
        <v>4</v>
      </c>
      <c r="E8">
        <f t="shared" si="2"/>
        <v>1602</v>
      </c>
      <c r="F8">
        <v>2</v>
      </c>
      <c r="G8">
        <f t="shared" si="3"/>
        <v>702</v>
      </c>
      <c r="I8" t="str">
        <f t="shared" si="4"/>
        <v>16020702</v>
      </c>
      <c r="K8">
        <v>4</v>
      </c>
      <c r="L8">
        <f t="shared" si="0"/>
        <v>160201</v>
      </c>
      <c r="M8">
        <v>2</v>
      </c>
      <c r="N8">
        <f t="shared" si="1"/>
        <v>70232</v>
      </c>
      <c r="P8" t="str">
        <f t="shared" si="5"/>
        <v>(1602070201, 160201, 70232, '00:00:00'),</v>
      </c>
    </row>
  </sheetData>
  <sortState ref="B3:G13">
    <sortCondition descending="1" ref="F3"/>
  </sortState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下行</vt:lpstr>
      <vt:lpstr>上行</vt:lpstr>
      <vt:lpstr>排列组合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Zhang</dc:creator>
  <cp:lastModifiedBy>Andy</cp:lastModifiedBy>
  <dcterms:created xsi:type="dcterms:W3CDTF">2016-07-01T01:09:36Z</dcterms:created>
  <dcterms:modified xsi:type="dcterms:W3CDTF">2016-07-02T07:51:39Z</dcterms:modified>
</cp:coreProperties>
</file>