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etroWeb\Scripts\"/>
    </mc:Choice>
  </mc:AlternateContent>
  <bookViews>
    <workbookView xWindow="0" yWindow="0" windowWidth="28800" windowHeight="14595" activeTab="2"/>
  </bookViews>
  <sheets>
    <sheet name="下行" sheetId="2" r:id="rId1"/>
    <sheet name="上行" sheetId="3" r:id="rId2"/>
    <sheet name="排列组合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" i="3"/>
  <c r="Q2" i="3"/>
  <c r="Q7" i="3"/>
  <c r="Q11" i="3"/>
  <c r="Q23" i="3"/>
  <c r="Q27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Q18" i="3" l="1"/>
  <c r="Q14" i="3"/>
  <c r="Q4" i="3"/>
  <c r="Q16" i="3"/>
  <c r="Q20" i="3"/>
  <c r="Q29" i="3"/>
  <c r="Q28" i="3"/>
  <c r="Q12" i="3"/>
  <c r="Q26" i="3"/>
  <c r="Q24" i="3"/>
  <c r="Q19" i="3"/>
  <c r="Q10" i="3"/>
  <c r="Q8" i="3"/>
  <c r="Q3" i="3"/>
  <c r="Q22" i="3"/>
  <c r="Q15" i="3"/>
  <c r="Q6" i="3"/>
  <c r="Q25" i="3"/>
  <c r="Q21" i="3"/>
  <c r="Q17" i="3"/>
  <c r="Q13" i="3"/>
  <c r="Q9" i="3"/>
  <c r="Q5" i="3"/>
  <c r="Q1" i="3"/>
  <c r="Q30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B2" i="1"/>
  <c r="G8" i="1" s="1"/>
  <c r="B3" i="1"/>
  <c r="G1" i="1" s="1"/>
  <c r="B4" i="1"/>
  <c r="G4" i="1" s="1"/>
  <c r="B1" i="1"/>
  <c r="G7" i="1" s="1"/>
  <c r="N2" i="1"/>
  <c r="N3" i="1"/>
  <c r="N4" i="1"/>
  <c r="N5" i="1"/>
  <c r="N6" i="1"/>
  <c r="N7" i="1"/>
  <c r="N8" i="1"/>
  <c r="N1" i="1"/>
  <c r="L2" i="1"/>
  <c r="L3" i="1"/>
  <c r="L4" i="1"/>
  <c r="L5" i="1"/>
  <c r="L6" i="1"/>
  <c r="L7" i="1"/>
  <c r="L8" i="1"/>
  <c r="L1" i="1"/>
  <c r="G6" i="1"/>
  <c r="G3" i="1" l="1"/>
  <c r="E5" i="1"/>
  <c r="E4" i="1"/>
  <c r="I4" i="1" s="1"/>
  <c r="P4" i="1" s="1"/>
  <c r="E3" i="1"/>
  <c r="P27" i="2"/>
  <c r="P23" i="2"/>
  <c r="P19" i="2"/>
  <c r="P11" i="2"/>
  <c r="P7" i="2"/>
  <c r="P29" i="2"/>
  <c r="P17" i="2"/>
  <c r="P32" i="2"/>
  <c r="P28" i="2"/>
  <c r="P20" i="2"/>
  <c r="P16" i="2"/>
  <c r="P12" i="2"/>
  <c r="P8" i="2"/>
  <c r="P4" i="2"/>
  <c r="P30" i="2"/>
  <c r="P26" i="2"/>
  <c r="P18" i="2"/>
  <c r="P6" i="2"/>
  <c r="P22" i="2"/>
  <c r="P14" i="2"/>
  <c r="P10" i="2"/>
  <c r="E8" i="1"/>
  <c r="I8" i="1" s="1"/>
  <c r="P8" i="1" s="1"/>
  <c r="E6" i="1"/>
  <c r="I6" i="1" s="1"/>
  <c r="P6" i="1" s="1"/>
  <c r="E1" i="1"/>
  <c r="I1" i="1" s="1"/>
  <c r="P1" i="1" s="1"/>
  <c r="G2" i="1"/>
  <c r="E7" i="1"/>
  <c r="I7" i="1" s="1"/>
  <c r="P7" i="1" s="1"/>
  <c r="E2" i="1"/>
  <c r="G5" i="1"/>
  <c r="I5" i="1" s="1"/>
  <c r="P5" i="1" s="1"/>
  <c r="P3" i="2"/>
  <c r="P25" i="2"/>
  <c r="P21" i="2"/>
  <c r="P13" i="2"/>
  <c r="P9" i="2"/>
  <c r="P5" i="2"/>
  <c r="P24" i="2"/>
  <c r="P31" i="2"/>
  <c r="P15" i="2"/>
  <c r="I3" i="1" l="1"/>
  <c r="P3" i="1" s="1"/>
  <c r="I2" i="1"/>
  <c r="P2" i="1" s="1"/>
</calcChain>
</file>

<file path=xl/sharedStrings.xml><?xml version="1.0" encoding="utf-8"?>
<sst xmlns="http://schemas.openxmlformats.org/spreadsheetml/2006/main" count="80" uniqueCount="48">
  <si>
    <t>站名</t>
  </si>
  <si>
    <t>首班车发车时刻</t>
  </si>
  <si>
    <t>末班车发车时刻</t>
  </si>
  <si>
    <t>东方体育中心</t>
  </si>
  <si>
    <t>(</t>
  </si>
  <si>
    <t>)</t>
  </si>
  <si>
    <t/>
  </si>
  <si>
    <t xml:space="preserve">, </t>
  </si>
  <si>
    <t>id</t>
  </si>
  <si>
    <t>line</t>
  </si>
  <si>
    <t>station</t>
  </si>
  <si>
    <t>duration</t>
  </si>
  <si>
    <t>last_station_cost</t>
  </si>
  <si>
    <t>start</t>
  </si>
  <si>
    <t>end</t>
  </si>
  <si>
    <t>result</t>
  </si>
  <si>
    <t>耀华路</t>
  </si>
  <si>
    <t>往沈杜公路↑</t>
  </si>
  <si>
    <t>往市光路↓</t>
  </si>
  <si>
    <t>沈杜公路</t>
  </si>
  <si>
    <t>联航路</t>
  </si>
  <si>
    <t>江月路</t>
  </si>
  <si>
    <t>浦江镇</t>
  </si>
  <si>
    <t>芦恒路</t>
  </si>
  <si>
    <t>凌兆新村</t>
  </si>
  <si>
    <t>杨思</t>
  </si>
  <si>
    <t>成山路</t>
  </si>
  <si>
    <t>中华艺术宫</t>
  </si>
  <si>
    <t>西藏南路</t>
  </si>
  <si>
    <t>陆家浜路</t>
  </si>
  <si>
    <t>老西门</t>
  </si>
  <si>
    <t>大世界</t>
  </si>
  <si>
    <t>人民广场</t>
  </si>
  <si>
    <t>曲阜路</t>
  </si>
  <si>
    <t>中兴路</t>
  </si>
  <si>
    <t>西藏北路</t>
  </si>
  <si>
    <t>虹口足球场</t>
  </si>
  <si>
    <t>曲阳路</t>
  </si>
  <si>
    <t>四平路</t>
  </si>
  <si>
    <t>鞍山新村</t>
  </si>
  <si>
    <t>江浦路</t>
  </si>
  <si>
    <t>黄兴路</t>
  </si>
  <si>
    <t>延吉中路</t>
  </si>
  <si>
    <t>黄兴公园</t>
  </si>
  <si>
    <t>翔殷路</t>
  </si>
  <si>
    <t>嫩江路</t>
  </si>
  <si>
    <t>市光路</t>
  </si>
  <si>
    <t xml:space="preserve">resutl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</si>
</sst>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60B7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1" fillId="2" borderId="0" xfId="0" applyNumberFormat="1" applyFont="1" applyFill="1" applyAlignment="1">
      <alignment horizontal="center" vertical="center" wrapText="1"/>
    </xf>
    <xf numFmtId="20" fontId="1" fillId="3" borderId="0" xfId="0" applyNumberFormat="1" applyFont="1" applyFill="1" applyAlignment="1">
      <alignment horizontal="center" vertical="center" wrapText="1"/>
    </xf>
    <xf numFmtId="0" fontId="0" fillId="0" borderId="0" xfId="0" quotePrefix="1"/>
    <xf numFmtId="20" fontId="0" fillId="0" borderId="0" xfId="0" applyNumberFormat="1"/>
    <xf numFmtId="16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A3" sqref="A3:P32"/>
    </sheetView>
  </sheetViews>
  <sheetFormatPr defaultRowHeight="15" x14ac:dyDescent="0.25"/>
  <cols>
    <col min="1" max="1" width="14.85546875" bestFit="1" customWidth="1"/>
    <col min="11" max="11" width="11.5703125" customWidth="1"/>
    <col min="12" max="12" width="16" bestFit="1" customWidth="1"/>
    <col min="16" max="16" width="47.140625" bestFit="1" customWidth="1"/>
    <col min="18" max="18" width="21" bestFit="1" customWidth="1"/>
  </cols>
  <sheetData>
    <row r="1" spans="1:18" ht="15" customHeight="1" x14ac:dyDescent="0.25">
      <c r="A1" s="8" t="s">
        <v>0</v>
      </c>
      <c r="B1" s="8" t="s">
        <v>1</v>
      </c>
      <c r="C1" s="8"/>
      <c r="D1" s="8" t="s">
        <v>2</v>
      </c>
      <c r="E1" s="8"/>
    </row>
    <row r="2" spans="1:18" ht="22.5" x14ac:dyDescent="0.25">
      <c r="A2" s="8"/>
      <c r="B2" s="6" t="s">
        <v>17</v>
      </c>
      <c r="C2" s="6" t="s">
        <v>18</v>
      </c>
      <c r="D2" s="6" t="s">
        <v>17</v>
      </c>
      <c r="E2" s="6" t="s">
        <v>18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R2" t="s">
        <v>47</v>
      </c>
    </row>
    <row r="3" spans="1:18" x14ac:dyDescent="0.25">
      <c r="A3" s="6" t="s">
        <v>19</v>
      </c>
      <c r="B3" s="1">
        <v>0.27430555555555552</v>
      </c>
      <c r="C3" s="1">
        <v>0.22916666666666666</v>
      </c>
      <c r="D3" s="1">
        <v>0.98263888888888884</v>
      </c>
      <c r="E3" s="1">
        <v>0.9375</v>
      </c>
      <c r="H3">
        <v>80101</v>
      </c>
      <c r="I3">
        <v>801</v>
      </c>
      <c r="J3">
        <v>801</v>
      </c>
      <c r="K3" s="5">
        <v>2.5462962962962961E-3</v>
      </c>
      <c r="L3" s="5">
        <v>0</v>
      </c>
      <c r="M3" s="4">
        <f>C3</f>
        <v>0.22916666666666666</v>
      </c>
      <c r="N3" s="4">
        <f>E3</f>
        <v>0.9375</v>
      </c>
      <c r="P3" t="str">
        <f>_xlfn.CONCAT("(",H3,", ",I3,", ",J3,", '",TEXT(K3,"HH:MM:ss"), "', '",TEXT(L3,"HH:MM:ss"),"', '",TEXT(M3,"h:mm"), "', '",TEXT(N3,"h:mm"), "'),")</f>
        <v>(80101, 801, 801, '00:03:40', '00:00:00', '5:30', '22:30'),</v>
      </c>
      <c r="R3" t="str">
        <f>_xlfn.CONCAT("(",I3,", '",A3,"'),")</f>
        <v>(801, '沈杜公路'),</v>
      </c>
    </row>
    <row r="4" spans="1:18" x14ac:dyDescent="0.25">
      <c r="A4" s="6" t="s">
        <v>20</v>
      </c>
      <c r="B4" s="1">
        <v>0.27291666666666664</v>
      </c>
      <c r="C4" s="1">
        <v>0.23055555555555554</v>
      </c>
      <c r="D4" s="1">
        <v>0.98125000000000007</v>
      </c>
      <c r="E4" s="1">
        <v>0.93888888888888899</v>
      </c>
      <c r="H4">
        <v>80102</v>
      </c>
      <c r="I4">
        <v>801</v>
      </c>
      <c r="J4">
        <v>802</v>
      </c>
      <c r="K4" s="5">
        <v>2.5462962962962961E-3</v>
      </c>
      <c r="L4" s="5">
        <f>M4-M3</f>
        <v>1.388888888888884E-3</v>
      </c>
      <c r="M4" s="4">
        <f t="shared" ref="M4:M32" si="0">C4</f>
        <v>0.23055555555555554</v>
      </c>
      <c r="N4" s="4">
        <f t="shared" ref="N4:N32" si="1">E4</f>
        <v>0.93888888888888899</v>
      </c>
      <c r="P4" t="str">
        <f t="shared" ref="P4:P28" si="2">_xlfn.CONCAT("(",H4,", ",I4,", ",J4,", '",TEXT(K4,"HH:MM:ss"), "', '",TEXT(L4,"HH:MM:ss"),"', '",TEXT(M4,"h:mm"), "', '",TEXT(N4,"h:mm"), "'),")</f>
        <v>(80102, 801, 802, '00:03:40', '00:02:00', '5:32', '22:32'),</v>
      </c>
      <c r="R4" t="str">
        <f t="shared" ref="R4:R32" si="3">_xlfn.CONCAT("(",I4,", '",A4,"'),")</f>
        <v>(801, '联航路'),</v>
      </c>
    </row>
    <row r="5" spans="1:18" x14ac:dyDescent="0.25">
      <c r="A5" s="6" t="s">
        <v>21</v>
      </c>
      <c r="B5" s="1">
        <v>0.27152777777777776</v>
      </c>
      <c r="C5" s="1">
        <v>0.23194444444444443</v>
      </c>
      <c r="D5" s="1">
        <v>0.97986111111111107</v>
      </c>
      <c r="E5" s="1">
        <v>0.94027777777777777</v>
      </c>
      <c r="H5">
        <v>80103</v>
      </c>
      <c r="I5">
        <v>801</v>
      </c>
      <c r="J5">
        <v>803</v>
      </c>
      <c r="K5" s="5">
        <v>2.5462962962962961E-3</v>
      </c>
      <c r="L5" s="5">
        <f t="shared" ref="L5:L32" si="4">M5-M4</f>
        <v>1.388888888888884E-3</v>
      </c>
      <c r="M5" s="4">
        <f t="shared" si="0"/>
        <v>0.23194444444444443</v>
      </c>
      <c r="N5" s="4">
        <f t="shared" si="1"/>
        <v>0.94027777777777777</v>
      </c>
      <c r="P5" t="str">
        <f t="shared" si="2"/>
        <v>(80103, 801, 803, '00:03:40', '00:02:00', '5:34', '22:34'),</v>
      </c>
      <c r="R5" t="str">
        <f t="shared" si="3"/>
        <v>(801, '江月路'),</v>
      </c>
    </row>
    <row r="6" spans="1:18" x14ac:dyDescent="0.25">
      <c r="A6" s="6" t="s">
        <v>22</v>
      </c>
      <c r="B6" s="1">
        <v>0.27013888888888887</v>
      </c>
      <c r="C6" s="1">
        <v>0.23333333333333331</v>
      </c>
      <c r="D6" s="1">
        <v>0.9784722222222223</v>
      </c>
      <c r="E6" s="1">
        <v>0.94166666666666676</v>
      </c>
      <c r="H6">
        <v>80104</v>
      </c>
      <c r="I6">
        <v>801</v>
      </c>
      <c r="J6">
        <v>804</v>
      </c>
      <c r="K6" s="5">
        <v>2.5462962962962961E-3</v>
      </c>
      <c r="L6" s="5">
        <f t="shared" si="4"/>
        <v>1.388888888888884E-3</v>
      </c>
      <c r="M6" s="4">
        <f t="shared" si="0"/>
        <v>0.23333333333333331</v>
      </c>
      <c r="N6" s="4">
        <f t="shared" si="1"/>
        <v>0.94166666666666676</v>
      </c>
      <c r="P6" t="str">
        <f t="shared" si="2"/>
        <v>(80104, 801, 804, '00:03:40', '00:02:00', '5:36', '22:36'),</v>
      </c>
      <c r="R6" t="str">
        <f t="shared" si="3"/>
        <v>(801, '浦江镇'),</v>
      </c>
    </row>
    <row r="7" spans="1:18" x14ac:dyDescent="0.25">
      <c r="A7" s="6" t="s">
        <v>23</v>
      </c>
      <c r="B7" s="1">
        <v>0.2673611111111111</v>
      </c>
      <c r="C7" s="1">
        <v>0.23611111111111113</v>
      </c>
      <c r="D7" s="1">
        <v>0.97569444444444453</v>
      </c>
      <c r="E7" s="1">
        <v>0.94444444444444453</v>
      </c>
      <c r="H7">
        <v>80105</v>
      </c>
      <c r="I7">
        <v>801</v>
      </c>
      <c r="J7">
        <v>805</v>
      </c>
      <c r="K7" s="5">
        <v>2.5462962962962961E-3</v>
      </c>
      <c r="L7" s="5">
        <f t="shared" si="4"/>
        <v>2.7777777777778234E-3</v>
      </c>
      <c r="M7" s="4">
        <f t="shared" si="0"/>
        <v>0.23611111111111113</v>
      </c>
      <c r="N7" s="4">
        <f t="shared" si="1"/>
        <v>0.94444444444444453</v>
      </c>
      <c r="P7" t="str">
        <f t="shared" si="2"/>
        <v>(80105, 801, 805, '00:03:40', '00:04:00', '5:40', '22:40'),</v>
      </c>
      <c r="R7" t="str">
        <f t="shared" si="3"/>
        <v>(801, '芦恒路'),</v>
      </c>
    </row>
    <row r="8" spans="1:18" x14ac:dyDescent="0.25">
      <c r="A8" s="6" t="s">
        <v>24</v>
      </c>
      <c r="B8" s="1">
        <v>0.26527777777777778</v>
      </c>
      <c r="C8" s="1">
        <v>0.23819444444444446</v>
      </c>
      <c r="D8" s="1">
        <v>0.97361111111111109</v>
      </c>
      <c r="E8" s="1">
        <v>0.94652777777777775</v>
      </c>
      <c r="H8">
        <v>80106</v>
      </c>
      <c r="I8">
        <v>801</v>
      </c>
      <c r="J8">
        <v>806</v>
      </c>
      <c r="K8" s="5">
        <v>2.5462962962962961E-3</v>
      </c>
      <c r="L8" s="5">
        <f t="shared" si="4"/>
        <v>2.0833333333333259E-3</v>
      </c>
      <c r="M8" s="4">
        <f t="shared" si="0"/>
        <v>0.23819444444444446</v>
      </c>
      <c r="N8" s="4">
        <f t="shared" si="1"/>
        <v>0.94652777777777775</v>
      </c>
      <c r="P8" t="str">
        <f t="shared" si="2"/>
        <v>(80106, 801, 806, '00:03:40', '00:03:00', '5:43', '22:43'),</v>
      </c>
      <c r="R8" t="str">
        <f t="shared" si="3"/>
        <v>(801, '凌兆新村'),</v>
      </c>
    </row>
    <row r="9" spans="1:18" x14ac:dyDescent="0.25">
      <c r="A9" s="6" t="s">
        <v>3</v>
      </c>
      <c r="B9" s="1">
        <v>0.26319444444444445</v>
      </c>
      <c r="C9" s="1">
        <v>0.24097222222222223</v>
      </c>
      <c r="D9" s="1">
        <v>0.97152777777777777</v>
      </c>
      <c r="E9" s="1">
        <v>0.94930555555555562</v>
      </c>
      <c r="H9">
        <v>80107</v>
      </c>
      <c r="I9">
        <v>801</v>
      </c>
      <c r="J9">
        <v>626</v>
      </c>
      <c r="K9" s="5">
        <v>2.5462962962962961E-3</v>
      </c>
      <c r="L9" s="5">
        <f t="shared" si="4"/>
        <v>2.7777777777777679E-3</v>
      </c>
      <c r="M9" s="4">
        <f t="shared" si="0"/>
        <v>0.24097222222222223</v>
      </c>
      <c r="N9" s="4">
        <f t="shared" si="1"/>
        <v>0.94930555555555562</v>
      </c>
      <c r="P9" t="str">
        <f t="shared" si="2"/>
        <v>(80107, 801, 626, '00:03:40', '00:04:00', '5:47', '22:47'),</v>
      </c>
      <c r="R9" t="str">
        <f t="shared" si="3"/>
        <v>(801, '东方体育中心'),</v>
      </c>
    </row>
    <row r="10" spans="1:18" x14ac:dyDescent="0.25">
      <c r="A10" s="6" t="s">
        <v>25</v>
      </c>
      <c r="B10" s="1">
        <v>0.26111111111111113</v>
      </c>
      <c r="C10" s="1">
        <v>0.24236111111111111</v>
      </c>
      <c r="D10" s="1">
        <v>0.96944444444444444</v>
      </c>
      <c r="E10" s="1">
        <v>0.9506944444444444</v>
      </c>
      <c r="H10">
        <v>80108</v>
      </c>
      <c r="I10">
        <v>801</v>
      </c>
      <c r="J10">
        <v>807</v>
      </c>
      <c r="K10" s="5">
        <v>2.5462962962962961E-3</v>
      </c>
      <c r="L10" s="5">
        <f t="shared" si="4"/>
        <v>1.388888888888884E-3</v>
      </c>
      <c r="M10" s="4">
        <f t="shared" si="0"/>
        <v>0.24236111111111111</v>
      </c>
      <c r="N10" s="4">
        <f t="shared" si="1"/>
        <v>0.9506944444444444</v>
      </c>
      <c r="P10" t="str">
        <f t="shared" si="2"/>
        <v>(80108, 801, 807, '00:03:40', '00:02:00', '5:49', '22:49'),</v>
      </c>
      <c r="R10" t="str">
        <f t="shared" si="3"/>
        <v>(801, '杨思'),</v>
      </c>
    </row>
    <row r="11" spans="1:18" x14ac:dyDescent="0.25">
      <c r="A11" s="6" t="s">
        <v>26</v>
      </c>
      <c r="B11" s="1">
        <v>0.25972222222222224</v>
      </c>
      <c r="C11" s="1">
        <v>0.24374999999999999</v>
      </c>
      <c r="D11" s="1">
        <v>0.96805555555555556</v>
      </c>
      <c r="E11" s="1">
        <v>0.95208333333333339</v>
      </c>
      <c r="H11">
        <v>80109</v>
      </c>
      <c r="I11">
        <v>801</v>
      </c>
      <c r="J11">
        <v>808</v>
      </c>
      <c r="K11" s="5">
        <v>2.5462962962962961E-3</v>
      </c>
      <c r="L11" s="5">
        <f t="shared" si="4"/>
        <v>1.388888888888884E-3</v>
      </c>
      <c r="M11" s="4">
        <f t="shared" si="0"/>
        <v>0.24374999999999999</v>
      </c>
      <c r="N11" s="4">
        <f t="shared" si="1"/>
        <v>0.95208333333333339</v>
      </c>
      <c r="P11" t="str">
        <f t="shared" si="2"/>
        <v>(80109, 801, 808, '00:03:40', '00:02:00', '5:51', '22:51'),</v>
      </c>
      <c r="R11" t="str">
        <f t="shared" si="3"/>
        <v>(801, '成山路'),</v>
      </c>
    </row>
    <row r="12" spans="1:18" x14ac:dyDescent="0.25">
      <c r="A12" s="6" t="s">
        <v>16</v>
      </c>
      <c r="B12" s="1">
        <v>0.25833333333333336</v>
      </c>
      <c r="C12" s="1">
        <v>0.24513888888888888</v>
      </c>
      <c r="D12" s="1">
        <v>0.96666666666666667</v>
      </c>
      <c r="E12" s="1">
        <v>0.95347222222222217</v>
      </c>
      <c r="H12">
        <v>80110</v>
      </c>
      <c r="I12">
        <v>801</v>
      </c>
      <c r="J12">
        <v>706</v>
      </c>
      <c r="K12" s="5">
        <v>2.5462962962962961E-3</v>
      </c>
      <c r="L12" s="5">
        <f t="shared" si="4"/>
        <v>1.388888888888884E-3</v>
      </c>
      <c r="M12" s="4">
        <f t="shared" si="0"/>
        <v>0.24513888888888888</v>
      </c>
      <c r="N12" s="4">
        <f t="shared" si="1"/>
        <v>0.95347222222222217</v>
      </c>
      <c r="P12" t="str">
        <f t="shared" si="2"/>
        <v>(80110, 801, 706, '00:03:40', '00:02:00', '5:53', '22:53'),</v>
      </c>
      <c r="R12" t="str">
        <f t="shared" si="3"/>
        <v>(801, '耀华路'),</v>
      </c>
    </row>
    <row r="13" spans="1:18" x14ac:dyDescent="0.25">
      <c r="A13" s="6" t="s">
        <v>27</v>
      </c>
      <c r="B13" s="2">
        <v>0.25694444444444448</v>
      </c>
      <c r="C13" s="2">
        <v>0.24652777777777779</v>
      </c>
      <c r="D13" s="2">
        <v>0.96527777777777779</v>
      </c>
      <c r="E13" s="2">
        <v>0.95486111111111116</v>
      </c>
      <c r="H13">
        <v>80111</v>
      </c>
      <c r="I13">
        <v>801</v>
      </c>
      <c r="J13">
        <v>809</v>
      </c>
      <c r="K13" s="5">
        <v>2.5462962962962961E-3</v>
      </c>
      <c r="L13" s="5">
        <f t="shared" si="4"/>
        <v>1.3888888888889117E-3</v>
      </c>
      <c r="M13" s="4">
        <f t="shared" si="0"/>
        <v>0.24652777777777779</v>
      </c>
      <c r="N13" s="4">
        <f t="shared" si="1"/>
        <v>0.95486111111111116</v>
      </c>
      <c r="P13" t="str">
        <f t="shared" si="2"/>
        <v>(80111, 801, 809, '00:03:40', '00:02:00', '5:55', '22:55'),</v>
      </c>
      <c r="R13" t="str">
        <f t="shared" si="3"/>
        <v>(801, '中华艺术宫'),</v>
      </c>
    </row>
    <row r="14" spans="1:18" x14ac:dyDescent="0.25">
      <c r="A14" s="6" t="s">
        <v>28</v>
      </c>
      <c r="B14" s="1">
        <v>0.25555555555555559</v>
      </c>
      <c r="C14" s="1">
        <v>0.24861111111111112</v>
      </c>
      <c r="D14" s="1">
        <v>0.96388888888888891</v>
      </c>
      <c r="E14" s="1">
        <v>0.95694444444444438</v>
      </c>
      <c r="H14">
        <v>80112</v>
      </c>
      <c r="I14">
        <v>801</v>
      </c>
      <c r="J14">
        <v>405</v>
      </c>
      <c r="K14" s="5">
        <v>2.5462962962962961E-3</v>
      </c>
      <c r="L14" s="5">
        <f t="shared" si="4"/>
        <v>2.0833333333333259E-3</v>
      </c>
      <c r="M14" s="4">
        <f t="shared" si="0"/>
        <v>0.24861111111111112</v>
      </c>
      <c r="N14" s="4">
        <f t="shared" si="1"/>
        <v>0.95694444444444438</v>
      </c>
      <c r="P14" t="str">
        <f t="shared" si="2"/>
        <v>(80112, 801, 405, '00:03:40', '00:03:00', '5:58', '22:58'),</v>
      </c>
      <c r="R14" t="str">
        <f t="shared" si="3"/>
        <v>(801, '西藏南路'),</v>
      </c>
    </row>
    <row r="15" spans="1:18" x14ac:dyDescent="0.25">
      <c r="A15" s="6" t="s">
        <v>29</v>
      </c>
      <c r="B15" s="2">
        <v>0.25347222222222221</v>
      </c>
      <c r="C15" s="2">
        <v>0.25</v>
      </c>
      <c r="D15" s="2">
        <v>0.96180555555555547</v>
      </c>
      <c r="E15" s="2">
        <v>0.95833333333333337</v>
      </c>
      <c r="H15">
        <v>80113</v>
      </c>
      <c r="I15">
        <v>801</v>
      </c>
      <c r="J15">
        <v>810</v>
      </c>
      <c r="K15" s="5">
        <v>2.5462962962962961E-3</v>
      </c>
      <c r="L15" s="5">
        <f t="shared" si="4"/>
        <v>1.388888888888884E-3</v>
      </c>
      <c r="M15" s="4">
        <f t="shared" si="0"/>
        <v>0.25</v>
      </c>
      <c r="N15" s="4">
        <f t="shared" si="1"/>
        <v>0.95833333333333337</v>
      </c>
      <c r="P15" t="str">
        <f t="shared" si="2"/>
        <v>(80113, 801, 810, '00:03:40', '00:02:00', '6:00', '23:00'),</v>
      </c>
      <c r="R15" t="str">
        <f t="shared" si="3"/>
        <v>(801, '陆家浜路'),</v>
      </c>
    </row>
    <row r="16" spans="1:18" x14ac:dyDescent="0.25">
      <c r="A16" s="6" t="s">
        <v>30</v>
      </c>
      <c r="B16" s="1">
        <v>0.25208333333333333</v>
      </c>
      <c r="C16" s="1">
        <v>0.25138888888888888</v>
      </c>
      <c r="D16" s="1">
        <v>0.9604166666666667</v>
      </c>
      <c r="E16" s="1">
        <v>0.95972222222222225</v>
      </c>
      <c r="H16">
        <v>80114</v>
      </c>
      <c r="I16">
        <v>801</v>
      </c>
      <c r="J16">
        <v>811</v>
      </c>
      <c r="K16" s="5">
        <v>2.5462962962962961E-3</v>
      </c>
      <c r="L16" s="5">
        <f t="shared" si="4"/>
        <v>1.388888888888884E-3</v>
      </c>
      <c r="M16" s="4">
        <f t="shared" si="0"/>
        <v>0.25138888888888888</v>
      </c>
      <c r="N16" s="4">
        <f t="shared" si="1"/>
        <v>0.95972222222222225</v>
      </c>
      <c r="P16" t="str">
        <f t="shared" si="2"/>
        <v>(80114, 801, 811, '00:03:40', '00:02:00', '6:02', '23:02'),</v>
      </c>
      <c r="R16" t="str">
        <f t="shared" si="3"/>
        <v>(801, '老西门'),</v>
      </c>
    </row>
    <row r="17" spans="1:18" x14ac:dyDescent="0.25">
      <c r="A17" s="6" t="s">
        <v>31</v>
      </c>
      <c r="B17" s="2">
        <v>0.25069444444444444</v>
      </c>
      <c r="C17" s="2">
        <v>0.25277777777777777</v>
      </c>
      <c r="D17" s="2">
        <v>0.9590277777777777</v>
      </c>
      <c r="E17" s="2">
        <v>0.96111111111111114</v>
      </c>
      <c r="H17">
        <v>80115</v>
      </c>
      <c r="I17">
        <v>801</v>
      </c>
      <c r="J17">
        <v>812</v>
      </c>
      <c r="K17" s="5">
        <v>2.5462962962962961E-3</v>
      </c>
      <c r="L17" s="5">
        <f t="shared" si="4"/>
        <v>1.388888888888884E-3</v>
      </c>
      <c r="M17" s="4">
        <f t="shared" si="0"/>
        <v>0.25277777777777777</v>
      </c>
      <c r="N17" s="4">
        <f t="shared" si="1"/>
        <v>0.96111111111111114</v>
      </c>
      <c r="P17" t="str">
        <f t="shared" si="2"/>
        <v>(80115, 801, 812, '00:03:40', '00:02:00', '6:04', '23:04'),</v>
      </c>
      <c r="R17" t="str">
        <f t="shared" si="3"/>
        <v>(801, '大世界'),</v>
      </c>
    </row>
    <row r="18" spans="1:18" x14ac:dyDescent="0.25">
      <c r="A18" s="6" t="s">
        <v>32</v>
      </c>
      <c r="B18" s="1">
        <v>0.25</v>
      </c>
      <c r="C18" s="1">
        <v>0.25416666666666665</v>
      </c>
      <c r="D18" s="1">
        <v>0.95833333333333337</v>
      </c>
      <c r="E18" s="1">
        <v>0.96250000000000002</v>
      </c>
      <c r="H18">
        <v>80116</v>
      </c>
      <c r="I18">
        <v>801</v>
      </c>
      <c r="J18">
        <v>113</v>
      </c>
      <c r="K18" s="5">
        <v>2.5462962962962961E-3</v>
      </c>
      <c r="L18" s="5">
        <f t="shared" si="4"/>
        <v>1.388888888888884E-3</v>
      </c>
      <c r="M18" s="4">
        <f t="shared" si="0"/>
        <v>0.25416666666666665</v>
      </c>
      <c r="N18" s="4">
        <f t="shared" si="1"/>
        <v>0.96250000000000002</v>
      </c>
      <c r="P18" t="str">
        <f t="shared" si="2"/>
        <v>(80116, 801, 113, '00:03:40', '00:02:00', '6:06', '23:06'),</v>
      </c>
      <c r="R18" t="str">
        <f t="shared" si="3"/>
        <v>(801, '人民广场'),</v>
      </c>
    </row>
    <row r="19" spans="1:18" x14ac:dyDescent="0.25">
      <c r="A19" s="6" t="s">
        <v>33</v>
      </c>
      <c r="B19" s="2">
        <v>0.24791666666666667</v>
      </c>
      <c r="C19" s="2">
        <v>0.25555555555555559</v>
      </c>
      <c r="D19" s="2">
        <v>0.95624999999999993</v>
      </c>
      <c r="E19" s="2">
        <v>0.96388888888888891</v>
      </c>
      <c r="H19">
        <v>80117</v>
      </c>
      <c r="I19">
        <v>801</v>
      </c>
      <c r="J19">
        <v>813</v>
      </c>
      <c r="K19" s="5">
        <v>2.5462962962962961E-3</v>
      </c>
      <c r="L19" s="5">
        <f t="shared" si="4"/>
        <v>1.3888888888889395E-3</v>
      </c>
      <c r="M19" s="4">
        <f t="shared" si="0"/>
        <v>0.25555555555555559</v>
      </c>
      <c r="N19" s="4">
        <f t="shared" si="1"/>
        <v>0.96388888888888891</v>
      </c>
      <c r="P19" t="str">
        <f t="shared" si="2"/>
        <v>(80117, 801, 813, '00:03:40', '00:02:00', '6:08', '23:08'),</v>
      </c>
      <c r="R19" t="str">
        <f t="shared" si="3"/>
        <v>(801, '曲阜路'),</v>
      </c>
    </row>
    <row r="20" spans="1:18" x14ac:dyDescent="0.25">
      <c r="A20" s="6" t="s">
        <v>34</v>
      </c>
      <c r="B20" s="1">
        <v>0.24652777777777779</v>
      </c>
      <c r="C20" s="1">
        <v>0.25694444444444448</v>
      </c>
      <c r="D20" s="1">
        <v>0.95486111111111116</v>
      </c>
      <c r="E20" s="1">
        <v>0.96527777777777779</v>
      </c>
      <c r="H20">
        <v>80118</v>
      </c>
      <c r="I20">
        <v>801</v>
      </c>
      <c r="J20">
        <v>814</v>
      </c>
      <c r="K20" s="5">
        <v>2.5462962962962961E-3</v>
      </c>
      <c r="L20" s="5">
        <f t="shared" si="4"/>
        <v>1.388888888888884E-3</v>
      </c>
      <c r="M20" s="4">
        <f t="shared" si="0"/>
        <v>0.25694444444444448</v>
      </c>
      <c r="N20" s="4">
        <f t="shared" si="1"/>
        <v>0.96527777777777779</v>
      </c>
      <c r="P20" t="str">
        <f t="shared" si="2"/>
        <v>(80118, 801, 814, '00:03:40', '00:02:00', '6:10', '23:10'),</v>
      </c>
      <c r="R20" t="str">
        <f t="shared" si="3"/>
        <v>(801, '中兴路'),</v>
      </c>
    </row>
    <row r="21" spans="1:18" x14ac:dyDescent="0.25">
      <c r="A21" s="6" t="s">
        <v>35</v>
      </c>
      <c r="B21" s="2">
        <v>0.24513888888888888</v>
      </c>
      <c r="C21" s="2">
        <v>0.2590277777777778</v>
      </c>
      <c r="D21" s="2">
        <v>0.95347222222222217</v>
      </c>
      <c r="E21" s="2">
        <v>0.96736111111111101</v>
      </c>
      <c r="H21">
        <v>80119</v>
      </c>
      <c r="I21">
        <v>801</v>
      </c>
      <c r="J21">
        <v>815</v>
      </c>
      <c r="K21" s="5">
        <v>2.5462962962962961E-3</v>
      </c>
      <c r="L21" s="5">
        <f t="shared" si="4"/>
        <v>2.0833333333333259E-3</v>
      </c>
      <c r="M21" s="4">
        <f t="shared" si="0"/>
        <v>0.2590277777777778</v>
      </c>
      <c r="N21" s="4">
        <f t="shared" si="1"/>
        <v>0.96736111111111101</v>
      </c>
      <c r="P21" t="str">
        <f t="shared" si="2"/>
        <v>(80119, 801, 815, '00:03:40', '00:03:00', '6:13', '23:13'),</v>
      </c>
      <c r="R21" t="str">
        <f t="shared" si="3"/>
        <v>(801, '西藏北路'),</v>
      </c>
    </row>
    <row r="22" spans="1:18" x14ac:dyDescent="0.25">
      <c r="A22" s="6" t="s">
        <v>36</v>
      </c>
      <c r="B22" s="1">
        <v>0.24305555555555555</v>
      </c>
      <c r="C22" s="1">
        <v>0.26041666666666669</v>
      </c>
      <c r="D22" s="1">
        <v>0.95138888888888884</v>
      </c>
      <c r="E22" s="1">
        <v>0.96875</v>
      </c>
      <c r="H22">
        <v>80120</v>
      </c>
      <c r="I22">
        <v>801</v>
      </c>
      <c r="J22">
        <v>313</v>
      </c>
      <c r="K22" s="5">
        <v>2.5462962962962961E-3</v>
      </c>
      <c r="L22" s="5">
        <f t="shared" si="4"/>
        <v>1.388888888888884E-3</v>
      </c>
      <c r="M22" s="4">
        <f t="shared" si="0"/>
        <v>0.26041666666666669</v>
      </c>
      <c r="N22" s="4">
        <f t="shared" si="1"/>
        <v>0.96875</v>
      </c>
      <c r="P22" t="str">
        <f t="shared" si="2"/>
        <v>(80120, 801, 313, '00:03:40', '00:02:00', '6:15', '23:15'),</v>
      </c>
      <c r="R22" t="str">
        <f t="shared" si="3"/>
        <v>(801, '虹口足球场'),</v>
      </c>
    </row>
    <row r="23" spans="1:18" x14ac:dyDescent="0.25">
      <c r="A23" s="6" t="s">
        <v>37</v>
      </c>
      <c r="B23" s="2">
        <v>0.24166666666666667</v>
      </c>
      <c r="C23" s="2">
        <v>0.26250000000000001</v>
      </c>
      <c r="D23" s="2">
        <v>0.95000000000000007</v>
      </c>
      <c r="E23" s="2">
        <v>0.97083333333333333</v>
      </c>
      <c r="H23">
        <v>80121</v>
      </c>
      <c r="I23">
        <v>801</v>
      </c>
      <c r="J23">
        <v>816</v>
      </c>
      <c r="K23" s="5">
        <v>2.5462962962962961E-3</v>
      </c>
      <c r="L23" s="5">
        <f t="shared" si="4"/>
        <v>2.0833333333333259E-3</v>
      </c>
      <c r="M23" s="4">
        <f t="shared" si="0"/>
        <v>0.26250000000000001</v>
      </c>
      <c r="N23" s="4">
        <f t="shared" si="1"/>
        <v>0.97083333333333333</v>
      </c>
      <c r="P23" t="str">
        <f t="shared" si="2"/>
        <v>(80121, 801, 816, '00:03:40', '00:03:00', '6:18', '23:18'),</v>
      </c>
      <c r="R23" t="str">
        <f t="shared" si="3"/>
        <v>(801, '曲阳路'),</v>
      </c>
    </row>
    <row r="24" spans="1:18" x14ac:dyDescent="0.25">
      <c r="A24" s="6" t="s">
        <v>38</v>
      </c>
      <c r="B24" s="1">
        <v>0.24027777777777778</v>
      </c>
      <c r="C24" s="1">
        <v>0.2638888888888889</v>
      </c>
      <c r="D24" s="1">
        <v>0.94861111111111107</v>
      </c>
      <c r="E24" s="1">
        <v>0.97222222222222221</v>
      </c>
      <c r="H24">
        <v>80122</v>
      </c>
      <c r="I24">
        <v>801</v>
      </c>
      <c r="J24">
        <v>817</v>
      </c>
      <c r="K24" s="5">
        <v>2.5462962962962961E-3</v>
      </c>
      <c r="L24" s="5">
        <f t="shared" si="4"/>
        <v>1.388888888888884E-3</v>
      </c>
      <c r="M24" s="4">
        <f t="shared" si="0"/>
        <v>0.2638888888888889</v>
      </c>
      <c r="N24" s="4">
        <f t="shared" si="1"/>
        <v>0.97222222222222221</v>
      </c>
      <c r="P24" t="str">
        <f t="shared" si="2"/>
        <v>(80122, 801, 817, '00:03:40', '00:02:00', '6:20', '23:20'),</v>
      </c>
      <c r="R24" t="str">
        <f t="shared" si="3"/>
        <v>(801, '四平路'),</v>
      </c>
    </row>
    <row r="25" spans="1:18" x14ac:dyDescent="0.25">
      <c r="A25" s="6" t="s">
        <v>39</v>
      </c>
      <c r="B25" s="2">
        <v>0.2388888888888889</v>
      </c>
      <c r="C25" s="2">
        <v>0.26527777777777778</v>
      </c>
      <c r="D25" s="2">
        <v>0.9472222222222223</v>
      </c>
      <c r="E25" s="2">
        <v>0.97361111111111109</v>
      </c>
      <c r="H25">
        <v>80123</v>
      </c>
      <c r="I25">
        <v>801</v>
      </c>
      <c r="J25">
        <v>818</v>
      </c>
      <c r="K25" s="5">
        <v>2.5462962962962961E-3</v>
      </c>
      <c r="L25" s="5">
        <f t="shared" si="4"/>
        <v>1.388888888888884E-3</v>
      </c>
      <c r="M25" s="4">
        <f t="shared" si="0"/>
        <v>0.26527777777777778</v>
      </c>
      <c r="N25" s="4">
        <f t="shared" si="1"/>
        <v>0.97361111111111109</v>
      </c>
      <c r="P25" t="str">
        <f t="shared" si="2"/>
        <v>(80123, 801, 818, '00:03:40', '00:02:00', '6:22', '23:22'),</v>
      </c>
      <c r="R25" t="str">
        <f t="shared" si="3"/>
        <v>(801, '鞍山新村'),</v>
      </c>
    </row>
    <row r="26" spans="1:18" x14ac:dyDescent="0.25">
      <c r="A26" s="6" t="s">
        <v>40</v>
      </c>
      <c r="B26" s="1">
        <v>0.23750000000000002</v>
      </c>
      <c r="C26" s="1">
        <v>0.26666666666666666</v>
      </c>
      <c r="D26" s="1">
        <v>0.9458333333333333</v>
      </c>
      <c r="E26" s="1">
        <v>0.97499999999999998</v>
      </c>
      <c r="H26">
        <v>80124</v>
      </c>
      <c r="I26">
        <v>801</v>
      </c>
      <c r="J26">
        <v>819</v>
      </c>
      <c r="K26" s="5">
        <v>2.5462962962962961E-3</v>
      </c>
      <c r="L26" s="5">
        <f t="shared" si="4"/>
        <v>1.388888888888884E-3</v>
      </c>
      <c r="M26" s="4">
        <f t="shared" si="0"/>
        <v>0.26666666666666666</v>
      </c>
      <c r="N26" s="4">
        <f t="shared" si="1"/>
        <v>0.97499999999999998</v>
      </c>
      <c r="P26" t="str">
        <f t="shared" si="2"/>
        <v>(80124, 801, 819, '00:03:40', '00:02:00', '6:24', '23:24'),</v>
      </c>
      <c r="R26" t="str">
        <f t="shared" si="3"/>
        <v>(801, '江浦路'),</v>
      </c>
    </row>
    <row r="27" spans="1:18" x14ac:dyDescent="0.25">
      <c r="A27" s="6" t="s">
        <v>41</v>
      </c>
      <c r="B27" s="2">
        <v>0.23611111111111113</v>
      </c>
      <c r="C27" s="2">
        <v>0.26805555555555555</v>
      </c>
      <c r="D27" s="2">
        <v>0.94444444444444453</v>
      </c>
      <c r="E27" s="2">
        <v>0.97638888888888886</v>
      </c>
      <c r="H27">
        <v>80125</v>
      </c>
      <c r="I27">
        <v>801</v>
      </c>
      <c r="J27">
        <v>820</v>
      </c>
      <c r="K27" s="5">
        <v>2.5462962962962961E-3</v>
      </c>
      <c r="L27" s="5">
        <f t="shared" si="4"/>
        <v>1.388888888888884E-3</v>
      </c>
      <c r="M27" s="4">
        <f t="shared" si="0"/>
        <v>0.26805555555555555</v>
      </c>
      <c r="N27" s="4">
        <f t="shared" si="1"/>
        <v>0.97638888888888886</v>
      </c>
      <c r="P27" t="str">
        <f t="shared" si="2"/>
        <v>(80125, 801, 820, '00:03:40', '00:02:00', '6:26', '23:26'),</v>
      </c>
      <c r="R27" t="str">
        <f t="shared" si="3"/>
        <v>(801, '黄兴路'),</v>
      </c>
    </row>
    <row r="28" spans="1:18" x14ac:dyDescent="0.25">
      <c r="A28" s="6" t="s">
        <v>42</v>
      </c>
      <c r="B28" s="1">
        <v>0.23402777777777781</v>
      </c>
      <c r="C28" s="1">
        <v>0.26944444444444443</v>
      </c>
      <c r="D28" s="1">
        <v>0.94236111111111109</v>
      </c>
      <c r="E28" s="1">
        <v>0.97777777777777775</v>
      </c>
      <c r="H28">
        <v>80126</v>
      </c>
      <c r="I28">
        <v>801</v>
      </c>
      <c r="J28">
        <v>821</v>
      </c>
      <c r="K28" s="5">
        <v>2.5462962962962961E-3</v>
      </c>
      <c r="L28" s="5">
        <f t="shared" si="4"/>
        <v>1.388888888888884E-3</v>
      </c>
      <c r="M28" s="4">
        <f t="shared" si="0"/>
        <v>0.26944444444444443</v>
      </c>
      <c r="N28" s="4">
        <f t="shared" si="1"/>
        <v>0.97777777777777775</v>
      </c>
      <c r="P28" t="str">
        <f t="shared" si="2"/>
        <v>(80126, 801, 821, '00:03:40', '00:02:00', '6:28', '23:28'),</v>
      </c>
      <c r="R28" t="str">
        <f t="shared" si="3"/>
        <v>(801, '延吉中路'),</v>
      </c>
    </row>
    <row r="29" spans="1:18" x14ac:dyDescent="0.25">
      <c r="A29" s="6" t="s">
        <v>43</v>
      </c>
      <c r="B29" s="2">
        <v>0.23263888888888887</v>
      </c>
      <c r="C29" s="2">
        <v>0.27083333333333331</v>
      </c>
      <c r="D29" s="2">
        <v>0.94097222222222221</v>
      </c>
      <c r="E29" s="2">
        <v>0.97916666666666663</v>
      </c>
      <c r="H29">
        <v>80127</v>
      </c>
      <c r="I29">
        <v>801</v>
      </c>
      <c r="J29">
        <v>822</v>
      </c>
      <c r="K29" s="5">
        <v>2.5462962962962961E-3</v>
      </c>
      <c r="L29" s="5">
        <f t="shared" si="4"/>
        <v>1.388888888888884E-3</v>
      </c>
      <c r="M29" s="4">
        <f t="shared" si="0"/>
        <v>0.27083333333333331</v>
      </c>
      <c r="N29" s="4">
        <f t="shared" si="1"/>
        <v>0.97916666666666663</v>
      </c>
      <c r="P29" t="str">
        <f t="shared" ref="P29:P32" si="5">_xlfn.CONCAT("(",H29,", ",I29,", ",J29,", '",TEXT(K29,"HH:MM:ss"), "', '",TEXT(L29,"HH:MM:ss"),"', '",TEXT(M29,"h:mm"), "', '",TEXT(N29,"h:mm"), "'),")</f>
        <v>(80127, 801, 822, '00:03:40', '00:02:00', '6:30', '23:30'),</v>
      </c>
      <c r="R29" t="str">
        <f t="shared" si="3"/>
        <v>(801, '黄兴公园'),</v>
      </c>
    </row>
    <row r="30" spans="1:18" x14ac:dyDescent="0.25">
      <c r="A30" s="6" t="s">
        <v>44</v>
      </c>
      <c r="B30" s="1">
        <v>0.23124999999999998</v>
      </c>
      <c r="C30" s="1">
        <v>0.2722222222222222</v>
      </c>
      <c r="D30" s="1">
        <v>0.93958333333333333</v>
      </c>
      <c r="E30" s="1">
        <v>0.98055555555555562</v>
      </c>
      <c r="H30">
        <v>80128</v>
      </c>
      <c r="I30">
        <v>801</v>
      </c>
      <c r="J30">
        <v>823</v>
      </c>
      <c r="K30" s="5">
        <v>2.5462962962962961E-3</v>
      </c>
      <c r="L30" s="5">
        <f t="shared" si="4"/>
        <v>1.388888888888884E-3</v>
      </c>
      <c r="M30" s="4">
        <f t="shared" si="0"/>
        <v>0.2722222222222222</v>
      </c>
      <c r="N30" s="4">
        <f t="shared" si="1"/>
        <v>0.98055555555555562</v>
      </c>
      <c r="P30" t="str">
        <f t="shared" si="5"/>
        <v>(80128, 801, 823, '00:03:40', '00:02:00', '6:32', '23:32'),</v>
      </c>
      <c r="R30" t="str">
        <f t="shared" si="3"/>
        <v>(801, '翔殷路'),</v>
      </c>
    </row>
    <row r="31" spans="1:18" x14ac:dyDescent="0.25">
      <c r="A31" s="6" t="s">
        <v>45</v>
      </c>
      <c r="B31" s="2">
        <v>0.2298611111111111</v>
      </c>
      <c r="C31" s="2">
        <v>0.27361111111111108</v>
      </c>
      <c r="D31" s="2">
        <v>0.93819444444444444</v>
      </c>
      <c r="E31" s="2">
        <v>0.9819444444444444</v>
      </c>
      <c r="H31">
        <v>80129</v>
      </c>
      <c r="I31">
        <v>801</v>
      </c>
      <c r="J31">
        <v>824</v>
      </c>
      <c r="K31" s="5">
        <v>2.5462962962962961E-3</v>
      </c>
      <c r="L31" s="5">
        <f t="shared" si="4"/>
        <v>1.388888888888884E-3</v>
      </c>
      <c r="M31" s="4">
        <f t="shared" si="0"/>
        <v>0.27361111111111108</v>
      </c>
      <c r="N31" s="4">
        <f t="shared" si="1"/>
        <v>0.9819444444444444</v>
      </c>
      <c r="P31" t="str">
        <f t="shared" si="5"/>
        <v>(80129, 801, 824, '00:03:40', '00:02:00', '6:34', '23:34'),</v>
      </c>
      <c r="R31" t="str">
        <f t="shared" si="3"/>
        <v>(801, '嫩江路'),</v>
      </c>
    </row>
    <row r="32" spans="1:18" x14ac:dyDescent="0.25">
      <c r="A32" s="6" t="s">
        <v>46</v>
      </c>
      <c r="B32" s="1">
        <v>0.22916666666666666</v>
      </c>
      <c r="C32" s="1">
        <v>0.27499999999999997</v>
      </c>
      <c r="D32" s="1">
        <v>0.9375</v>
      </c>
      <c r="E32" s="1">
        <v>0.98333333333333339</v>
      </c>
      <c r="H32">
        <v>80130</v>
      </c>
      <c r="I32">
        <v>801</v>
      </c>
      <c r="J32">
        <v>825</v>
      </c>
      <c r="K32" s="5">
        <v>2.5462962962962961E-3</v>
      </c>
      <c r="L32" s="5">
        <f t="shared" si="4"/>
        <v>1.388888888888884E-3</v>
      </c>
      <c r="M32" s="4">
        <f t="shared" si="0"/>
        <v>0.27499999999999997</v>
      </c>
      <c r="N32" s="4">
        <f t="shared" si="1"/>
        <v>0.98333333333333339</v>
      </c>
      <c r="P32" t="str">
        <f t="shared" si="5"/>
        <v>(80130, 801, 825, '00:03:40', '00:02:00', '6:36', '23:36'),</v>
      </c>
      <c r="R32" t="str">
        <f t="shared" si="3"/>
        <v>(801, '市光路'),</v>
      </c>
    </row>
  </sheetData>
  <sortState ref="A2:B11">
    <sortCondition ref="A1"/>
  </sortState>
  <mergeCells count="3">
    <mergeCell ref="A1:A2"/>
    <mergeCell ref="B1:C1"/>
    <mergeCell ref="D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Q1" sqref="Q1:Q30"/>
    </sheetView>
  </sheetViews>
  <sheetFormatPr defaultRowHeight="15" x14ac:dyDescent="0.25"/>
  <cols>
    <col min="1" max="1" width="3" customWidth="1"/>
    <col min="2" max="2" width="11.28515625" bestFit="1" customWidth="1"/>
    <col min="3" max="4" width="4.42578125" bestFit="1" customWidth="1"/>
    <col min="5" max="6" width="5.28515625" bestFit="1" customWidth="1"/>
    <col min="9" max="9" width="6" bestFit="1" customWidth="1"/>
    <col min="10" max="11" width="4" bestFit="1" customWidth="1"/>
    <col min="12" max="12" width="8.140625" bestFit="1" customWidth="1"/>
    <col min="13" max="13" width="11.42578125" customWidth="1"/>
    <col min="14" max="14" width="4.5703125" bestFit="1" customWidth="1"/>
    <col min="15" max="15" width="5.5703125" bestFit="1" customWidth="1"/>
    <col min="17" max="17" width="47.140625" bestFit="1" customWidth="1"/>
  </cols>
  <sheetData>
    <row r="1" spans="1:17" x14ac:dyDescent="0.25">
      <c r="A1">
        <v>30</v>
      </c>
      <c r="B1" s="7" t="s">
        <v>46</v>
      </c>
      <c r="C1" s="1">
        <v>0.22916666666666666</v>
      </c>
      <c r="D1" s="1">
        <v>0.27499999999999997</v>
      </c>
      <c r="E1" s="1">
        <v>0.9375</v>
      </c>
      <c r="F1" s="1">
        <v>0.98333333333333339</v>
      </c>
      <c r="I1">
        <v>80201</v>
      </c>
      <c r="J1">
        <v>802</v>
      </c>
      <c r="K1">
        <v>825</v>
      </c>
      <c r="L1" s="5">
        <v>2.5462962962962961E-3</v>
      </c>
      <c r="M1" s="5">
        <v>0</v>
      </c>
      <c r="N1" s="4">
        <f>C1</f>
        <v>0.22916666666666666</v>
      </c>
      <c r="O1" s="4">
        <f>E1</f>
        <v>0.9375</v>
      </c>
      <c r="Q1" t="str">
        <f>_xlfn.CONCAT("(",I1,", ",J1,", ",K1,", '",TEXT(L1,"HH:MM:ss"), "', '",TEXT(M1,"HH:MM:ss"),"', '",TEXT(N1,"h:mm"), "', '",TEXT(O1,"h:mm"), "'),")</f>
        <v>(80201, 802, 825, '00:03:40', '00:00:00', '5:30', '22:30'),</v>
      </c>
    </row>
    <row r="2" spans="1:17" x14ac:dyDescent="0.25">
      <c r="A2">
        <v>29</v>
      </c>
      <c r="B2" s="7" t="s">
        <v>45</v>
      </c>
      <c r="C2" s="2">
        <v>0.2298611111111111</v>
      </c>
      <c r="D2" s="2">
        <v>0.27361111111111108</v>
      </c>
      <c r="E2" s="2">
        <v>0.93819444444444444</v>
      </c>
      <c r="F2" s="2">
        <v>0.9819444444444444</v>
      </c>
      <c r="I2">
        <v>80202</v>
      </c>
      <c r="J2">
        <v>802</v>
      </c>
      <c r="K2">
        <v>824</v>
      </c>
      <c r="L2" s="5">
        <v>2.5462962962962961E-3</v>
      </c>
      <c r="M2" s="5">
        <f>N2-N1</f>
        <v>6.9444444444444198E-4</v>
      </c>
      <c r="N2" s="4">
        <f t="shared" ref="N2:N30" si="0">C2</f>
        <v>0.2298611111111111</v>
      </c>
      <c r="O2" s="4">
        <f t="shared" ref="O2:O30" si="1">E2</f>
        <v>0.93819444444444444</v>
      </c>
      <c r="Q2" t="str">
        <f>_xlfn.CONCAT("(",I2,", ",J2,", ",K2,", '",TEXT(L2,"HH:MM:ss"), "', '",TEXT(M2,"HH:MM:ss"),"', '",TEXT(N2,"h:mm"), "', '",TEXT(O2,"h:mm"), "'),")</f>
        <v>(80202, 802, 824, '00:03:40', '00:01:00', '5:31', '22:31'),</v>
      </c>
    </row>
    <row r="3" spans="1:17" x14ac:dyDescent="0.25">
      <c r="A3">
        <v>28</v>
      </c>
      <c r="B3" s="7" t="s">
        <v>44</v>
      </c>
      <c r="C3" s="1">
        <v>0.23124999999999998</v>
      </c>
      <c r="D3" s="1">
        <v>0.2722222222222222</v>
      </c>
      <c r="E3" s="1">
        <v>0.93958333333333333</v>
      </c>
      <c r="F3" s="1">
        <v>0.98055555555555562</v>
      </c>
      <c r="I3">
        <v>80203</v>
      </c>
      <c r="J3">
        <v>802</v>
      </c>
      <c r="K3">
        <v>823</v>
      </c>
      <c r="L3" s="5">
        <v>2.5462962962962961E-3</v>
      </c>
      <c r="M3" s="5">
        <f t="shared" ref="M3:M30" si="2">N3-N2</f>
        <v>1.388888888888884E-3</v>
      </c>
      <c r="N3" s="4">
        <f t="shared" si="0"/>
        <v>0.23124999999999998</v>
      </c>
      <c r="O3" s="4">
        <f t="shared" si="1"/>
        <v>0.93958333333333333</v>
      </c>
      <c r="Q3" t="str">
        <f>_xlfn.CONCAT("(",I3,", ",J3,", ",K3,", '",TEXT(L3,"HH:MM:ss"), "', '",TEXT(M3,"HH:MM:ss"),"', '",TEXT(N3,"h:mm"), "', '",TEXT(O3,"h:mm"), "'),")</f>
        <v>(80203, 802, 823, '00:03:40', '00:02:00', '5:33', '22:33'),</v>
      </c>
    </row>
    <row r="4" spans="1:17" x14ac:dyDescent="0.25">
      <c r="A4">
        <v>27</v>
      </c>
      <c r="B4" s="7" t="s">
        <v>43</v>
      </c>
      <c r="C4" s="2">
        <v>0.23263888888888887</v>
      </c>
      <c r="D4" s="2">
        <v>0.27083333333333331</v>
      </c>
      <c r="E4" s="2">
        <v>0.94097222222222221</v>
      </c>
      <c r="F4" s="2">
        <v>0.97916666666666663</v>
      </c>
      <c r="I4">
        <v>80204</v>
      </c>
      <c r="J4">
        <v>802</v>
      </c>
      <c r="K4">
        <v>822</v>
      </c>
      <c r="L4" s="5">
        <v>2.5462962962962961E-3</v>
      </c>
      <c r="M4" s="5">
        <f t="shared" si="2"/>
        <v>1.388888888888884E-3</v>
      </c>
      <c r="N4" s="4">
        <f t="shared" si="0"/>
        <v>0.23263888888888887</v>
      </c>
      <c r="O4" s="4">
        <f t="shared" si="1"/>
        <v>0.94097222222222221</v>
      </c>
      <c r="Q4" t="str">
        <f>_xlfn.CONCAT("(",I4,", ",J4,", ",K4,", '",TEXT(L4,"HH:MM:ss"), "', '",TEXT(M4,"HH:MM:ss"),"', '",TEXT(N4,"h:mm"), "', '",TEXT(O4,"h:mm"), "'),")</f>
        <v>(80204, 802, 822, '00:03:40', '00:02:00', '5:35', '22:35'),</v>
      </c>
    </row>
    <row r="5" spans="1:17" x14ac:dyDescent="0.25">
      <c r="A5">
        <v>26</v>
      </c>
      <c r="B5" s="7" t="s">
        <v>42</v>
      </c>
      <c r="C5" s="1">
        <v>0.23402777777777781</v>
      </c>
      <c r="D5" s="1">
        <v>0.26944444444444443</v>
      </c>
      <c r="E5" s="1">
        <v>0.94236111111111109</v>
      </c>
      <c r="F5" s="1">
        <v>0.97777777777777775</v>
      </c>
      <c r="I5">
        <v>80205</v>
      </c>
      <c r="J5">
        <v>802</v>
      </c>
      <c r="K5">
        <v>821</v>
      </c>
      <c r="L5" s="5">
        <v>2.5462962962962961E-3</v>
      </c>
      <c r="M5" s="5">
        <f t="shared" si="2"/>
        <v>1.3888888888889395E-3</v>
      </c>
      <c r="N5" s="4">
        <f t="shared" si="0"/>
        <v>0.23402777777777781</v>
      </c>
      <c r="O5" s="4">
        <f t="shared" si="1"/>
        <v>0.94236111111111109</v>
      </c>
      <c r="Q5" t="str">
        <f>_xlfn.CONCAT("(",I5,", ",J5,", ",K5,", '",TEXT(L5,"HH:MM:ss"), "', '",TEXT(M5,"HH:MM:ss"),"', '",TEXT(N5,"h:mm"), "', '",TEXT(O5,"h:mm"), "'),")</f>
        <v>(80205, 802, 821, '00:03:40', '00:02:00', '5:37', '22:37'),</v>
      </c>
    </row>
    <row r="6" spans="1:17" x14ac:dyDescent="0.25">
      <c r="A6">
        <v>25</v>
      </c>
      <c r="B6" s="7" t="s">
        <v>41</v>
      </c>
      <c r="C6" s="2">
        <v>0.23611111111111113</v>
      </c>
      <c r="D6" s="2">
        <v>0.26805555555555555</v>
      </c>
      <c r="E6" s="2">
        <v>0.94444444444444453</v>
      </c>
      <c r="F6" s="2">
        <v>0.97638888888888886</v>
      </c>
      <c r="I6">
        <v>80206</v>
      </c>
      <c r="J6">
        <v>802</v>
      </c>
      <c r="K6">
        <v>820</v>
      </c>
      <c r="L6" s="5">
        <v>2.5462962962962961E-3</v>
      </c>
      <c r="M6" s="5">
        <f t="shared" si="2"/>
        <v>2.0833333333333259E-3</v>
      </c>
      <c r="N6" s="4">
        <f t="shared" si="0"/>
        <v>0.23611111111111113</v>
      </c>
      <c r="O6" s="4">
        <f t="shared" si="1"/>
        <v>0.94444444444444453</v>
      </c>
      <c r="Q6" t="str">
        <f>_xlfn.CONCAT("(",I6,", ",J6,", ",K6,", '",TEXT(L6,"HH:MM:ss"), "', '",TEXT(M6,"HH:MM:ss"),"', '",TEXT(N6,"h:mm"), "', '",TEXT(O6,"h:mm"), "'),")</f>
        <v>(80206, 802, 820, '00:03:40', '00:03:00', '5:40', '22:40'),</v>
      </c>
    </row>
    <row r="7" spans="1:17" x14ac:dyDescent="0.25">
      <c r="A7">
        <v>24</v>
      </c>
      <c r="B7" s="7" t="s">
        <v>40</v>
      </c>
      <c r="C7" s="1">
        <v>0.23750000000000002</v>
      </c>
      <c r="D7" s="1">
        <v>0.26666666666666666</v>
      </c>
      <c r="E7" s="1">
        <v>0.9458333333333333</v>
      </c>
      <c r="F7" s="1">
        <v>0.97499999999999998</v>
      </c>
      <c r="I7">
        <v>80207</v>
      </c>
      <c r="J7">
        <v>802</v>
      </c>
      <c r="K7">
        <v>819</v>
      </c>
      <c r="L7" s="5">
        <v>2.5462962962962961E-3</v>
      </c>
      <c r="M7" s="5">
        <f t="shared" si="2"/>
        <v>1.388888888888884E-3</v>
      </c>
      <c r="N7" s="4">
        <f t="shared" si="0"/>
        <v>0.23750000000000002</v>
      </c>
      <c r="O7" s="4">
        <f t="shared" si="1"/>
        <v>0.9458333333333333</v>
      </c>
      <c r="Q7" t="str">
        <f>_xlfn.CONCAT("(",I7,", ",J7,", ",K7,", '",TEXT(L7,"HH:MM:ss"), "', '",TEXT(M7,"HH:MM:ss"),"', '",TEXT(N7,"h:mm"), "', '",TEXT(O7,"h:mm"), "'),")</f>
        <v>(80207, 802, 819, '00:03:40', '00:02:00', '5:42', '22:42'),</v>
      </c>
    </row>
    <row r="8" spans="1:17" x14ac:dyDescent="0.25">
      <c r="A8">
        <v>23</v>
      </c>
      <c r="B8" s="7" t="s">
        <v>39</v>
      </c>
      <c r="C8" s="2">
        <v>0.2388888888888889</v>
      </c>
      <c r="D8" s="2">
        <v>0.26527777777777778</v>
      </c>
      <c r="E8" s="2">
        <v>0.9472222222222223</v>
      </c>
      <c r="F8" s="2">
        <v>0.97361111111111109</v>
      </c>
      <c r="I8">
        <v>80208</v>
      </c>
      <c r="J8">
        <v>802</v>
      </c>
      <c r="K8">
        <v>818</v>
      </c>
      <c r="L8" s="5">
        <v>2.5462962962962961E-3</v>
      </c>
      <c r="M8" s="5">
        <f t="shared" si="2"/>
        <v>1.388888888888884E-3</v>
      </c>
      <c r="N8" s="4">
        <f t="shared" si="0"/>
        <v>0.2388888888888889</v>
      </c>
      <c r="O8" s="4">
        <f t="shared" si="1"/>
        <v>0.9472222222222223</v>
      </c>
      <c r="Q8" t="str">
        <f>_xlfn.CONCAT("(",I8,", ",J8,", ",K8,", '",TEXT(L8,"HH:MM:ss"), "', '",TEXT(M8,"HH:MM:ss"),"', '",TEXT(N8,"h:mm"), "', '",TEXT(O8,"h:mm"), "'),")</f>
        <v>(80208, 802, 818, '00:03:40', '00:02:00', '5:44', '22:44'),</v>
      </c>
    </row>
    <row r="9" spans="1:17" x14ac:dyDescent="0.25">
      <c r="A9">
        <v>22</v>
      </c>
      <c r="B9" s="7" t="s">
        <v>38</v>
      </c>
      <c r="C9" s="1">
        <v>0.24027777777777778</v>
      </c>
      <c r="D9" s="1">
        <v>0.2638888888888889</v>
      </c>
      <c r="E9" s="1">
        <v>0.94861111111111107</v>
      </c>
      <c r="F9" s="1">
        <v>0.97222222222222221</v>
      </c>
      <c r="I9">
        <v>80209</v>
      </c>
      <c r="J9">
        <v>802</v>
      </c>
      <c r="K9">
        <v>817</v>
      </c>
      <c r="L9" s="5">
        <v>2.5462962962962961E-3</v>
      </c>
      <c r="M9" s="5">
        <f t="shared" si="2"/>
        <v>1.388888888888884E-3</v>
      </c>
      <c r="N9" s="4">
        <f t="shared" si="0"/>
        <v>0.24027777777777778</v>
      </c>
      <c r="O9" s="4">
        <f t="shared" si="1"/>
        <v>0.94861111111111107</v>
      </c>
      <c r="Q9" t="str">
        <f>_xlfn.CONCAT("(",I9,", ",J9,", ",K9,", '",TEXT(L9,"HH:MM:ss"), "', '",TEXT(M9,"HH:MM:ss"),"', '",TEXT(N9,"h:mm"), "', '",TEXT(O9,"h:mm"), "'),")</f>
        <v>(80209, 802, 817, '00:03:40', '00:02:00', '5:46', '22:46'),</v>
      </c>
    </row>
    <row r="10" spans="1:17" x14ac:dyDescent="0.25">
      <c r="A10">
        <v>21</v>
      </c>
      <c r="B10" s="7" t="s">
        <v>37</v>
      </c>
      <c r="C10" s="2">
        <v>0.24166666666666667</v>
      </c>
      <c r="D10" s="2">
        <v>0.26250000000000001</v>
      </c>
      <c r="E10" s="2">
        <v>0.95000000000000007</v>
      </c>
      <c r="F10" s="2">
        <v>0.97083333333333333</v>
      </c>
      <c r="I10">
        <v>80210</v>
      </c>
      <c r="J10">
        <v>802</v>
      </c>
      <c r="K10">
        <v>816</v>
      </c>
      <c r="L10" s="5">
        <v>2.5462962962962961E-3</v>
      </c>
      <c r="M10" s="5">
        <f t="shared" si="2"/>
        <v>1.388888888888884E-3</v>
      </c>
      <c r="N10" s="4">
        <f t="shared" si="0"/>
        <v>0.24166666666666667</v>
      </c>
      <c r="O10" s="4">
        <f t="shared" si="1"/>
        <v>0.95000000000000007</v>
      </c>
      <c r="Q10" t="str">
        <f>_xlfn.CONCAT("(",I10,", ",J10,", ",K10,", '",TEXT(L10,"HH:MM:ss"), "', '",TEXT(M10,"HH:MM:ss"),"', '",TEXT(N10,"h:mm"), "', '",TEXT(O10,"h:mm"), "'),")</f>
        <v>(80210, 802, 816, '00:03:40', '00:02:00', '5:48', '22:48'),</v>
      </c>
    </row>
    <row r="11" spans="1:17" x14ac:dyDescent="0.25">
      <c r="A11">
        <v>20</v>
      </c>
      <c r="B11" s="7" t="s">
        <v>36</v>
      </c>
      <c r="C11" s="1">
        <v>0.24305555555555555</v>
      </c>
      <c r="D11" s="1">
        <v>0.26041666666666669</v>
      </c>
      <c r="E11" s="1">
        <v>0.95138888888888884</v>
      </c>
      <c r="F11" s="1">
        <v>0.96875</v>
      </c>
      <c r="I11">
        <v>80211</v>
      </c>
      <c r="J11">
        <v>802</v>
      </c>
      <c r="K11">
        <v>313</v>
      </c>
      <c r="L11" s="5">
        <v>2.5462962962962961E-3</v>
      </c>
      <c r="M11" s="5">
        <f t="shared" si="2"/>
        <v>1.388888888888884E-3</v>
      </c>
      <c r="N11" s="4">
        <f t="shared" si="0"/>
        <v>0.24305555555555555</v>
      </c>
      <c r="O11" s="4">
        <f t="shared" si="1"/>
        <v>0.95138888888888884</v>
      </c>
      <c r="Q11" t="str">
        <f>_xlfn.CONCAT("(",I11,", ",J11,", ",K11,", '",TEXT(L11,"HH:MM:ss"), "', '",TEXT(M11,"HH:MM:ss"),"', '",TEXT(N11,"h:mm"), "', '",TEXT(O11,"h:mm"), "'),")</f>
        <v>(80211, 802, 313, '00:03:40', '00:02:00', '5:50', '22:50'),</v>
      </c>
    </row>
    <row r="12" spans="1:17" x14ac:dyDescent="0.25">
      <c r="A12">
        <v>19</v>
      </c>
      <c r="B12" s="7" t="s">
        <v>35</v>
      </c>
      <c r="C12" s="2">
        <v>0.24513888888888888</v>
      </c>
      <c r="D12" s="2">
        <v>0.2590277777777778</v>
      </c>
      <c r="E12" s="2">
        <v>0.95347222222222217</v>
      </c>
      <c r="F12" s="2">
        <v>0.96736111111111101</v>
      </c>
      <c r="I12">
        <v>80212</v>
      </c>
      <c r="J12">
        <v>802</v>
      </c>
      <c r="K12">
        <v>815</v>
      </c>
      <c r="L12" s="5">
        <v>2.5462962962962961E-3</v>
      </c>
      <c r="M12" s="5">
        <f t="shared" si="2"/>
        <v>2.0833333333333259E-3</v>
      </c>
      <c r="N12" s="4">
        <f t="shared" si="0"/>
        <v>0.24513888888888888</v>
      </c>
      <c r="O12" s="4">
        <f t="shared" si="1"/>
        <v>0.95347222222222217</v>
      </c>
      <c r="Q12" t="str">
        <f>_xlfn.CONCAT("(",I12,", ",J12,", ",K12,", '",TEXT(L12,"HH:MM:ss"), "', '",TEXT(M12,"HH:MM:ss"),"', '",TEXT(N12,"h:mm"), "', '",TEXT(O12,"h:mm"), "'),")</f>
        <v>(80212, 802, 815, '00:03:40', '00:03:00', '5:53', '22:53'),</v>
      </c>
    </row>
    <row r="13" spans="1:17" x14ac:dyDescent="0.25">
      <c r="A13">
        <v>18</v>
      </c>
      <c r="B13" s="7" t="s">
        <v>34</v>
      </c>
      <c r="C13" s="1">
        <v>0.24652777777777779</v>
      </c>
      <c r="D13" s="1">
        <v>0.25694444444444448</v>
      </c>
      <c r="E13" s="1">
        <v>0.95486111111111116</v>
      </c>
      <c r="F13" s="1">
        <v>0.96527777777777779</v>
      </c>
      <c r="I13">
        <v>80213</v>
      </c>
      <c r="J13">
        <v>802</v>
      </c>
      <c r="K13">
        <v>814</v>
      </c>
      <c r="L13" s="5">
        <v>2.5462962962962961E-3</v>
      </c>
      <c r="M13" s="5">
        <f t="shared" si="2"/>
        <v>1.3888888888889117E-3</v>
      </c>
      <c r="N13" s="4">
        <f t="shared" si="0"/>
        <v>0.24652777777777779</v>
      </c>
      <c r="O13" s="4">
        <f t="shared" si="1"/>
        <v>0.95486111111111116</v>
      </c>
      <c r="Q13" t="str">
        <f>_xlfn.CONCAT("(",I13,", ",J13,", ",K13,", '",TEXT(L13,"HH:MM:ss"), "', '",TEXT(M13,"HH:MM:ss"),"', '",TEXT(N13,"h:mm"), "', '",TEXT(O13,"h:mm"), "'),")</f>
        <v>(80213, 802, 814, '00:03:40', '00:02:00', '5:55', '22:55'),</v>
      </c>
    </row>
    <row r="14" spans="1:17" x14ac:dyDescent="0.25">
      <c r="A14">
        <v>17</v>
      </c>
      <c r="B14" s="7" t="s">
        <v>33</v>
      </c>
      <c r="C14" s="2">
        <v>0.24791666666666667</v>
      </c>
      <c r="D14" s="2">
        <v>0.25555555555555559</v>
      </c>
      <c r="E14" s="2">
        <v>0.95624999999999993</v>
      </c>
      <c r="F14" s="2">
        <v>0.96388888888888891</v>
      </c>
      <c r="I14">
        <v>80214</v>
      </c>
      <c r="J14">
        <v>802</v>
      </c>
      <c r="K14">
        <v>813</v>
      </c>
      <c r="L14" s="5">
        <v>2.5462962962962961E-3</v>
      </c>
      <c r="M14" s="5">
        <f t="shared" si="2"/>
        <v>1.388888888888884E-3</v>
      </c>
      <c r="N14" s="4">
        <f t="shared" si="0"/>
        <v>0.24791666666666667</v>
      </c>
      <c r="O14" s="4">
        <f t="shared" si="1"/>
        <v>0.95624999999999993</v>
      </c>
      <c r="Q14" t="str">
        <f>_xlfn.CONCAT("(",I14,", ",J14,", ",K14,", '",TEXT(L14,"HH:MM:ss"), "', '",TEXT(M14,"HH:MM:ss"),"', '",TEXT(N14,"h:mm"), "', '",TEXT(O14,"h:mm"), "'),")</f>
        <v>(80214, 802, 813, '00:03:40', '00:02:00', '5:57', '22:57'),</v>
      </c>
    </row>
    <row r="15" spans="1:17" x14ac:dyDescent="0.25">
      <c r="A15">
        <v>16</v>
      </c>
      <c r="B15" s="7" t="s">
        <v>32</v>
      </c>
      <c r="C15" s="1">
        <v>0.25</v>
      </c>
      <c r="D15" s="1">
        <v>0.25416666666666665</v>
      </c>
      <c r="E15" s="1">
        <v>0.95833333333333337</v>
      </c>
      <c r="F15" s="1">
        <v>0.96250000000000002</v>
      </c>
      <c r="I15">
        <v>80215</v>
      </c>
      <c r="J15">
        <v>802</v>
      </c>
      <c r="K15">
        <v>113</v>
      </c>
      <c r="L15" s="5">
        <v>2.5462962962962961E-3</v>
      </c>
      <c r="M15" s="5">
        <f t="shared" si="2"/>
        <v>2.0833333333333259E-3</v>
      </c>
      <c r="N15" s="4">
        <f t="shared" si="0"/>
        <v>0.25</v>
      </c>
      <c r="O15" s="4">
        <f t="shared" si="1"/>
        <v>0.95833333333333337</v>
      </c>
      <c r="Q15" t="str">
        <f>_xlfn.CONCAT("(",I15,", ",J15,", ",K15,", '",TEXT(L15,"HH:MM:ss"), "', '",TEXT(M15,"HH:MM:ss"),"', '",TEXT(N15,"h:mm"), "', '",TEXT(O15,"h:mm"), "'),")</f>
        <v>(80215, 802, 113, '00:03:40', '00:03:00', '6:00', '23:00'),</v>
      </c>
    </row>
    <row r="16" spans="1:17" x14ac:dyDescent="0.25">
      <c r="A16">
        <v>15</v>
      </c>
      <c r="B16" s="7" t="s">
        <v>31</v>
      </c>
      <c r="C16" s="2">
        <v>0.25069444444444444</v>
      </c>
      <c r="D16" s="2">
        <v>0.25277777777777777</v>
      </c>
      <c r="E16" s="2">
        <v>0.9590277777777777</v>
      </c>
      <c r="F16" s="2">
        <v>0.96111111111111114</v>
      </c>
      <c r="I16">
        <v>80216</v>
      </c>
      <c r="J16">
        <v>802</v>
      </c>
      <c r="K16">
        <v>812</v>
      </c>
      <c r="L16" s="5">
        <v>2.5462962962962961E-3</v>
      </c>
      <c r="M16" s="5">
        <f t="shared" si="2"/>
        <v>6.9444444444444198E-4</v>
      </c>
      <c r="N16" s="4">
        <f t="shared" si="0"/>
        <v>0.25069444444444444</v>
      </c>
      <c r="O16" s="4">
        <f t="shared" si="1"/>
        <v>0.9590277777777777</v>
      </c>
      <c r="Q16" t="str">
        <f>_xlfn.CONCAT("(",I16,", ",J16,", ",K16,", '",TEXT(L16,"HH:MM:ss"), "', '",TEXT(M16,"HH:MM:ss"),"', '",TEXT(N16,"h:mm"), "', '",TEXT(O16,"h:mm"), "'),")</f>
        <v>(80216, 802, 812, '00:03:40', '00:01:00', '6:01', '23:01'),</v>
      </c>
    </row>
    <row r="17" spans="1:17" x14ac:dyDescent="0.25">
      <c r="A17">
        <v>14</v>
      </c>
      <c r="B17" s="7" t="s">
        <v>30</v>
      </c>
      <c r="C17" s="1">
        <v>0.25208333333333333</v>
      </c>
      <c r="D17" s="1">
        <v>0.25138888888888888</v>
      </c>
      <c r="E17" s="1">
        <v>0.9604166666666667</v>
      </c>
      <c r="F17" s="1">
        <v>0.95972222222222225</v>
      </c>
      <c r="I17">
        <v>80217</v>
      </c>
      <c r="J17">
        <v>802</v>
      </c>
      <c r="K17">
        <v>811</v>
      </c>
      <c r="L17" s="5">
        <v>2.5462962962962961E-3</v>
      </c>
      <c r="M17" s="5">
        <f t="shared" si="2"/>
        <v>1.388888888888884E-3</v>
      </c>
      <c r="N17" s="4">
        <f t="shared" si="0"/>
        <v>0.25208333333333333</v>
      </c>
      <c r="O17" s="4">
        <f t="shared" si="1"/>
        <v>0.9604166666666667</v>
      </c>
      <c r="Q17" t="str">
        <f>_xlfn.CONCAT("(",I17,", ",J17,", ",K17,", '",TEXT(L17,"HH:MM:ss"), "', '",TEXT(M17,"HH:MM:ss"),"', '",TEXT(N17,"h:mm"), "', '",TEXT(O17,"h:mm"), "'),")</f>
        <v>(80217, 802, 811, '00:03:40', '00:02:00', '6:03', '23:03'),</v>
      </c>
    </row>
    <row r="18" spans="1:17" x14ac:dyDescent="0.25">
      <c r="A18">
        <v>13</v>
      </c>
      <c r="B18" s="7" t="s">
        <v>29</v>
      </c>
      <c r="C18" s="2">
        <v>0.25347222222222221</v>
      </c>
      <c r="D18" s="2">
        <v>0.25</v>
      </c>
      <c r="E18" s="2">
        <v>0.96180555555555547</v>
      </c>
      <c r="F18" s="2">
        <v>0.95833333333333337</v>
      </c>
      <c r="I18">
        <v>80218</v>
      </c>
      <c r="J18">
        <v>802</v>
      </c>
      <c r="K18">
        <v>810</v>
      </c>
      <c r="L18" s="5">
        <v>2.5462962962962961E-3</v>
      </c>
      <c r="M18" s="5">
        <f t="shared" si="2"/>
        <v>1.388888888888884E-3</v>
      </c>
      <c r="N18" s="4">
        <f t="shared" si="0"/>
        <v>0.25347222222222221</v>
      </c>
      <c r="O18" s="4">
        <f t="shared" si="1"/>
        <v>0.96180555555555547</v>
      </c>
      <c r="Q18" t="str">
        <f>_xlfn.CONCAT("(",I18,", ",J18,", ",K18,", '",TEXT(L18,"HH:MM:ss"), "', '",TEXT(M18,"HH:MM:ss"),"', '",TEXT(N18,"h:mm"), "', '",TEXT(O18,"h:mm"), "'),")</f>
        <v>(80218, 802, 810, '00:03:40', '00:02:00', '6:05', '23:05'),</v>
      </c>
    </row>
    <row r="19" spans="1:17" x14ac:dyDescent="0.25">
      <c r="A19">
        <v>12</v>
      </c>
      <c r="B19" s="7" t="s">
        <v>28</v>
      </c>
      <c r="C19" s="1">
        <v>0.25555555555555559</v>
      </c>
      <c r="D19" s="1">
        <v>0.24861111111111112</v>
      </c>
      <c r="E19" s="1">
        <v>0.96388888888888891</v>
      </c>
      <c r="F19" s="1">
        <v>0.95694444444444438</v>
      </c>
      <c r="I19">
        <v>80219</v>
      </c>
      <c r="J19">
        <v>802</v>
      </c>
      <c r="K19">
        <v>405</v>
      </c>
      <c r="L19" s="5">
        <v>2.5462962962962961E-3</v>
      </c>
      <c r="M19" s="5">
        <f t="shared" si="2"/>
        <v>2.0833333333333814E-3</v>
      </c>
      <c r="N19" s="4">
        <f t="shared" si="0"/>
        <v>0.25555555555555559</v>
      </c>
      <c r="O19" s="4">
        <f t="shared" si="1"/>
        <v>0.96388888888888891</v>
      </c>
      <c r="Q19" t="str">
        <f>_xlfn.CONCAT("(",I19,", ",J19,", ",K19,", '",TEXT(L19,"HH:MM:ss"), "', '",TEXT(M19,"HH:MM:ss"),"', '",TEXT(N19,"h:mm"), "', '",TEXT(O19,"h:mm"), "'),")</f>
        <v>(80219, 802, 405, '00:03:40', '00:03:00', '6:08', '23:08'),</v>
      </c>
    </row>
    <row r="20" spans="1:17" x14ac:dyDescent="0.25">
      <c r="A20">
        <v>11</v>
      </c>
      <c r="B20" s="7" t="s">
        <v>27</v>
      </c>
      <c r="C20" s="2">
        <v>0.25694444444444448</v>
      </c>
      <c r="D20" s="2">
        <v>0.24652777777777779</v>
      </c>
      <c r="E20" s="2">
        <v>0.96527777777777779</v>
      </c>
      <c r="F20" s="2">
        <v>0.95486111111111116</v>
      </c>
      <c r="I20">
        <v>80220</v>
      </c>
      <c r="J20">
        <v>802</v>
      </c>
      <c r="K20">
        <v>809</v>
      </c>
      <c r="L20" s="5">
        <v>2.5462962962962961E-3</v>
      </c>
      <c r="M20" s="5">
        <f t="shared" si="2"/>
        <v>1.388888888888884E-3</v>
      </c>
      <c r="N20" s="4">
        <f t="shared" si="0"/>
        <v>0.25694444444444448</v>
      </c>
      <c r="O20" s="4">
        <f t="shared" si="1"/>
        <v>0.96527777777777779</v>
      </c>
      <c r="Q20" t="str">
        <f>_xlfn.CONCAT("(",I20,", ",J20,", ",K20,", '",TEXT(L20,"HH:MM:ss"), "', '",TEXT(M20,"HH:MM:ss"),"', '",TEXT(N20,"h:mm"), "', '",TEXT(O20,"h:mm"), "'),")</f>
        <v>(80220, 802, 809, '00:03:40', '00:02:00', '6:10', '23:10'),</v>
      </c>
    </row>
    <row r="21" spans="1:17" x14ac:dyDescent="0.25">
      <c r="A21">
        <v>10</v>
      </c>
      <c r="B21" s="7" t="s">
        <v>16</v>
      </c>
      <c r="C21" s="1">
        <v>0.25833333333333336</v>
      </c>
      <c r="D21" s="1">
        <v>0.24513888888888888</v>
      </c>
      <c r="E21" s="1">
        <v>0.96666666666666667</v>
      </c>
      <c r="F21" s="1">
        <v>0.95347222222222217</v>
      </c>
      <c r="I21">
        <v>80221</v>
      </c>
      <c r="J21">
        <v>802</v>
      </c>
      <c r="K21">
        <v>706</v>
      </c>
      <c r="L21" s="5">
        <v>2.5462962962962961E-3</v>
      </c>
      <c r="M21" s="5">
        <f t="shared" si="2"/>
        <v>1.388888888888884E-3</v>
      </c>
      <c r="N21" s="4">
        <f t="shared" si="0"/>
        <v>0.25833333333333336</v>
      </c>
      <c r="O21" s="4">
        <f t="shared" si="1"/>
        <v>0.96666666666666667</v>
      </c>
      <c r="Q21" t="str">
        <f>_xlfn.CONCAT("(",I21,", ",J21,", ",K21,", '",TEXT(L21,"HH:MM:ss"), "', '",TEXT(M21,"HH:MM:ss"),"', '",TEXT(N21,"h:mm"), "', '",TEXT(O21,"h:mm"), "'),")</f>
        <v>(80221, 802, 706, '00:03:40', '00:02:00', '6:12', '23:12'),</v>
      </c>
    </row>
    <row r="22" spans="1:17" x14ac:dyDescent="0.25">
      <c r="A22">
        <v>9</v>
      </c>
      <c r="B22" s="7" t="s">
        <v>26</v>
      </c>
      <c r="C22" s="1">
        <v>0.25972222222222224</v>
      </c>
      <c r="D22" s="1">
        <v>0.24374999999999999</v>
      </c>
      <c r="E22" s="1">
        <v>0.96805555555555556</v>
      </c>
      <c r="F22" s="1">
        <v>0.95208333333333339</v>
      </c>
      <c r="I22">
        <v>80222</v>
      </c>
      <c r="J22">
        <v>802</v>
      </c>
      <c r="K22">
        <v>808</v>
      </c>
      <c r="L22" s="5">
        <v>2.5462962962962961E-3</v>
      </c>
      <c r="M22" s="5">
        <f t="shared" si="2"/>
        <v>1.388888888888884E-3</v>
      </c>
      <c r="N22" s="4">
        <f t="shared" si="0"/>
        <v>0.25972222222222224</v>
      </c>
      <c r="O22" s="4">
        <f t="shared" si="1"/>
        <v>0.96805555555555556</v>
      </c>
      <c r="Q22" t="str">
        <f>_xlfn.CONCAT("(",I22,", ",J22,", ",K22,", '",TEXT(L22,"HH:MM:ss"), "', '",TEXT(M22,"HH:MM:ss"),"', '",TEXT(N22,"h:mm"), "', '",TEXT(O22,"h:mm"), "'),")</f>
        <v>(80222, 802, 808, '00:03:40', '00:02:00', '6:14', '23:14'),</v>
      </c>
    </row>
    <row r="23" spans="1:17" x14ac:dyDescent="0.25">
      <c r="A23">
        <v>8</v>
      </c>
      <c r="B23" s="7" t="s">
        <v>25</v>
      </c>
      <c r="C23" s="1">
        <v>0.26111111111111113</v>
      </c>
      <c r="D23" s="1">
        <v>0.24236111111111111</v>
      </c>
      <c r="E23" s="1">
        <v>0.96944444444444444</v>
      </c>
      <c r="F23" s="1">
        <v>0.9506944444444444</v>
      </c>
      <c r="I23">
        <v>80223</v>
      </c>
      <c r="J23">
        <v>802</v>
      </c>
      <c r="K23">
        <v>807</v>
      </c>
      <c r="L23" s="5">
        <v>2.5462962962962961E-3</v>
      </c>
      <c r="M23" s="5">
        <f t="shared" si="2"/>
        <v>1.388888888888884E-3</v>
      </c>
      <c r="N23" s="4">
        <f t="shared" si="0"/>
        <v>0.26111111111111113</v>
      </c>
      <c r="O23" s="4">
        <f t="shared" si="1"/>
        <v>0.96944444444444444</v>
      </c>
      <c r="Q23" t="str">
        <f>_xlfn.CONCAT("(",I23,", ",J23,", ",K23,", '",TEXT(L23,"HH:MM:ss"), "', '",TEXT(M23,"HH:MM:ss"),"', '",TEXT(N23,"h:mm"), "', '",TEXT(O23,"h:mm"), "'),")</f>
        <v>(80223, 802, 807, '00:03:40', '00:02:00', '6:16', '23:16'),</v>
      </c>
    </row>
    <row r="24" spans="1:17" x14ac:dyDescent="0.25">
      <c r="A24">
        <v>7</v>
      </c>
      <c r="B24" s="7" t="s">
        <v>3</v>
      </c>
      <c r="C24" s="1">
        <v>0.26319444444444445</v>
      </c>
      <c r="D24" s="1">
        <v>0.24097222222222223</v>
      </c>
      <c r="E24" s="1">
        <v>0.97152777777777777</v>
      </c>
      <c r="F24" s="1">
        <v>0.94930555555555562</v>
      </c>
      <c r="I24">
        <v>80224</v>
      </c>
      <c r="J24">
        <v>802</v>
      </c>
      <c r="K24">
        <v>626</v>
      </c>
      <c r="L24" s="5">
        <v>2.5462962962962961E-3</v>
      </c>
      <c r="M24" s="5">
        <f t="shared" si="2"/>
        <v>2.0833333333333259E-3</v>
      </c>
      <c r="N24" s="4">
        <f t="shared" si="0"/>
        <v>0.26319444444444445</v>
      </c>
      <c r="O24" s="4">
        <f t="shared" si="1"/>
        <v>0.97152777777777777</v>
      </c>
      <c r="Q24" t="str">
        <f>_xlfn.CONCAT("(",I24,", ",J24,", ",K24,", '",TEXT(L24,"HH:MM:ss"), "', '",TEXT(M24,"HH:MM:ss"),"', '",TEXT(N24,"h:mm"), "', '",TEXT(O24,"h:mm"), "'),")</f>
        <v>(80224, 802, 626, '00:03:40', '00:03:00', '6:19', '23:19'),</v>
      </c>
    </row>
    <row r="25" spans="1:17" x14ac:dyDescent="0.25">
      <c r="A25">
        <v>6</v>
      </c>
      <c r="B25" s="7" t="s">
        <v>24</v>
      </c>
      <c r="C25" s="1">
        <v>0.26527777777777778</v>
      </c>
      <c r="D25" s="1">
        <v>0.23819444444444446</v>
      </c>
      <c r="E25" s="1">
        <v>0.97361111111111109</v>
      </c>
      <c r="F25" s="1">
        <v>0.94652777777777775</v>
      </c>
      <c r="I25">
        <v>80225</v>
      </c>
      <c r="J25">
        <v>802</v>
      </c>
      <c r="K25">
        <v>806</v>
      </c>
      <c r="L25" s="5">
        <v>2.5462962962962961E-3</v>
      </c>
      <c r="M25" s="5">
        <f t="shared" si="2"/>
        <v>2.0833333333333259E-3</v>
      </c>
      <c r="N25" s="4">
        <f t="shared" si="0"/>
        <v>0.26527777777777778</v>
      </c>
      <c r="O25" s="4">
        <f t="shared" si="1"/>
        <v>0.97361111111111109</v>
      </c>
      <c r="Q25" t="str">
        <f>_xlfn.CONCAT("(",I25,", ",J25,", ",K25,", '",TEXT(L25,"HH:MM:ss"), "', '",TEXT(M25,"HH:MM:ss"),"', '",TEXT(N25,"h:mm"), "', '",TEXT(O25,"h:mm"), "'),")</f>
        <v>(80225, 802, 806, '00:03:40', '00:03:00', '6:22', '23:22'),</v>
      </c>
    </row>
    <row r="26" spans="1:17" x14ac:dyDescent="0.25">
      <c r="A26">
        <v>5</v>
      </c>
      <c r="B26" s="7" t="s">
        <v>23</v>
      </c>
      <c r="C26" s="1">
        <v>0.2673611111111111</v>
      </c>
      <c r="D26" s="1">
        <v>0.23611111111111113</v>
      </c>
      <c r="E26" s="1">
        <v>0.97569444444444453</v>
      </c>
      <c r="F26" s="1">
        <v>0.94444444444444453</v>
      </c>
      <c r="I26">
        <v>80226</v>
      </c>
      <c r="J26">
        <v>802</v>
      </c>
      <c r="K26">
        <v>805</v>
      </c>
      <c r="L26" s="5">
        <v>2.5462962962962961E-3</v>
      </c>
      <c r="M26" s="5">
        <f t="shared" si="2"/>
        <v>2.0833333333333259E-3</v>
      </c>
      <c r="N26" s="4">
        <f t="shared" si="0"/>
        <v>0.2673611111111111</v>
      </c>
      <c r="O26" s="4">
        <f t="shared" si="1"/>
        <v>0.97569444444444453</v>
      </c>
      <c r="Q26" t="str">
        <f>_xlfn.CONCAT("(",I26,", ",J26,", ",K26,", '",TEXT(L26,"HH:MM:ss"), "', '",TEXT(M26,"HH:MM:ss"),"', '",TEXT(N26,"h:mm"), "', '",TEXT(O26,"h:mm"), "'),")</f>
        <v>(80226, 802, 805, '00:03:40', '00:03:00', '6:25', '23:25'),</v>
      </c>
    </row>
    <row r="27" spans="1:17" x14ac:dyDescent="0.25">
      <c r="A27">
        <v>4</v>
      </c>
      <c r="B27" s="7" t="s">
        <v>22</v>
      </c>
      <c r="C27" s="1">
        <v>0.27013888888888887</v>
      </c>
      <c r="D27" s="1">
        <v>0.23333333333333331</v>
      </c>
      <c r="E27" s="1">
        <v>0.9784722222222223</v>
      </c>
      <c r="F27" s="1">
        <v>0.94166666666666676</v>
      </c>
      <c r="I27">
        <v>80227</v>
      </c>
      <c r="J27">
        <v>802</v>
      </c>
      <c r="K27">
        <v>804</v>
      </c>
      <c r="L27" s="5">
        <v>2.5462962962962961E-3</v>
      </c>
      <c r="M27" s="5">
        <f t="shared" si="2"/>
        <v>2.7777777777777679E-3</v>
      </c>
      <c r="N27" s="4">
        <f t="shared" si="0"/>
        <v>0.27013888888888887</v>
      </c>
      <c r="O27" s="4">
        <f t="shared" si="1"/>
        <v>0.9784722222222223</v>
      </c>
      <c r="Q27" t="str">
        <f>_xlfn.CONCAT("(",I27,", ",J27,", ",K27,", '",TEXT(L27,"HH:MM:ss"), "', '",TEXT(M27,"HH:MM:ss"),"', '",TEXT(N27,"h:mm"), "', '",TEXT(O27,"h:mm"), "'),")</f>
        <v>(80227, 802, 804, '00:03:40', '00:04:00', '6:29', '23:29'),</v>
      </c>
    </row>
    <row r="28" spans="1:17" x14ac:dyDescent="0.25">
      <c r="A28">
        <v>3</v>
      </c>
      <c r="B28" s="7" t="s">
        <v>21</v>
      </c>
      <c r="C28" s="1">
        <v>0.27152777777777776</v>
      </c>
      <c r="D28" s="1">
        <v>0.23194444444444443</v>
      </c>
      <c r="E28" s="1">
        <v>0.97986111111111107</v>
      </c>
      <c r="F28" s="1">
        <v>0.94027777777777777</v>
      </c>
      <c r="I28">
        <v>80228</v>
      </c>
      <c r="J28">
        <v>802</v>
      </c>
      <c r="K28">
        <v>803</v>
      </c>
      <c r="L28" s="5">
        <v>2.5462962962962961E-3</v>
      </c>
      <c r="M28" s="5">
        <f t="shared" si="2"/>
        <v>1.388888888888884E-3</v>
      </c>
      <c r="N28" s="4">
        <f t="shared" si="0"/>
        <v>0.27152777777777776</v>
      </c>
      <c r="O28" s="4">
        <f t="shared" si="1"/>
        <v>0.97986111111111107</v>
      </c>
      <c r="Q28" t="str">
        <f>_xlfn.CONCAT("(",I28,", ",J28,", ",K28,", '",TEXT(L28,"HH:MM:ss"), "', '",TEXT(M28,"HH:MM:ss"),"', '",TEXT(N28,"h:mm"), "', '",TEXT(O28,"h:mm"), "'),")</f>
        <v>(80228, 802, 803, '00:03:40', '00:02:00', '6:31', '23:31'),</v>
      </c>
    </row>
    <row r="29" spans="1:17" x14ac:dyDescent="0.25">
      <c r="A29">
        <v>2</v>
      </c>
      <c r="B29" s="7" t="s">
        <v>20</v>
      </c>
      <c r="C29" s="1">
        <v>0.27291666666666664</v>
      </c>
      <c r="D29" s="1">
        <v>0.23055555555555554</v>
      </c>
      <c r="E29" s="1">
        <v>0.98125000000000007</v>
      </c>
      <c r="F29" s="1">
        <v>0.93888888888888899</v>
      </c>
      <c r="I29">
        <v>80229</v>
      </c>
      <c r="J29">
        <v>802</v>
      </c>
      <c r="K29">
        <v>802</v>
      </c>
      <c r="L29" s="5">
        <v>2.5462962962962961E-3</v>
      </c>
      <c r="M29" s="5">
        <f t="shared" si="2"/>
        <v>1.388888888888884E-3</v>
      </c>
      <c r="N29" s="4">
        <f t="shared" si="0"/>
        <v>0.27291666666666664</v>
      </c>
      <c r="O29" s="4">
        <f t="shared" si="1"/>
        <v>0.98125000000000007</v>
      </c>
      <c r="Q29" t="str">
        <f>_xlfn.CONCAT("(",I29,", ",J29,", ",K29,", '",TEXT(L29,"HH:MM:ss"), "', '",TEXT(M29,"HH:MM:ss"),"', '",TEXT(N29,"h:mm"), "', '",TEXT(O29,"h:mm"), "'),")</f>
        <v>(80229, 802, 802, '00:03:40', '00:02:00', '6:33', '23:33'),</v>
      </c>
    </row>
    <row r="30" spans="1:17" x14ac:dyDescent="0.25">
      <c r="A30">
        <v>1</v>
      </c>
      <c r="B30" s="7" t="s">
        <v>19</v>
      </c>
      <c r="C30" s="1">
        <v>0.27430555555555552</v>
      </c>
      <c r="D30" s="1">
        <v>0.22916666666666666</v>
      </c>
      <c r="E30" s="1">
        <v>0.98263888888888884</v>
      </c>
      <c r="F30" s="1">
        <v>0.9375</v>
      </c>
      <c r="I30">
        <v>80230</v>
      </c>
      <c r="J30">
        <v>802</v>
      </c>
      <c r="K30">
        <v>801</v>
      </c>
      <c r="L30" s="5">
        <v>2.5462962962962961E-3</v>
      </c>
      <c r="M30" s="5">
        <f t="shared" si="2"/>
        <v>1.388888888888884E-3</v>
      </c>
      <c r="N30" s="4">
        <f t="shared" si="0"/>
        <v>0.27430555555555552</v>
      </c>
      <c r="O30" s="4">
        <f t="shared" si="1"/>
        <v>0.98263888888888884</v>
      </c>
      <c r="Q30" t="str">
        <f>_xlfn.CONCAT("(",I30,", ",J30,", ",K30,", '",TEXT(L30,"HH:MM:ss"), "', '",TEXT(M30,"HH:MM:ss"),"', '",TEXT(N30,"h:mm"), "', '",TEXT(O30,"h:mm"), "'),")</f>
        <v>(80230, 802, 801, '00:03:40', '00:02:00', '6:35', '23:35'),</v>
      </c>
    </row>
  </sheetData>
  <sortState ref="A1:Q30">
    <sortCondition descending="1" ref="Q30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P1" sqref="P1:P8"/>
    </sheetView>
  </sheetViews>
  <sheetFormatPr defaultRowHeight="15" x14ac:dyDescent="0.25"/>
  <cols>
    <col min="10" max="10" width="11" bestFit="1" customWidth="1"/>
    <col min="16" max="16" width="34.28515625" bestFit="1" customWidth="1"/>
  </cols>
  <sheetData>
    <row r="1" spans="1:16" x14ac:dyDescent="0.25">
      <c r="A1" s="9">
        <v>30116</v>
      </c>
      <c r="B1">
        <f>INT(A1/100)</f>
        <v>301</v>
      </c>
      <c r="D1">
        <v>1</v>
      </c>
      <c r="E1">
        <f>INDEX($B$1:$B$4,D1)</f>
        <v>301</v>
      </c>
      <c r="F1">
        <v>3</v>
      </c>
      <c r="G1">
        <f>INDEX($B$1:$B$4,F1)</f>
        <v>801</v>
      </c>
      <c r="I1" t="str">
        <f>_xlfn.CONCAT(0,E1,0,G1)</f>
        <v>03010801</v>
      </c>
      <c r="K1">
        <v>1</v>
      </c>
      <c r="L1">
        <f t="shared" ref="L1:L8" si="0">INDEX($A$1:$A$4,K1)</f>
        <v>30116</v>
      </c>
      <c r="M1">
        <v>3</v>
      </c>
      <c r="N1">
        <f t="shared" ref="N1:N8" si="1">INDEX($A$1:$A$4,M1)</f>
        <v>80120</v>
      </c>
      <c r="P1" t="str">
        <f>_xlfn.CONCAT($B$6,I1,"01",$B$7,L1,$B$7,N1,$B$7,"'00:00:00'),")</f>
        <v>(0301080101, 30116, 80120, '00:00:00'),</v>
      </c>
    </row>
    <row r="2" spans="1:16" x14ac:dyDescent="0.25">
      <c r="A2">
        <v>30214</v>
      </c>
      <c r="B2">
        <f>INT(A2/100)</f>
        <v>302</v>
      </c>
      <c r="D2">
        <v>1</v>
      </c>
      <c r="E2">
        <f t="shared" ref="E2:E8" si="2">INDEX($B$1:$B$4,D2)</f>
        <v>301</v>
      </c>
      <c r="F2">
        <v>4</v>
      </c>
      <c r="G2">
        <f t="shared" ref="G2:G8" si="3">INDEX($B$1:$B$4,F2)</f>
        <v>802</v>
      </c>
      <c r="I2" t="str">
        <f t="shared" ref="I2:I8" si="4">_xlfn.CONCAT(0,E2,0,G2)</f>
        <v>03010802</v>
      </c>
      <c r="K2">
        <v>1</v>
      </c>
      <c r="L2">
        <f t="shared" si="0"/>
        <v>30116</v>
      </c>
      <c r="M2">
        <v>4</v>
      </c>
      <c r="N2">
        <f t="shared" si="1"/>
        <v>80211</v>
      </c>
      <c r="P2" t="str">
        <f t="shared" ref="P2:P8" si="5">_xlfn.CONCAT($B$6,I2,"01",$B$7,L2,$B$7,N2,$B$7,"'00:00:00'),")</f>
        <v>(0301080201, 30116, 80211, '00:00:00'),</v>
      </c>
    </row>
    <row r="3" spans="1:16" x14ac:dyDescent="0.25">
      <c r="A3">
        <v>80120</v>
      </c>
      <c r="B3">
        <f>INT(A3/100)</f>
        <v>801</v>
      </c>
      <c r="D3">
        <v>2</v>
      </c>
      <c r="E3">
        <f t="shared" si="2"/>
        <v>302</v>
      </c>
      <c r="F3">
        <v>3</v>
      </c>
      <c r="G3">
        <f t="shared" si="3"/>
        <v>801</v>
      </c>
      <c r="I3" t="str">
        <f t="shared" si="4"/>
        <v>03020801</v>
      </c>
      <c r="K3">
        <v>2</v>
      </c>
      <c r="L3">
        <f t="shared" si="0"/>
        <v>30214</v>
      </c>
      <c r="M3">
        <v>3</v>
      </c>
      <c r="N3">
        <f t="shared" si="1"/>
        <v>80120</v>
      </c>
      <c r="P3" t="str">
        <f t="shared" si="5"/>
        <v>(0302080101, 30214, 80120, '00:00:00'),</v>
      </c>
    </row>
    <row r="4" spans="1:16" x14ac:dyDescent="0.25">
      <c r="A4">
        <v>80211</v>
      </c>
      <c r="B4">
        <f>INT(A4/100)</f>
        <v>802</v>
      </c>
      <c r="D4">
        <v>2</v>
      </c>
      <c r="E4">
        <f t="shared" si="2"/>
        <v>302</v>
      </c>
      <c r="F4">
        <v>4</v>
      </c>
      <c r="G4">
        <f t="shared" si="3"/>
        <v>802</v>
      </c>
      <c r="I4" t="str">
        <f t="shared" si="4"/>
        <v>03020802</v>
      </c>
      <c r="K4">
        <v>2</v>
      </c>
      <c r="L4">
        <f t="shared" si="0"/>
        <v>30214</v>
      </c>
      <c r="M4">
        <v>4</v>
      </c>
      <c r="N4">
        <f t="shared" si="1"/>
        <v>80211</v>
      </c>
      <c r="P4" t="str">
        <f t="shared" si="5"/>
        <v>(0302080201, 30214, 80211, '00:00:00'),</v>
      </c>
    </row>
    <row r="5" spans="1:16" x14ac:dyDescent="0.25">
      <c r="D5">
        <v>3</v>
      </c>
      <c r="E5">
        <f t="shared" si="2"/>
        <v>801</v>
      </c>
      <c r="F5">
        <v>1</v>
      </c>
      <c r="G5">
        <f t="shared" si="3"/>
        <v>301</v>
      </c>
      <c r="I5" t="str">
        <f t="shared" si="4"/>
        <v>08010301</v>
      </c>
      <c r="K5">
        <v>3</v>
      </c>
      <c r="L5">
        <f t="shared" si="0"/>
        <v>80120</v>
      </c>
      <c r="M5">
        <v>1</v>
      </c>
      <c r="N5">
        <f t="shared" si="1"/>
        <v>30116</v>
      </c>
      <c r="P5" t="str">
        <f t="shared" si="5"/>
        <v>(0801030101, 80120, 30116, '00:00:00'),</v>
      </c>
    </row>
    <row r="6" spans="1:16" x14ac:dyDescent="0.25">
      <c r="A6" t="s">
        <v>5</v>
      </c>
      <c r="B6" t="s">
        <v>4</v>
      </c>
      <c r="D6">
        <v>3</v>
      </c>
      <c r="E6">
        <f t="shared" si="2"/>
        <v>801</v>
      </c>
      <c r="F6">
        <v>2</v>
      </c>
      <c r="G6">
        <f t="shared" si="3"/>
        <v>302</v>
      </c>
      <c r="I6" t="str">
        <f t="shared" si="4"/>
        <v>08010302</v>
      </c>
      <c r="K6">
        <v>3</v>
      </c>
      <c r="L6">
        <f t="shared" si="0"/>
        <v>80120</v>
      </c>
      <c r="M6">
        <v>2</v>
      </c>
      <c r="N6">
        <f t="shared" si="1"/>
        <v>30214</v>
      </c>
      <c r="P6" t="str">
        <f t="shared" si="5"/>
        <v>(0801030201, 80120, 30214, '00:00:00'),</v>
      </c>
    </row>
    <row r="7" spans="1:16" x14ac:dyDescent="0.25">
      <c r="A7" s="3" t="s">
        <v>6</v>
      </c>
      <c r="B7" t="s">
        <v>7</v>
      </c>
      <c r="D7">
        <v>4</v>
      </c>
      <c r="E7">
        <f t="shared" si="2"/>
        <v>802</v>
      </c>
      <c r="F7">
        <v>1</v>
      </c>
      <c r="G7">
        <f t="shared" si="3"/>
        <v>301</v>
      </c>
      <c r="I7" t="str">
        <f t="shared" si="4"/>
        <v>08020301</v>
      </c>
      <c r="K7">
        <v>4</v>
      </c>
      <c r="L7">
        <f t="shared" si="0"/>
        <v>80211</v>
      </c>
      <c r="M7">
        <v>1</v>
      </c>
      <c r="N7">
        <f t="shared" si="1"/>
        <v>30116</v>
      </c>
      <c r="P7" t="str">
        <f t="shared" si="5"/>
        <v>(0802030101, 80211, 30116, '00:00:00'),</v>
      </c>
    </row>
    <row r="8" spans="1:16" x14ac:dyDescent="0.25">
      <c r="D8">
        <v>4</v>
      </c>
      <c r="E8">
        <f t="shared" si="2"/>
        <v>802</v>
      </c>
      <c r="F8">
        <v>2</v>
      </c>
      <c r="G8">
        <f t="shared" si="3"/>
        <v>302</v>
      </c>
      <c r="I8" t="str">
        <f t="shared" si="4"/>
        <v>08020302</v>
      </c>
      <c r="K8">
        <v>4</v>
      </c>
      <c r="L8">
        <f t="shared" si="0"/>
        <v>80211</v>
      </c>
      <c r="M8">
        <v>2</v>
      </c>
      <c r="N8">
        <f t="shared" si="1"/>
        <v>30214</v>
      </c>
      <c r="P8" t="str">
        <f t="shared" si="5"/>
        <v>(0802030201, 80211, 30214, '00:00:00'),</v>
      </c>
    </row>
  </sheetData>
  <sortState ref="B3:G13">
    <sortCondition descending="1" ref="F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下行</vt:lpstr>
      <vt:lpstr>上行</vt:lpstr>
      <vt:lpstr>排列组合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Zhang</dc:creator>
  <cp:lastModifiedBy>Andy Zhang</cp:lastModifiedBy>
  <dcterms:created xsi:type="dcterms:W3CDTF">2016-07-01T01:09:36Z</dcterms:created>
  <dcterms:modified xsi:type="dcterms:W3CDTF">2016-07-01T09:44:06Z</dcterms:modified>
</cp:coreProperties>
</file>