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5856" windowHeight="9132"/>
  </bookViews>
  <sheets>
    <sheet name="raw data" sheetId="1" r:id="rId1"/>
    <sheet name="runtime" sheetId="2" r:id="rId2"/>
    <sheet name="% improvement" sheetId="3" r:id="rId3"/>
  </sheets>
  <calcPr calcId="144525"/>
</workbook>
</file>

<file path=xl/calcChain.xml><?xml version="1.0" encoding="utf-8"?>
<calcChain xmlns="http://schemas.openxmlformats.org/spreadsheetml/2006/main">
  <c r="C155" i="1" l="1"/>
  <c r="C156" i="1"/>
  <c r="C157" i="1"/>
  <c r="C158" i="1"/>
  <c r="C159" i="1"/>
  <c r="C154" i="1"/>
  <c r="B155" i="1"/>
  <c r="B156" i="1"/>
  <c r="B157" i="1"/>
  <c r="B158" i="1"/>
  <c r="B159" i="1"/>
  <c r="B154" i="1"/>
  <c r="P41" i="1"/>
  <c r="P40" i="1"/>
  <c r="A130" i="2" l="1"/>
  <c r="A129" i="2"/>
  <c r="A128" i="2"/>
  <c r="A127" i="2"/>
  <c r="A126" i="2"/>
  <c r="A125" i="2"/>
  <c r="E124" i="2"/>
  <c r="D124" i="2"/>
  <c r="C124" i="2"/>
  <c r="B124" i="2"/>
  <c r="A119" i="2"/>
  <c r="A118" i="2"/>
  <c r="A117" i="2"/>
  <c r="A116" i="2"/>
  <c r="A115" i="2"/>
  <c r="A114" i="2"/>
  <c r="E113" i="2"/>
  <c r="D113" i="2"/>
  <c r="C113" i="2"/>
  <c r="B113" i="2"/>
  <c r="A109" i="2"/>
  <c r="A108" i="2"/>
  <c r="A107" i="2"/>
  <c r="A106" i="2"/>
  <c r="A105" i="2"/>
  <c r="A104" i="2"/>
  <c r="E103" i="2"/>
  <c r="D103" i="2"/>
  <c r="C103" i="2"/>
  <c r="B103" i="2"/>
  <c r="A99" i="2"/>
  <c r="A98" i="2"/>
  <c r="A97" i="2"/>
  <c r="A96" i="2"/>
  <c r="A95" i="2"/>
  <c r="A94" i="2"/>
  <c r="E93" i="2"/>
  <c r="D93" i="2"/>
  <c r="C93" i="2"/>
  <c r="B93" i="2"/>
  <c r="A89" i="2"/>
  <c r="A88" i="2"/>
  <c r="A87" i="2"/>
  <c r="A86" i="2"/>
  <c r="A85" i="2"/>
  <c r="A84" i="2"/>
  <c r="E83" i="2"/>
  <c r="D83" i="2"/>
  <c r="C83" i="2"/>
  <c r="B83" i="2"/>
  <c r="A79" i="2"/>
  <c r="A78" i="2"/>
  <c r="A77" i="2"/>
  <c r="A76" i="2"/>
  <c r="A75" i="2"/>
  <c r="A74" i="2"/>
  <c r="E73" i="2"/>
  <c r="D73" i="2"/>
  <c r="C73" i="2"/>
  <c r="B73" i="2"/>
  <c r="A70" i="2"/>
  <c r="A69" i="2"/>
  <c r="A68" i="2"/>
  <c r="A67" i="2"/>
  <c r="A66" i="2"/>
  <c r="A65" i="2"/>
  <c r="E64" i="2"/>
  <c r="D64" i="2"/>
  <c r="C64" i="2"/>
  <c r="B64" i="2"/>
  <c r="A57" i="2"/>
  <c r="A56" i="2"/>
  <c r="A55" i="2"/>
  <c r="A54" i="2"/>
  <c r="A53" i="2"/>
  <c r="A52" i="2"/>
  <c r="E51" i="2"/>
  <c r="D51" i="2"/>
  <c r="C51" i="2"/>
  <c r="B51" i="2"/>
  <c r="A47" i="2"/>
  <c r="A46" i="2"/>
  <c r="A45" i="2"/>
  <c r="A44" i="2"/>
  <c r="A43" i="2"/>
  <c r="A42" i="2"/>
  <c r="E41" i="2"/>
  <c r="D41" i="2"/>
  <c r="C41" i="2"/>
  <c r="B41" i="2"/>
  <c r="A35" i="2"/>
  <c r="A34" i="2"/>
  <c r="A33" i="2"/>
  <c r="A32" i="2"/>
  <c r="E31" i="2"/>
  <c r="D31" i="2"/>
  <c r="C31" i="2"/>
  <c r="B31" i="2"/>
  <c r="A27" i="2"/>
  <c r="A26" i="2"/>
  <c r="A25" i="2"/>
  <c r="A24" i="2"/>
  <c r="A23" i="2"/>
  <c r="A22" i="2"/>
  <c r="E21" i="2"/>
  <c r="D21" i="2"/>
  <c r="C21" i="2"/>
  <c r="B21" i="2"/>
  <c r="A17" i="2"/>
  <c r="A16" i="2"/>
  <c r="A15" i="2"/>
  <c r="A14" i="2"/>
  <c r="A13" i="2"/>
  <c r="A12" i="2"/>
  <c r="E11" i="2"/>
  <c r="D11" i="2"/>
  <c r="C11" i="2"/>
  <c r="B11" i="2"/>
  <c r="A7" i="2"/>
  <c r="A6" i="2"/>
  <c r="A5" i="2"/>
  <c r="A4" i="2"/>
  <c r="A3" i="2"/>
  <c r="A2" i="2"/>
  <c r="E1" i="2"/>
  <c r="D1" i="2"/>
  <c r="C1" i="2"/>
  <c r="B1" i="2"/>
  <c r="C139" i="1"/>
  <c r="C140" i="1"/>
  <c r="C141" i="1"/>
  <c r="C142" i="1"/>
  <c r="C144" i="1"/>
  <c r="C145" i="1"/>
  <c r="C146" i="1"/>
  <c r="C147" i="1"/>
  <c r="C148" i="1"/>
  <c r="C149" i="1"/>
  <c r="C150" i="1"/>
  <c r="C151" i="1"/>
  <c r="C143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39" i="1"/>
  <c r="I37" i="1"/>
  <c r="E35" i="2" s="1"/>
  <c r="H37" i="1"/>
  <c r="C35" i="2" s="1"/>
  <c r="L9" i="1"/>
  <c r="M57" i="1"/>
  <c r="E57" i="2" s="1"/>
  <c r="M56" i="1"/>
  <c r="D57" i="2" s="1"/>
  <c r="L57" i="1"/>
  <c r="C57" i="2" s="1"/>
  <c r="L56" i="1"/>
  <c r="K57" i="1"/>
  <c r="E56" i="2" s="1"/>
  <c r="K56" i="1"/>
  <c r="D56" i="2" s="1"/>
  <c r="J57" i="1"/>
  <c r="C56" i="2" s="1"/>
  <c r="J56" i="1"/>
  <c r="I57" i="1"/>
  <c r="E55" i="2" s="1"/>
  <c r="I56" i="1"/>
  <c r="D55" i="2" s="1"/>
  <c r="H57" i="1"/>
  <c r="C55" i="2" s="1"/>
  <c r="H56" i="1"/>
  <c r="M119" i="1"/>
  <c r="D119" i="2" s="1"/>
  <c r="M120" i="1"/>
  <c r="E119" i="2" s="1"/>
  <c r="B16" i="1"/>
  <c r="C16" i="1"/>
  <c r="D12" i="2" s="1"/>
  <c r="D16" i="1"/>
  <c r="E16" i="1"/>
  <c r="F16" i="1"/>
  <c r="G16" i="1"/>
  <c r="D14" i="2" s="1"/>
  <c r="H16" i="1"/>
  <c r="I16" i="1"/>
  <c r="D15" i="2" s="1"/>
  <c r="J16" i="1"/>
  <c r="K16" i="1"/>
  <c r="D16" i="2" s="1"/>
  <c r="L16" i="1"/>
  <c r="M16" i="1"/>
  <c r="B17" i="1"/>
  <c r="C17" i="1"/>
  <c r="E12" i="2" s="1"/>
  <c r="D17" i="1"/>
  <c r="E17" i="1"/>
  <c r="E13" i="2" s="1"/>
  <c r="F17" i="1"/>
  <c r="G17" i="1"/>
  <c r="E14" i="2" s="1"/>
  <c r="H17" i="1"/>
  <c r="I17" i="1"/>
  <c r="E15" i="2" s="1"/>
  <c r="J17" i="1"/>
  <c r="K17" i="1"/>
  <c r="E16" i="2" s="1"/>
  <c r="L17" i="1"/>
  <c r="M17" i="1"/>
  <c r="E17" i="2" s="1"/>
  <c r="G57" i="1"/>
  <c r="E54" i="2" s="1"/>
  <c r="F57" i="1"/>
  <c r="C54" i="2" s="1"/>
  <c r="E57" i="1"/>
  <c r="E53" i="2" s="1"/>
  <c r="D57" i="1"/>
  <c r="C53" i="2" s="1"/>
  <c r="C57" i="1"/>
  <c r="E52" i="2" s="1"/>
  <c r="B57" i="1"/>
  <c r="C52" i="2" s="1"/>
  <c r="G56" i="1"/>
  <c r="F56" i="1"/>
  <c r="E56" i="1"/>
  <c r="D53" i="2" s="1"/>
  <c r="D56" i="1"/>
  <c r="C56" i="1"/>
  <c r="D52" i="2" s="1"/>
  <c r="B56" i="1"/>
  <c r="M131" i="1"/>
  <c r="E130" i="2" s="1"/>
  <c r="L131" i="1"/>
  <c r="C130" i="2" s="1"/>
  <c r="K131" i="1"/>
  <c r="E129" i="2" s="1"/>
  <c r="J131" i="1"/>
  <c r="C129" i="2" s="1"/>
  <c r="I131" i="1"/>
  <c r="E128" i="2" s="1"/>
  <c r="H131" i="1"/>
  <c r="C128" i="2" s="1"/>
  <c r="G131" i="1"/>
  <c r="E127" i="2" s="1"/>
  <c r="F131" i="1"/>
  <c r="C127" i="2" s="1"/>
  <c r="E131" i="1"/>
  <c r="E126" i="2" s="1"/>
  <c r="D131" i="1"/>
  <c r="C126" i="2" s="1"/>
  <c r="C131" i="1"/>
  <c r="E125" i="2" s="1"/>
  <c r="B131" i="1"/>
  <c r="C125" i="2" s="1"/>
  <c r="M130" i="1"/>
  <c r="D130" i="2" s="1"/>
  <c r="L130" i="1"/>
  <c r="K130" i="1"/>
  <c r="D129" i="2" s="1"/>
  <c r="J130" i="1"/>
  <c r="I130" i="1"/>
  <c r="D128" i="2" s="1"/>
  <c r="H130" i="1"/>
  <c r="G130" i="1"/>
  <c r="D127" i="2" s="1"/>
  <c r="F130" i="1"/>
  <c r="E130" i="1"/>
  <c r="D126" i="2" s="1"/>
  <c r="D130" i="1"/>
  <c r="C130" i="1"/>
  <c r="D125" i="2" s="1"/>
  <c r="B130" i="1"/>
  <c r="L120" i="1"/>
  <c r="C119" i="2" s="1"/>
  <c r="K120" i="1"/>
  <c r="E118" i="2" s="1"/>
  <c r="J120" i="1"/>
  <c r="C118" i="2" s="1"/>
  <c r="I120" i="1"/>
  <c r="E117" i="2" s="1"/>
  <c r="H120" i="1"/>
  <c r="C117" i="2" s="1"/>
  <c r="G120" i="1"/>
  <c r="E116" i="2" s="1"/>
  <c r="F120" i="1"/>
  <c r="C116" i="2" s="1"/>
  <c r="E120" i="1"/>
  <c r="E115" i="2" s="1"/>
  <c r="D120" i="1"/>
  <c r="C115" i="2" s="1"/>
  <c r="C120" i="1"/>
  <c r="E114" i="2" s="1"/>
  <c r="B120" i="1"/>
  <c r="C114" i="2" s="1"/>
  <c r="L119" i="1"/>
  <c r="K119" i="1"/>
  <c r="D118" i="2" s="1"/>
  <c r="J119" i="1"/>
  <c r="I119" i="1"/>
  <c r="H119" i="1"/>
  <c r="G119" i="1"/>
  <c r="D116" i="2" s="1"/>
  <c r="F119" i="1"/>
  <c r="E119" i="1"/>
  <c r="D119" i="1"/>
  <c r="C119" i="1"/>
  <c r="D114" i="2" s="1"/>
  <c r="B119" i="1"/>
  <c r="M110" i="1"/>
  <c r="E109" i="2" s="1"/>
  <c r="L110" i="1"/>
  <c r="C109" i="2" s="1"/>
  <c r="K110" i="1"/>
  <c r="E108" i="2" s="1"/>
  <c r="J110" i="1"/>
  <c r="C108" i="2" s="1"/>
  <c r="I110" i="1"/>
  <c r="E107" i="2" s="1"/>
  <c r="H110" i="1"/>
  <c r="C107" i="2" s="1"/>
  <c r="G110" i="1"/>
  <c r="E106" i="2" s="1"/>
  <c r="F110" i="1"/>
  <c r="C106" i="2" s="1"/>
  <c r="E110" i="1"/>
  <c r="E105" i="2" s="1"/>
  <c r="D110" i="1"/>
  <c r="C105" i="2" s="1"/>
  <c r="C110" i="1"/>
  <c r="E104" i="2" s="1"/>
  <c r="B110" i="1"/>
  <c r="C104" i="2" s="1"/>
  <c r="M109" i="1"/>
  <c r="L109" i="1"/>
  <c r="K109" i="1"/>
  <c r="J109" i="1"/>
  <c r="I109" i="1"/>
  <c r="H109" i="1"/>
  <c r="G109" i="1"/>
  <c r="D106" i="2" s="1"/>
  <c r="F109" i="1"/>
  <c r="E109" i="1"/>
  <c r="D109" i="1"/>
  <c r="C109" i="1"/>
  <c r="B109" i="1"/>
  <c r="M100" i="1"/>
  <c r="E99" i="2" s="1"/>
  <c r="L100" i="1"/>
  <c r="C99" i="2" s="1"/>
  <c r="K100" i="1"/>
  <c r="E98" i="2" s="1"/>
  <c r="J100" i="1"/>
  <c r="C98" i="2" s="1"/>
  <c r="I100" i="1"/>
  <c r="E97" i="2" s="1"/>
  <c r="H100" i="1"/>
  <c r="C97" i="2" s="1"/>
  <c r="G100" i="1"/>
  <c r="E96" i="2" s="1"/>
  <c r="F100" i="1"/>
  <c r="C96" i="2" s="1"/>
  <c r="E100" i="1"/>
  <c r="E95" i="2" s="1"/>
  <c r="D100" i="1"/>
  <c r="C95" i="2" s="1"/>
  <c r="C100" i="1"/>
  <c r="E94" i="2" s="1"/>
  <c r="B100" i="1"/>
  <c r="C94" i="2" s="1"/>
  <c r="M99" i="1"/>
  <c r="L99" i="1"/>
  <c r="K99" i="1"/>
  <c r="D98" i="2" s="1"/>
  <c r="J99" i="1"/>
  <c r="I99" i="1"/>
  <c r="H99" i="1"/>
  <c r="G99" i="1"/>
  <c r="F99" i="1"/>
  <c r="E99" i="1"/>
  <c r="D99" i="1"/>
  <c r="C99" i="1"/>
  <c r="D94" i="2" s="1"/>
  <c r="B99" i="1"/>
  <c r="M90" i="1"/>
  <c r="E89" i="2" s="1"/>
  <c r="L90" i="1"/>
  <c r="C89" i="2" s="1"/>
  <c r="K90" i="1"/>
  <c r="E88" i="2" s="1"/>
  <c r="J90" i="1"/>
  <c r="C88" i="2" s="1"/>
  <c r="I90" i="1"/>
  <c r="E87" i="2" s="1"/>
  <c r="H90" i="1"/>
  <c r="C87" i="2" s="1"/>
  <c r="G90" i="1"/>
  <c r="E86" i="2" s="1"/>
  <c r="F90" i="1"/>
  <c r="C86" i="2" s="1"/>
  <c r="E90" i="1"/>
  <c r="E85" i="2" s="1"/>
  <c r="D90" i="1"/>
  <c r="C85" i="2" s="1"/>
  <c r="C90" i="1"/>
  <c r="E84" i="2" s="1"/>
  <c r="B90" i="1"/>
  <c r="C84" i="2" s="1"/>
  <c r="M89" i="1"/>
  <c r="L89" i="1"/>
  <c r="K89" i="1"/>
  <c r="J89" i="1"/>
  <c r="I89" i="1"/>
  <c r="H89" i="1"/>
  <c r="G89" i="1"/>
  <c r="D86" i="2" s="1"/>
  <c r="F89" i="1"/>
  <c r="E89" i="1"/>
  <c r="D89" i="1"/>
  <c r="C89" i="1"/>
  <c r="B89" i="1"/>
  <c r="M27" i="1"/>
  <c r="E27" i="2" s="1"/>
  <c r="L27" i="1"/>
  <c r="C27" i="2" s="1"/>
  <c r="K27" i="1"/>
  <c r="E26" i="2" s="1"/>
  <c r="J27" i="1"/>
  <c r="C26" i="2" s="1"/>
  <c r="I27" i="1"/>
  <c r="E25" i="2" s="1"/>
  <c r="H27" i="1"/>
  <c r="C25" i="2" s="1"/>
  <c r="G27" i="1"/>
  <c r="E24" i="2" s="1"/>
  <c r="F27" i="1"/>
  <c r="C24" i="2" s="1"/>
  <c r="E27" i="1"/>
  <c r="E23" i="2" s="1"/>
  <c r="D27" i="1"/>
  <c r="C23" i="2" s="1"/>
  <c r="C27" i="1"/>
  <c r="E22" i="2" s="1"/>
  <c r="B27" i="1"/>
  <c r="C22" i="2" s="1"/>
  <c r="M26" i="1"/>
  <c r="L26" i="1"/>
  <c r="K26" i="1"/>
  <c r="D26" i="2" s="1"/>
  <c r="J26" i="1"/>
  <c r="I26" i="1"/>
  <c r="H26" i="1"/>
  <c r="G26" i="1"/>
  <c r="F26" i="1"/>
  <c r="E26" i="1"/>
  <c r="D26" i="1"/>
  <c r="C26" i="1"/>
  <c r="D22" i="2" s="1"/>
  <c r="B26" i="1"/>
  <c r="M80" i="1"/>
  <c r="E79" i="2" s="1"/>
  <c r="L80" i="1"/>
  <c r="C79" i="2" s="1"/>
  <c r="K80" i="1"/>
  <c r="E78" i="2" s="1"/>
  <c r="J80" i="1"/>
  <c r="C78" i="2" s="1"/>
  <c r="I80" i="1"/>
  <c r="E77" i="2" s="1"/>
  <c r="H80" i="1"/>
  <c r="C77" i="2" s="1"/>
  <c r="G80" i="1"/>
  <c r="E76" i="2" s="1"/>
  <c r="F80" i="1"/>
  <c r="C76" i="2" s="1"/>
  <c r="E80" i="1"/>
  <c r="E75" i="2" s="1"/>
  <c r="D80" i="1"/>
  <c r="C75" i="2" s="1"/>
  <c r="C80" i="1"/>
  <c r="E74" i="2" s="1"/>
  <c r="B80" i="1"/>
  <c r="C74" i="2" s="1"/>
  <c r="M79" i="1"/>
  <c r="L79" i="1"/>
  <c r="K79" i="1"/>
  <c r="D78" i="2" s="1"/>
  <c r="J79" i="1"/>
  <c r="I79" i="1"/>
  <c r="H79" i="1"/>
  <c r="G79" i="1"/>
  <c r="F79" i="1"/>
  <c r="E79" i="1"/>
  <c r="D79" i="1"/>
  <c r="C79" i="1"/>
  <c r="D74" i="2" s="1"/>
  <c r="B79" i="1"/>
  <c r="M70" i="1"/>
  <c r="E70" i="2" s="1"/>
  <c r="L70" i="1"/>
  <c r="C70" i="2" s="1"/>
  <c r="K70" i="1"/>
  <c r="E69" i="2" s="1"/>
  <c r="J70" i="1"/>
  <c r="C69" i="2" s="1"/>
  <c r="I70" i="1"/>
  <c r="E68" i="2" s="1"/>
  <c r="H70" i="1"/>
  <c r="C68" i="2" s="1"/>
  <c r="G70" i="1"/>
  <c r="E67" i="2" s="1"/>
  <c r="F70" i="1"/>
  <c r="C67" i="2" s="1"/>
  <c r="E70" i="1"/>
  <c r="E66" i="2" s="1"/>
  <c r="D70" i="1"/>
  <c r="C66" i="2" s="1"/>
  <c r="C70" i="1"/>
  <c r="E65" i="2" s="1"/>
  <c r="B70" i="1"/>
  <c r="C65" i="2" s="1"/>
  <c r="M69" i="1"/>
  <c r="L69" i="1"/>
  <c r="K69" i="1"/>
  <c r="J69" i="1"/>
  <c r="I69" i="1"/>
  <c r="H69" i="1"/>
  <c r="G69" i="1"/>
  <c r="D67" i="2" s="1"/>
  <c r="F69" i="1"/>
  <c r="E69" i="1"/>
  <c r="D69" i="1"/>
  <c r="C69" i="1"/>
  <c r="B69" i="1"/>
  <c r="M47" i="1"/>
  <c r="E47" i="2" s="1"/>
  <c r="L47" i="1"/>
  <c r="C47" i="2" s="1"/>
  <c r="K47" i="1"/>
  <c r="E46" i="2" s="1"/>
  <c r="J47" i="1"/>
  <c r="C46" i="2" s="1"/>
  <c r="I47" i="1"/>
  <c r="E45" i="2" s="1"/>
  <c r="H47" i="1"/>
  <c r="C45" i="2" s="1"/>
  <c r="G47" i="1"/>
  <c r="E44" i="2" s="1"/>
  <c r="F47" i="1"/>
  <c r="C44" i="2" s="1"/>
  <c r="E47" i="1"/>
  <c r="E43" i="2" s="1"/>
  <c r="D47" i="1"/>
  <c r="C43" i="2" s="1"/>
  <c r="C47" i="1"/>
  <c r="E42" i="2" s="1"/>
  <c r="B47" i="1"/>
  <c r="C42" i="2" s="1"/>
  <c r="M46" i="1"/>
  <c r="L46" i="1"/>
  <c r="K46" i="1"/>
  <c r="J46" i="1"/>
  <c r="I46" i="1"/>
  <c r="H46" i="1"/>
  <c r="G46" i="1"/>
  <c r="D44" i="2" s="1"/>
  <c r="F46" i="1"/>
  <c r="E46" i="1"/>
  <c r="D46" i="1"/>
  <c r="C46" i="1"/>
  <c r="B46" i="1"/>
  <c r="M7" i="1"/>
  <c r="E7" i="2" s="1"/>
  <c r="L7" i="1"/>
  <c r="C7" i="2" s="1"/>
  <c r="K7" i="1"/>
  <c r="E6" i="2" s="1"/>
  <c r="J7" i="1"/>
  <c r="C6" i="2" s="1"/>
  <c r="I7" i="1"/>
  <c r="E5" i="2" s="1"/>
  <c r="H7" i="1"/>
  <c r="C5" i="2" s="1"/>
  <c r="G7" i="1"/>
  <c r="E4" i="2" s="1"/>
  <c r="F7" i="1"/>
  <c r="C4" i="2" s="1"/>
  <c r="E7" i="1"/>
  <c r="E3" i="2" s="1"/>
  <c r="D7" i="1"/>
  <c r="C3" i="2" s="1"/>
  <c r="C7" i="1"/>
  <c r="E2" i="2" s="1"/>
  <c r="B7" i="1"/>
  <c r="C2" i="2" s="1"/>
  <c r="M6" i="1"/>
  <c r="D7" i="2" s="1"/>
  <c r="L6" i="1"/>
  <c r="K6" i="1"/>
  <c r="D6" i="2" s="1"/>
  <c r="J6" i="1"/>
  <c r="I6" i="1"/>
  <c r="H6" i="1"/>
  <c r="G6" i="1"/>
  <c r="D4" i="2" s="1"/>
  <c r="F6" i="1"/>
  <c r="E6" i="1"/>
  <c r="D6" i="1"/>
  <c r="C6" i="1"/>
  <c r="B6" i="1"/>
  <c r="G37" i="1"/>
  <c r="E34" i="2" s="1"/>
  <c r="F37" i="1"/>
  <c r="C34" i="2" s="1"/>
  <c r="E37" i="1"/>
  <c r="E33" i="2" s="1"/>
  <c r="D37" i="1"/>
  <c r="C33" i="2" s="1"/>
  <c r="C37" i="1"/>
  <c r="E32" i="2" s="1"/>
  <c r="B37" i="1"/>
  <c r="C32" i="2" s="1"/>
  <c r="I36" i="1"/>
  <c r="H36" i="1"/>
  <c r="G36" i="1"/>
  <c r="F36" i="1"/>
  <c r="E36" i="1"/>
  <c r="D36" i="1"/>
  <c r="C36" i="1"/>
  <c r="B36" i="1"/>
  <c r="B85" i="2" l="1"/>
  <c r="P90" i="1"/>
  <c r="B87" i="2"/>
  <c r="P92" i="1"/>
  <c r="B89" i="2"/>
  <c r="P94" i="1"/>
  <c r="B95" i="2"/>
  <c r="P100" i="1"/>
  <c r="B97" i="2"/>
  <c r="P102" i="1"/>
  <c r="B99" i="2"/>
  <c r="P104" i="1"/>
  <c r="B105" i="2"/>
  <c r="P110" i="1"/>
  <c r="B107" i="2"/>
  <c r="P112" i="1"/>
  <c r="B109" i="2"/>
  <c r="P114" i="1"/>
  <c r="B115" i="2"/>
  <c r="P120" i="1"/>
  <c r="B117" i="2"/>
  <c r="P122" i="1"/>
  <c r="B119" i="2"/>
  <c r="P124" i="1"/>
  <c r="B125" i="2"/>
  <c r="P130" i="1"/>
  <c r="B127" i="2"/>
  <c r="P132" i="1"/>
  <c r="B129" i="2"/>
  <c r="P134" i="1"/>
  <c r="B84" i="2"/>
  <c r="P89" i="1"/>
  <c r="B86" i="2"/>
  <c r="P91" i="1"/>
  <c r="B88" i="2"/>
  <c r="P93" i="1"/>
  <c r="B94" i="2"/>
  <c r="P99" i="1"/>
  <c r="B96" i="2"/>
  <c r="P101" i="1"/>
  <c r="B98" i="2"/>
  <c r="P103" i="1"/>
  <c r="B104" i="2"/>
  <c r="P109" i="1"/>
  <c r="B106" i="2"/>
  <c r="P111" i="1"/>
  <c r="B108" i="2"/>
  <c r="P113" i="1"/>
  <c r="B114" i="2"/>
  <c r="P119" i="1"/>
  <c r="B116" i="2"/>
  <c r="P121" i="1"/>
  <c r="B118" i="2"/>
  <c r="P123" i="1"/>
  <c r="B126" i="2"/>
  <c r="P131" i="1"/>
  <c r="B128" i="2"/>
  <c r="P133" i="1"/>
  <c r="B130" i="2"/>
  <c r="P135" i="1"/>
  <c r="B34" i="2"/>
  <c r="P38" i="1"/>
  <c r="B33" i="2"/>
  <c r="P37" i="1"/>
  <c r="B35" i="2"/>
  <c r="P39" i="1"/>
  <c r="P20" i="1"/>
  <c r="B14" i="2"/>
  <c r="P18" i="1"/>
  <c r="P16" i="1"/>
  <c r="B43" i="2"/>
  <c r="P47" i="1"/>
  <c r="B45" i="2"/>
  <c r="P49" i="1"/>
  <c r="B47" i="2"/>
  <c r="P51" i="1"/>
  <c r="B66" i="2"/>
  <c r="P70" i="1"/>
  <c r="B68" i="2"/>
  <c r="P72" i="1"/>
  <c r="B70" i="2"/>
  <c r="P74" i="1"/>
  <c r="B75" i="2"/>
  <c r="P80" i="1"/>
  <c r="B77" i="2"/>
  <c r="P82" i="1"/>
  <c r="B79" i="2"/>
  <c r="P84" i="1"/>
  <c r="B23" i="2"/>
  <c r="P27" i="1"/>
  <c r="B25" i="2"/>
  <c r="P29" i="1"/>
  <c r="B27" i="2"/>
  <c r="P31" i="1"/>
  <c r="B52" i="2"/>
  <c r="P56" i="1"/>
  <c r="B54" i="2"/>
  <c r="P58" i="1"/>
  <c r="B17" i="2"/>
  <c r="P21" i="1"/>
  <c r="B15" i="2"/>
  <c r="P19" i="1"/>
  <c r="B13" i="2"/>
  <c r="P17" i="1"/>
  <c r="B32" i="2"/>
  <c r="P36" i="1"/>
  <c r="B42" i="2"/>
  <c r="P46" i="1"/>
  <c r="B44" i="2"/>
  <c r="P48" i="1"/>
  <c r="B46" i="2"/>
  <c r="P50" i="1"/>
  <c r="B65" i="2"/>
  <c r="P69" i="1"/>
  <c r="B67" i="2"/>
  <c r="P71" i="1"/>
  <c r="B69" i="2"/>
  <c r="P73" i="1"/>
  <c r="B74" i="2"/>
  <c r="P79" i="1"/>
  <c r="B76" i="2"/>
  <c r="P81" i="1"/>
  <c r="B78" i="2"/>
  <c r="P83" i="1"/>
  <c r="B22" i="2"/>
  <c r="P26" i="1"/>
  <c r="B24" i="2"/>
  <c r="P28" i="1"/>
  <c r="B26" i="2"/>
  <c r="P30" i="1"/>
  <c r="B53" i="2"/>
  <c r="P57" i="1"/>
  <c r="B55" i="2"/>
  <c r="P59" i="1"/>
  <c r="B56" i="2"/>
  <c r="P60" i="1"/>
  <c r="B57" i="2"/>
  <c r="P61" i="1"/>
  <c r="C16" i="2"/>
  <c r="C14" i="2"/>
  <c r="C12" i="2"/>
  <c r="B3" i="2"/>
  <c r="P7" i="1"/>
  <c r="B7" i="2"/>
  <c r="P11" i="1"/>
  <c r="C17" i="2"/>
  <c r="C15" i="2"/>
  <c r="C13" i="2"/>
  <c r="B5" i="2"/>
  <c r="P9" i="1"/>
  <c r="B2" i="2"/>
  <c r="P6" i="1"/>
  <c r="B4" i="2"/>
  <c r="P8" i="1"/>
  <c r="B6" i="2"/>
  <c r="P10" i="1"/>
  <c r="D33" i="2"/>
  <c r="D35" i="2"/>
  <c r="D2" i="2"/>
  <c r="D42" i="2"/>
  <c r="D46" i="2"/>
  <c r="D65" i="2"/>
  <c r="D69" i="2"/>
  <c r="D76" i="2"/>
  <c r="D24" i="2"/>
  <c r="D84" i="2"/>
  <c r="D88" i="2"/>
  <c r="D96" i="2"/>
  <c r="D104" i="2"/>
  <c r="D108" i="2"/>
  <c r="D32" i="2"/>
  <c r="D34" i="2"/>
  <c r="D3" i="2"/>
  <c r="D5" i="2"/>
  <c r="D43" i="2"/>
  <c r="D45" i="2"/>
  <c r="D47" i="2"/>
  <c r="D66" i="2"/>
  <c r="D68" i="2"/>
  <c r="D70" i="2"/>
  <c r="D75" i="2"/>
  <c r="D77" i="2"/>
  <c r="D79" i="2"/>
  <c r="D23" i="2"/>
  <c r="D25" i="2"/>
  <c r="D27" i="2"/>
  <c r="D85" i="2"/>
  <c r="D87" i="2"/>
  <c r="D89" i="2"/>
  <c r="D95" i="2"/>
  <c r="D97" i="2"/>
  <c r="D99" i="2"/>
  <c r="D105" i="2"/>
  <c r="D107" i="2"/>
  <c r="D109" i="2"/>
  <c r="D115" i="2"/>
  <c r="D54" i="2"/>
  <c r="D13" i="2"/>
  <c r="D17" i="2"/>
  <c r="D117" i="2"/>
  <c r="B12" i="2"/>
  <c r="B16" i="2"/>
</calcChain>
</file>

<file path=xl/sharedStrings.xml><?xml version="1.0" encoding="utf-8"?>
<sst xmlns="http://schemas.openxmlformats.org/spreadsheetml/2006/main" count="148" uniqueCount="30">
  <si>
    <t>On linux.student.cs.uwaterloo.ca machines</t>
  </si>
  <si>
    <t>number of threads available: 56 - 64</t>
  </si>
  <si>
    <t>adiam</t>
  </si>
  <si>
    <t># edges</t>
  </si>
  <si>
    <t>average</t>
  </si>
  <si>
    <t>stdev</t>
  </si>
  <si>
    <t>raw data</t>
  </si>
  <si>
    <t>bc</t>
  </si>
  <si>
    <t>abc</t>
  </si>
  <si>
    <t>cc</t>
  </si>
  <si>
    <t>etri</t>
  </si>
  <si>
    <t>reducepercent</t>
  </si>
  <si>
    <t>reducehighdegreetop</t>
  </si>
  <si>
    <t>reducetreetop</t>
  </si>
  <si>
    <t>reducetri</t>
  </si>
  <si>
    <t>reduce</t>
  </si>
  <si>
    <t>aprank</t>
  </si>
  <si>
    <t>prank</t>
  </si>
  <si>
    <t>parallelized</t>
  </si>
  <si>
    <t>unparallelized</t>
  </si>
  <si>
    <t>edges</t>
  </si>
  <si>
    <t>lcc</t>
  </si>
  <si>
    <t>(average)</t>
  </si>
  <si>
    <t>(keep edges to top 3 neighbors of each vertex)</t>
  </si>
  <si>
    <t>(keep edges top 3 neighbors of each vertex)</t>
  </si>
  <si>
    <t>(keep spanning trees of 1% of all vertices)</t>
  </si>
  <si>
    <t>(keep 50% of vertices past median)</t>
  </si>
  <si>
    <t>command</t>
  </si>
  <si>
    <t>average % improvement</t>
  </si>
  <si>
    <t>Runtime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</si>
</sst>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"/>
  <sheetViews>
    <sheetView tabSelected="1" topLeftCell="A129" zoomScaleNormal="100" workbookViewId="0">
      <selection activeCell="C159" sqref="B154:C159"/>
    </sheetView>
  </sheetViews>
  <sheetFormatPr defaultRowHeight="14.4" x14ac:dyDescent="0.3"/>
  <cols>
    <col min="1" max="1" width="18.109375" customWidth="1"/>
    <col min="2" max="2" width="10" customWidth="1"/>
    <col min="3" max="3" width="10.5546875" customWidth="1"/>
    <col min="4" max="4" width="6.44140625" customWidth="1"/>
    <col min="5" max="6" width="7" customWidth="1"/>
    <col min="7" max="7" width="6.44140625" customWidth="1"/>
    <col min="8" max="8" width="6.77734375" customWidth="1"/>
    <col min="9" max="9" width="5.5546875" customWidth="1"/>
    <col min="10" max="10" width="7.6640625" customWidth="1"/>
    <col min="11" max="11" width="6.6640625" customWidth="1"/>
    <col min="12" max="12" width="7.33203125" customWidth="1"/>
    <col min="13" max="13" width="4.6640625" customWidth="1"/>
  </cols>
  <sheetData>
    <row r="1" spans="1:16" x14ac:dyDescent="0.3">
      <c r="A1" t="s">
        <v>0</v>
      </c>
    </row>
    <row r="2" spans="1:16" x14ac:dyDescent="0.3">
      <c r="A2" t="s">
        <v>1</v>
      </c>
    </row>
    <row r="4" spans="1:16" x14ac:dyDescent="0.3">
      <c r="A4" t="s">
        <v>8</v>
      </c>
      <c r="B4" t="s">
        <v>19</v>
      </c>
      <c r="C4" t="s">
        <v>18</v>
      </c>
      <c r="O4" t="s">
        <v>29</v>
      </c>
    </row>
    <row r="5" spans="1:16" x14ac:dyDescent="0.3">
      <c r="A5" t="s">
        <v>3</v>
      </c>
      <c r="B5">
        <v>5</v>
      </c>
      <c r="D5">
        <v>50</v>
      </c>
      <c r="F5">
        <v>55</v>
      </c>
      <c r="H5">
        <v>88234</v>
      </c>
      <c r="J5">
        <v>367662</v>
      </c>
      <c r="L5">
        <v>508837</v>
      </c>
      <c r="O5" t="s">
        <v>20</v>
      </c>
      <c r="P5" t="s">
        <v>4</v>
      </c>
    </row>
    <row r="6" spans="1:16" x14ac:dyDescent="0.3">
      <c r="A6" t="s">
        <v>4</v>
      </c>
      <c r="B6">
        <f t="shared" ref="B6:M6" si="0">AVERAGE(B8:B12)</f>
        <v>0</v>
      </c>
      <c r="C6">
        <f t="shared" si="0"/>
        <v>0</v>
      </c>
      <c r="D6">
        <f t="shared" si="0"/>
        <v>0.4</v>
      </c>
      <c r="E6">
        <f t="shared" si="0"/>
        <v>0.2</v>
      </c>
      <c r="F6">
        <f t="shared" si="0"/>
        <v>6.4</v>
      </c>
      <c r="G6">
        <f t="shared" si="0"/>
        <v>0.2</v>
      </c>
      <c r="H6">
        <f t="shared" si="0"/>
        <v>929.25</v>
      </c>
      <c r="I6">
        <f t="shared" si="0"/>
        <v>34.799999999999997</v>
      </c>
      <c r="J6">
        <f t="shared" si="0"/>
        <v>2151.6666666666665</v>
      </c>
      <c r="K6">
        <f t="shared" si="0"/>
        <v>107.33333333333333</v>
      </c>
      <c r="L6">
        <f t="shared" si="0"/>
        <v>1857.25</v>
      </c>
      <c r="M6">
        <f t="shared" si="0"/>
        <v>101.5</v>
      </c>
      <c r="O6">
        <v>5</v>
      </c>
      <c r="P6">
        <f>IFERROR(B6/C6,0)</f>
        <v>0</v>
      </c>
    </row>
    <row r="7" spans="1:16" x14ac:dyDescent="0.3">
      <c r="A7" t="s">
        <v>5</v>
      </c>
      <c r="B7">
        <f t="shared" ref="B7:M7" si="1">_xlfn.STDEV.S(B8:B12)</f>
        <v>0</v>
      </c>
      <c r="C7">
        <f t="shared" si="1"/>
        <v>0</v>
      </c>
      <c r="D7">
        <f t="shared" si="1"/>
        <v>0.54772255750516607</v>
      </c>
      <c r="E7">
        <f t="shared" si="1"/>
        <v>0.44721359549995793</v>
      </c>
      <c r="F7">
        <f t="shared" si="1"/>
        <v>0.54772255750516607</v>
      </c>
      <c r="G7">
        <f t="shared" si="1"/>
        <v>0.44721359549995793</v>
      </c>
      <c r="H7">
        <f t="shared" si="1"/>
        <v>70.622824450267728</v>
      </c>
      <c r="I7">
        <f t="shared" si="1"/>
        <v>7.1554175279993304</v>
      </c>
      <c r="J7">
        <f t="shared" si="1"/>
        <v>1810.2862572900819</v>
      </c>
      <c r="K7">
        <f t="shared" si="1"/>
        <v>79.122268251948725</v>
      </c>
      <c r="L7">
        <f t="shared" si="1"/>
        <v>2470.2042257001071</v>
      </c>
      <c r="M7">
        <f t="shared" si="1"/>
        <v>120.61094477699774</v>
      </c>
      <c r="O7">
        <v>50</v>
      </c>
      <c r="P7">
        <f>D6/E6</f>
        <v>2</v>
      </c>
    </row>
    <row r="8" spans="1:16" x14ac:dyDescent="0.3">
      <c r="A8" t="s">
        <v>6</v>
      </c>
      <c r="B8">
        <v>0</v>
      </c>
      <c r="C8">
        <v>0</v>
      </c>
      <c r="D8">
        <v>1</v>
      </c>
      <c r="E8">
        <v>0</v>
      </c>
      <c r="F8">
        <v>6</v>
      </c>
      <c r="G8">
        <v>0</v>
      </c>
      <c r="H8">
        <v>881</v>
      </c>
      <c r="I8">
        <v>44</v>
      </c>
      <c r="J8">
        <v>64</v>
      </c>
      <c r="K8">
        <v>16</v>
      </c>
      <c r="L8">
        <v>236</v>
      </c>
      <c r="M8">
        <v>12</v>
      </c>
      <c r="O8">
        <v>55</v>
      </c>
      <c r="P8">
        <f>F6/G6</f>
        <v>32</v>
      </c>
    </row>
    <row r="9" spans="1:16" x14ac:dyDescent="0.3">
      <c r="B9">
        <v>0</v>
      </c>
      <c r="C9">
        <v>0</v>
      </c>
      <c r="D9">
        <v>0</v>
      </c>
      <c r="E9">
        <v>0</v>
      </c>
      <c r="F9">
        <v>6</v>
      </c>
      <c r="G9">
        <v>1</v>
      </c>
      <c r="H9">
        <v>868</v>
      </c>
      <c r="I9">
        <v>34</v>
      </c>
      <c r="J9">
        <v>3104</v>
      </c>
      <c r="K9">
        <v>151</v>
      </c>
      <c r="L9">
        <f>236*276/12</f>
        <v>5428</v>
      </c>
      <c r="M9">
        <v>276</v>
      </c>
      <c r="O9">
        <v>88234</v>
      </c>
      <c r="P9">
        <f>H6/I6</f>
        <v>26.702586206896555</v>
      </c>
    </row>
    <row r="10" spans="1:16" x14ac:dyDescent="0.3">
      <c r="B10">
        <v>0</v>
      </c>
      <c r="C10">
        <v>0</v>
      </c>
      <c r="D10">
        <v>1</v>
      </c>
      <c r="E10">
        <v>0</v>
      </c>
      <c r="F10">
        <v>7</v>
      </c>
      <c r="G10">
        <v>0</v>
      </c>
      <c r="H10">
        <v>946</v>
      </c>
      <c r="I10">
        <v>40</v>
      </c>
      <c r="J10">
        <v>3287</v>
      </c>
      <c r="K10">
        <v>155</v>
      </c>
      <c r="L10">
        <v>166</v>
      </c>
      <c r="M10">
        <v>31</v>
      </c>
      <c r="O10">
        <v>367662</v>
      </c>
      <c r="P10">
        <f>J6/K6</f>
        <v>20.046583850931675</v>
      </c>
    </row>
    <row r="11" spans="1:16" x14ac:dyDescent="0.3">
      <c r="B11">
        <v>0</v>
      </c>
      <c r="C11">
        <v>0</v>
      </c>
      <c r="D11">
        <v>0</v>
      </c>
      <c r="E11">
        <v>1</v>
      </c>
      <c r="F11">
        <v>6</v>
      </c>
      <c r="G11">
        <v>0</v>
      </c>
      <c r="H11">
        <v>1022</v>
      </c>
      <c r="I11">
        <v>28</v>
      </c>
      <c r="L11">
        <v>1599</v>
      </c>
      <c r="M11">
        <v>87</v>
      </c>
      <c r="O11">
        <v>508837</v>
      </c>
      <c r="P11">
        <f>L6/M6</f>
        <v>18.298029556650246</v>
      </c>
    </row>
    <row r="12" spans="1:16" x14ac:dyDescent="0.3">
      <c r="B12">
        <v>0</v>
      </c>
      <c r="C12">
        <v>0</v>
      </c>
      <c r="D12">
        <v>0</v>
      </c>
      <c r="E12">
        <v>0</v>
      </c>
      <c r="F12">
        <v>7</v>
      </c>
      <c r="G12">
        <v>0</v>
      </c>
      <c r="I12">
        <v>28</v>
      </c>
    </row>
    <row r="14" spans="1:16" x14ac:dyDescent="0.3">
      <c r="A14" t="s">
        <v>2</v>
      </c>
      <c r="O14" t="s">
        <v>29</v>
      </c>
    </row>
    <row r="15" spans="1:16" x14ac:dyDescent="0.3">
      <c r="A15" t="s">
        <v>3</v>
      </c>
      <c r="B15">
        <v>5</v>
      </c>
      <c r="D15">
        <v>50</v>
      </c>
      <c r="F15">
        <v>55</v>
      </c>
      <c r="H15">
        <v>88234</v>
      </c>
      <c r="J15">
        <v>367662</v>
      </c>
      <c r="L15">
        <v>508837</v>
      </c>
      <c r="O15" t="s">
        <v>20</v>
      </c>
      <c r="P15" t="s">
        <v>4</v>
      </c>
    </row>
    <row r="16" spans="1:16" x14ac:dyDescent="0.3">
      <c r="A16" t="s">
        <v>4</v>
      </c>
      <c r="B16">
        <f t="shared" ref="B16:M16" si="2">AVERAGE(B18:B22)</f>
        <v>0</v>
      </c>
      <c r="C16">
        <f t="shared" si="2"/>
        <v>0.2</v>
      </c>
      <c r="D16">
        <f t="shared" si="2"/>
        <v>0</v>
      </c>
      <c r="E16">
        <f t="shared" si="2"/>
        <v>0</v>
      </c>
      <c r="F16">
        <f t="shared" si="2"/>
        <v>0</v>
      </c>
      <c r="G16">
        <f t="shared" si="2"/>
        <v>0.2</v>
      </c>
      <c r="H16">
        <f t="shared" si="2"/>
        <v>128.19999999999999</v>
      </c>
      <c r="I16">
        <f t="shared" si="2"/>
        <v>4</v>
      </c>
      <c r="J16">
        <f t="shared" si="2"/>
        <v>306.39999999999998</v>
      </c>
      <c r="K16">
        <f t="shared" si="2"/>
        <v>8.1999999999999993</v>
      </c>
      <c r="L16">
        <f t="shared" si="2"/>
        <v>797.8</v>
      </c>
      <c r="M16">
        <f t="shared" si="2"/>
        <v>22</v>
      </c>
      <c r="O16">
        <v>5</v>
      </c>
      <c r="P16">
        <f>IFERROR(B16/C16,0)</f>
        <v>0</v>
      </c>
    </row>
    <row r="17" spans="1:16" x14ac:dyDescent="0.3">
      <c r="A17" t="s">
        <v>5</v>
      </c>
      <c r="B17">
        <f t="shared" ref="B17:M17" si="3">_xlfn.STDEV.S(B18:B22)</f>
        <v>0</v>
      </c>
      <c r="C17">
        <f t="shared" si="3"/>
        <v>0.44721359549995793</v>
      </c>
      <c r="D17">
        <f t="shared" si="3"/>
        <v>0</v>
      </c>
      <c r="E17">
        <f t="shared" si="3"/>
        <v>0</v>
      </c>
      <c r="F17">
        <f t="shared" si="3"/>
        <v>0</v>
      </c>
      <c r="G17">
        <f t="shared" si="3"/>
        <v>0.44721359549995793</v>
      </c>
      <c r="H17">
        <f t="shared" si="3"/>
        <v>29.20102737918652</v>
      </c>
      <c r="I17">
        <f t="shared" si="3"/>
        <v>0</v>
      </c>
      <c r="J17">
        <f t="shared" si="3"/>
        <v>5.5497747702046434</v>
      </c>
      <c r="K17">
        <f t="shared" si="3"/>
        <v>0.44721359549995793</v>
      </c>
      <c r="L17">
        <f t="shared" si="3"/>
        <v>22.353970564532823</v>
      </c>
      <c r="M17">
        <f t="shared" si="3"/>
        <v>1.4142135623730951</v>
      </c>
      <c r="O17">
        <v>50</v>
      </c>
      <c r="P17">
        <f>IFERROR(D16/E16,0)</f>
        <v>0</v>
      </c>
    </row>
    <row r="18" spans="1:16" x14ac:dyDescent="0.3">
      <c r="A18" t="s">
        <v>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143</v>
      </c>
      <c r="I18">
        <v>4</v>
      </c>
      <c r="J18">
        <v>311</v>
      </c>
      <c r="K18">
        <v>8</v>
      </c>
      <c r="L18">
        <v>778</v>
      </c>
      <c r="M18">
        <v>21</v>
      </c>
      <c r="O18">
        <v>55</v>
      </c>
      <c r="P18">
        <f>F16/G16</f>
        <v>0</v>
      </c>
    </row>
    <row r="19" spans="1:16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76</v>
      </c>
      <c r="I19">
        <v>4</v>
      </c>
      <c r="J19">
        <v>297</v>
      </c>
      <c r="K19">
        <v>9</v>
      </c>
      <c r="L19">
        <v>771</v>
      </c>
      <c r="M19">
        <v>24</v>
      </c>
      <c r="O19">
        <v>88234</v>
      </c>
      <c r="P19">
        <f>H16/I16</f>
        <v>32.049999999999997</v>
      </c>
    </row>
    <row r="20" spans="1:16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141</v>
      </c>
      <c r="I20">
        <v>4</v>
      </c>
      <c r="J20">
        <v>306</v>
      </c>
      <c r="K20">
        <v>8</v>
      </c>
      <c r="L20">
        <v>805</v>
      </c>
      <c r="M20">
        <v>23</v>
      </c>
      <c r="O20">
        <v>367662</v>
      </c>
      <c r="P20">
        <f>J16/K16</f>
        <v>37.365853658536587</v>
      </c>
    </row>
    <row r="21" spans="1:16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141</v>
      </c>
      <c r="I21">
        <v>4</v>
      </c>
      <c r="J21">
        <v>309</v>
      </c>
      <c r="K21">
        <v>8</v>
      </c>
      <c r="L21">
        <v>812</v>
      </c>
      <c r="M21">
        <v>21</v>
      </c>
      <c r="O21">
        <v>508837</v>
      </c>
      <c r="P21">
        <f>L16/M16</f>
        <v>36.263636363636358</v>
      </c>
    </row>
    <row r="22" spans="1:16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140</v>
      </c>
      <c r="I22">
        <v>4</v>
      </c>
      <c r="J22">
        <v>309</v>
      </c>
      <c r="K22">
        <v>8</v>
      </c>
      <c r="L22">
        <v>823</v>
      </c>
      <c r="M22">
        <v>21</v>
      </c>
    </row>
    <row r="24" spans="1:16" x14ac:dyDescent="0.3">
      <c r="A24" t="s">
        <v>16</v>
      </c>
      <c r="O24" t="s">
        <v>29</v>
      </c>
    </row>
    <row r="25" spans="1:16" x14ac:dyDescent="0.3">
      <c r="A25" t="s">
        <v>3</v>
      </c>
      <c r="B25">
        <v>5</v>
      </c>
      <c r="D25">
        <v>50</v>
      </c>
      <c r="F25">
        <v>55</v>
      </c>
      <c r="H25">
        <v>88234</v>
      </c>
      <c r="J25">
        <v>367662</v>
      </c>
      <c r="L25">
        <v>508837</v>
      </c>
      <c r="O25" t="s">
        <v>20</v>
      </c>
      <c r="P25" t="s">
        <v>4</v>
      </c>
    </row>
    <row r="26" spans="1:16" x14ac:dyDescent="0.3">
      <c r="A26" t="s">
        <v>4</v>
      </c>
      <c r="B26">
        <f t="shared" ref="B26:M26" si="4">AVERAGE(B28:B32)</f>
        <v>0</v>
      </c>
      <c r="C26">
        <f t="shared" si="4"/>
        <v>0</v>
      </c>
      <c r="D26">
        <f t="shared" si="4"/>
        <v>0</v>
      </c>
      <c r="E26">
        <f t="shared" si="4"/>
        <v>0</v>
      </c>
      <c r="F26">
        <f t="shared" si="4"/>
        <v>0</v>
      </c>
      <c r="G26">
        <f t="shared" si="4"/>
        <v>0</v>
      </c>
      <c r="H26">
        <f t="shared" si="4"/>
        <v>0.8</v>
      </c>
      <c r="I26">
        <f t="shared" si="4"/>
        <v>0</v>
      </c>
      <c r="J26">
        <f t="shared" si="4"/>
        <v>7.8</v>
      </c>
      <c r="K26">
        <f t="shared" si="4"/>
        <v>0.4</v>
      </c>
      <c r="L26">
        <f t="shared" si="4"/>
        <v>21.4</v>
      </c>
      <c r="M26">
        <f t="shared" si="4"/>
        <v>0.6</v>
      </c>
      <c r="O26">
        <v>5</v>
      </c>
      <c r="P26">
        <f>IFERROR(B26/C26,0)</f>
        <v>0</v>
      </c>
    </row>
    <row r="27" spans="1:16" x14ac:dyDescent="0.3">
      <c r="A27" t="s">
        <v>5</v>
      </c>
      <c r="B27">
        <f t="shared" ref="B27:M27" si="5">_xlfn.STDEV.S(B28:B32)</f>
        <v>0</v>
      </c>
      <c r="C27">
        <f t="shared" si="5"/>
        <v>0</v>
      </c>
      <c r="D27">
        <f t="shared" si="5"/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0.44721359549995787</v>
      </c>
      <c r="I27">
        <f t="shared" si="5"/>
        <v>0</v>
      </c>
      <c r="J27">
        <f t="shared" si="5"/>
        <v>0.83666002653407556</v>
      </c>
      <c r="K27">
        <f t="shared" si="5"/>
        <v>0.54772255750516607</v>
      </c>
      <c r="L27">
        <f t="shared" si="5"/>
        <v>2.0736441353327719</v>
      </c>
      <c r="M27">
        <f t="shared" si="5"/>
        <v>0.54772255750516607</v>
      </c>
      <c r="O27">
        <v>50</v>
      </c>
      <c r="P27">
        <f>IFERROR(D26/E26,0)</f>
        <v>0</v>
      </c>
    </row>
    <row r="28" spans="1:16" x14ac:dyDescent="0.3">
      <c r="A28" t="s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1</v>
      </c>
      <c r="L28">
        <v>23</v>
      </c>
      <c r="M28">
        <v>1</v>
      </c>
      <c r="O28">
        <v>55</v>
      </c>
      <c r="P28">
        <f>IFERROR(F26/G26,0)</f>
        <v>0</v>
      </c>
    </row>
    <row r="29" spans="1:16" x14ac:dyDescent="0.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1</v>
      </c>
      <c r="L29">
        <v>22</v>
      </c>
      <c r="M29">
        <v>1</v>
      </c>
      <c r="O29">
        <v>88234</v>
      </c>
      <c r="P29">
        <f>IFERROR(H26/I26,0)</f>
        <v>0</v>
      </c>
    </row>
    <row r="30" spans="1:16" x14ac:dyDescent="0.3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8</v>
      </c>
      <c r="K30">
        <v>0</v>
      </c>
      <c r="L30">
        <v>23</v>
      </c>
      <c r="M30">
        <v>1</v>
      </c>
      <c r="O30">
        <v>367662</v>
      </c>
      <c r="P30">
        <f>J26/K26</f>
        <v>19.5</v>
      </c>
    </row>
    <row r="31" spans="1:16" x14ac:dyDescent="0.3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</v>
      </c>
      <c r="K31">
        <v>0</v>
      </c>
      <c r="L31">
        <v>21</v>
      </c>
      <c r="M31">
        <v>0</v>
      </c>
      <c r="O31">
        <v>508837</v>
      </c>
      <c r="P31">
        <f>L26/M26</f>
        <v>35.666666666666664</v>
      </c>
    </row>
    <row r="32" spans="1:16" x14ac:dyDescent="0.3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9</v>
      </c>
      <c r="K32">
        <v>0</v>
      </c>
      <c r="L32">
        <v>18</v>
      </c>
      <c r="M32">
        <v>0</v>
      </c>
    </row>
    <row r="34" spans="1:16" x14ac:dyDescent="0.3">
      <c r="A34" t="s">
        <v>7</v>
      </c>
      <c r="O34" t="s">
        <v>29</v>
      </c>
    </row>
    <row r="35" spans="1:16" x14ac:dyDescent="0.3">
      <c r="A35" t="s">
        <v>3</v>
      </c>
      <c r="B35">
        <v>5</v>
      </c>
      <c r="D35">
        <v>50</v>
      </c>
      <c r="F35">
        <v>55</v>
      </c>
      <c r="H35">
        <v>88234</v>
      </c>
      <c r="O35" t="s">
        <v>20</v>
      </c>
      <c r="P35" t="s">
        <v>4</v>
      </c>
    </row>
    <row r="36" spans="1:16" x14ac:dyDescent="0.3">
      <c r="A36" t="s">
        <v>4</v>
      </c>
      <c r="B36">
        <f t="shared" ref="B36:I36" si="6">AVERAGE(B38:B42)</f>
        <v>0</v>
      </c>
      <c r="C36">
        <f t="shared" si="6"/>
        <v>0</v>
      </c>
      <c r="D36">
        <f t="shared" si="6"/>
        <v>0</v>
      </c>
      <c r="E36">
        <f t="shared" si="6"/>
        <v>0.2</v>
      </c>
      <c r="F36">
        <f t="shared" si="6"/>
        <v>347</v>
      </c>
      <c r="G36">
        <f t="shared" si="6"/>
        <v>18.2</v>
      </c>
      <c r="H36">
        <f t="shared" si="6"/>
        <v>818</v>
      </c>
      <c r="I36">
        <f t="shared" si="6"/>
        <v>24</v>
      </c>
      <c r="O36">
        <v>5</v>
      </c>
      <c r="P36">
        <f>IFERROR(B36/C36,0)</f>
        <v>0</v>
      </c>
    </row>
    <row r="37" spans="1:16" x14ac:dyDescent="0.3">
      <c r="A37" t="s">
        <v>5</v>
      </c>
      <c r="B37">
        <f t="shared" ref="B37:G37" si="7">_xlfn.STDEV.S(B38:B42)</f>
        <v>0</v>
      </c>
      <c r="C37">
        <f t="shared" si="7"/>
        <v>0</v>
      </c>
      <c r="D37">
        <f t="shared" si="7"/>
        <v>0</v>
      </c>
      <c r="E37">
        <f t="shared" si="7"/>
        <v>0.44721359549995793</v>
      </c>
      <c r="F37">
        <f t="shared" si="7"/>
        <v>16.201851746019649</v>
      </c>
      <c r="G37">
        <f t="shared" si="7"/>
        <v>0.44721359549995793</v>
      </c>
      <c r="H37">
        <f>IFERROR(_xlfn.STDEV.S(H38:H42),0)</f>
        <v>0</v>
      </c>
      <c r="I37">
        <f>IFERROR(_xlfn.STDEV.S(I38:I42),0)</f>
        <v>0</v>
      </c>
      <c r="O37">
        <v>50</v>
      </c>
      <c r="P37">
        <f>IFERROR(D36/E36,0)</f>
        <v>0</v>
      </c>
    </row>
    <row r="38" spans="1:16" x14ac:dyDescent="0.3">
      <c r="A38" t="s">
        <v>6</v>
      </c>
      <c r="B38">
        <v>0</v>
      </c>
      <c r="C38">
        <v>0</v>
      </c>
      <c r="D38">
        <v>0</v>
      </c>
      <c r="E38">
        <v>0</v>
      </c>
      <c r="F38">
        <v>327</v>
      </c>
      <c r="G38">
        <v>18</v>
      </c>
      <c r="H38">
        <v>818</v>
      </c>
      <c r="I38">
        <v>24</v>
      </c>
      <c r="O38">
        <v>55</v>
      </c>
      <c r="P38">
        <f>IFERROR(F36/G36,0)</f>
        <v>19.065934065934066</v>
      </c>
    </row>
    <row r="39" spans="1:16" x14ac:dyDescent="0.3">
      <c r="B39">
        <v>0</v>
      </c>
      <c r="C39">
        <v>0</v>
      </c>
      <c r="D39">
        <v>0</v>
      </c>
      <c r="E39">
        <v>0</v>
      </c>
      <c r="F39">
        <v>371</v>
      </c>
      <c r="G39">
        <v>18</v>
      </c>
      <c r="O39">
        <v>88234</v>
      </c>
      <c r="P39">
        <f>IFERROR(H36/I36,0)</f>
        <v>34.083333333333336</v>
      </c>
    </row>
    <row r="40" spans="1:16" x14ac:dyDescent="0.3">
      <c r="B40">
        <v>0</v>
      </c>
      <c r="C40">
        <v>0</v>
      </c>
      <c r="D40">
        <v>0</v>
      </c>
      <c r="E40">
        <v>0</v>
      </c>
      <c r="F40">
        <v>350</v>
      </c>
      <c r="G40">
        <v>18</v>
      </c>
      <c r="O40">
        <v>367662</v>
      </c>
      <c r="P40">
        <f>IFERROR(J36/K36,0)</f>
        <v>0</v>
      </c>
    </row>
    <row r="41" spans="1:16" x14ac:dyDescent="0.3">
      <c r="B41">
        <v>0</v>
      </c>
      <c r="C41">
        <v>0</v>
      </c>
      <c r="D41">
        <v>0</v>
      </c>
      <c r="E41">
        <v>1</v>
      </c>
      <c r="F41">
        <v>339</v>
      </c>
      <c r="G41">
        <v>18</v>
      </c>
      <c r="O41">
        <v>508837</v>
      </c>
      <c r="P41">
        <f>IFERROR(L36/M36,0)</f>
        <v>0</v>
      </c>
    </row>
    <row r="42" spans="1:16" x14ac:dyDescent="0.3">
      <c r="B42">
        <v>0</v>
      </c>
      <c r="C42">
        <v>0</v>
      </c>
      <c r="D42">
        <v>0</v>
      </c>
      <c r="E42">
        <v>0</v>
      </c>
      <c r="F42">
        <v>348</v>
      </c>
      <c r="G42">
        <v>19</v>
      </c>
    </row>
    <row r="44" spans="1:16" x14ac:dyDescent="0.3">
      <c r="A44" t="s">
        <v>9</v>
      </c>
      <c r="O44" t="s">
        <v>29</v>
      </c>
    </row>
    <row r="45" spans="1:16" x14ac:dyDescent="0.3">
      <c r="A45" t="s">
        <v>3</v>
      </c>
      <c r="B45">
        <v>5</v>
      </c>
      <c r="D45">
        <v>50</v>
      </c>
      <c r="F45">
        <v>55</v>
      </c>
      <c r="H45">
        <v>88234</v>
      </c>
      <c r="J45">
        <v>367662</v>
      </c>
      <c r="L45">
        <v>508837</v>
      </c>
      <c r="O45" t="s">
        <v>20</v>
      </c>
      <c r="P45" t="s">
        <v>4</v>
      </c>
    </row>
    <row r="46" spans="1:16" x14ac:dyDescent="0.3">
      <c r="A46" t="s">
        <v>4</v>
      </c>
      <c r="B46">
        <f t="shared" ref="B46:M46" si="8">AVERAGE(B48:B52)</f>
        <v>0</v>
      </c>
      <c r="C46">
        <f t="shared" si="8"/>
        <v>0</v>
      </c>
      <c r="D46">
        <f t="shared" si="8"/>
        <v>0</v>
      </c>
      <c r="E46">
        <f t="shared" si="8"/>
        <v>0</v>
      </c>
      <c r="F46">
        <f t="shared" si="8"/>
        <v>0</v>
      </c>
      <c r="G46">
        <f t="shared" si="8"/>
        <v>0</v>
      </c>
      <c r="H46">
        <f t="shared" si="8"/>
        <v>0</v>
      </c>
      <c r="I46">
        <f t="shared" si="8"/>
        <v>0</v>
      </c>
      <c r="J46">
        <f t="shared" si="8"/>
        <v>0</v>
      </c>
      <c r="K46">
        <f t="shared" si="8"/>
        <v>0</v>
      </c>
      <c r="L46">
        <f t="shared" si="8"/>
        <v>0.4</v>
      </c>
      <c r="M46">
        <f t="shared" si="8"/>
        <v>0.8</v>
      </c>
      <c r="O46">
        <v>5</v>
      </c>
      <c r="P46">
        <f>IFERROR(B46/C46,0)</f>
        <v>0</v>
      </c>
    </row>
    <row r="47" spans="1:16" x14ac:dyDescent="0.3">
      <c r="A47" t="s">
        <v>5</v>
      </c>
      <c r="B47">
        <f t="shared" ref="B47:M47" si="9">_xlfn.STDEV.S(B48:B52)</f>
        <v>0</v>
      </c>
      <c r="C47">
        <f t="shared" si="9"/>
        <v>0</v>
      </c>
      <c r="D47">
        <f t="shared" si="9"/>
        <v>0</v>
      </c>
      <c r="E47">
        <f t="shared" si="9"/>
        <v>0</v>
      </c>
      <c r="F47">
        <f t="shared" si="9"/>
        <v>0</v>
      </c>
      <c r="G47">
        <f t="shared" si="9"/>
        <v>0</v>
      </c>
      <c r="H47">
        <f t="shared" si="9"/>
        <v>0</v>
      </c>
      <c r="I47">
        <f t="shared" si="9"/>
        <v>0</v>
      </c>
      <c r="J47">
        <f t="shared" si="9"/>
        <v>0</v>
      </c>
      <c r="K47">
        <f t="shared" si="9"/>
        <v>0</v>
      </c>
      <c r="L47">
        <f t="shared" si="9"/>
        <v>0.54772255750516607</v>
      </c>
      <c r="M47">
        <f t="shared" si="9"/>
        <v>0.44721359549995787</v>
      </c>
      <c r="O47">
        <v>50</v>
      </c>
      <c r="P47">
        <f>IFERROR(D46/E46,0)</f>
        <v>0</v>
      </c>
    </row>
    <row r="48" spans="1:16" x14ac:dyDescent="0.3">
      <c r="A48" t="s">
        <v>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O48">
        <v>55</v>
      </c>
      <c r="P48">
        <f>IFERROR(F46/G46,0)</f>
        <v>0</v>
      </c>
    </row>
    <row r="49" spans="1:16" x14ac:dyDescent="0.3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O49">
        <v>88234</v>
      </c>
      <c r="P49">
        <f>IFERROR(H46/I46,0)</f>
        <v>0</v>
      </c>
    </row>
    <row r="50" spans="1:16" x14ac:dyDescent="0.3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O50">
        <v>367662</v>
      </c>
      <c r="P50">
        <f>IFERROR(J46/K46,0)</f>
        <v>0</v>
      </c>
    </row>
    <row r="51" spans="1:16" x14ac:dyDescent="0.3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O51">
        <v>508837</v>
      </c>
      <c r="P51">
        <f>IFERROR(L46/M46,0)</f>
        <v>0.5</v>
      </c>
    </row>
    <row r="52" spans="1:16" x14ac:dyDescent="0.3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4" spans="1:16" x14ac:dyDescent="0.3">
      <c r="A54" t="s">
        <v>10</v>
      </c>
      <c r="O54" t="s">
        <v>29</v>
      </c>
    </row>
    <row r="55" spans="1:16" x14ac:dyDescent="0.3">
      <c r="A55" t="s">
        <v>3</v>
      </c>
      <c r="B55">
        <v>5</v>
      </c>
      <c r="D55">
        <v>50</v>
      </c>
      <c r="F55">
        <v>55</v>
      </c>
      <c r="H55">
        <v>88234</v>
      </c>
      <c r="J55">
        <v>367662</v>
      </c>
      <c r="L55">
        <v>508837</v>
      </c>
      <c r="O55" t="s">
        <v>20</v>
      </c>
      <c r="P55" t="s">
        <v>4</v>
      </c>
    </row>
    <row r="56" spans="1:16" x14ac:dyDescent="0.3">
      <c r="A56" t="s">
        <v>4</v>
      </c>
      <c r="B56">
        <f t="shared" ref="B56:G56" si="10">AVERAGE(B58:B62)</f>
        <v>0</v>
      </c>
      <c r="C56">
        <f t="shared" si="10"/>
        <v>0</v>
      </c>
      <c r="D56">
        <f t="shared" si="10"/>
        <v>0</v>
      </c>
      <c r="E56">
        <f t="shared" si="10"/>
        <v>0</v>
      </c>
      <c r="F56">
        <f t="shared" si="10"/>
        <v>0</v>
      </c>
      <c r="G56">
        <f t="shared" si="10"/>
        <v>0</v>
      </c>
      <c r="H56">
        <f>AVERAGE(H58:H63)</f>
        <v>4.166666666666667</v>
      </c>
      <c r="I56">
        <f>AVERAGE(I58:I63)</f>
        <v>0.16666666666666666</v>
      </c>
      <c r="J56">
        <f>AVERAGE(J58:J65)</f>
        <v>14</v>
      </c>
      <c r="K56">
        <f>AVERAGE(K58:K65)</f>
        <v>0.625</v>
      </c>
      <c r="L56">
        <f>AVERAGE(L58:L65)</f>
        <v>38.5</v>
      </c>
      <c r="M56">
        <f>AVERAGE(M58:M65)</f>
        <v>1.875</v>
      </c>
      <c r="O56">
        <v>5</v>
      </c>
      <c r="P56">
        <f>IFERROR(B56/C56,0)</f>
        <v>0</v>
      </c>
    </row>
    <row r="57" spans="1:16" x14ac:dyDescent="0.3">
      <c r="A57" t="s">
        <v>5</v>
      </c>
      <c r="B57">
        <f t="shared" ref="B57:G57" si="11">_xlfn.STDEV.S(B58:B62)</f>
        <v>0</v>
      </c>
      <c r="C57">
        <f t="shared" si="11"/>
        <v>0</v>
      </c>
      <c r="D57">
        <f t="shared" si="11"/>
        <v>0</v>
      </c>
      <c r="E57">
        <f t="shared" si="11"/>
        <v>0</v>
      </c>
      <c r="F57">
        <f t="shared" si="11"/>
        <v>0</v>
      </c>
      <c r="G57">
        <f t="shared" si="11"/>
        <v>0</v>
      </c>
      <c r="H57">
        <f>_xlfn.STDEV.S(H58:H63)</f>
        <v>0.40824829046386302</v>
      </c>
      <c r="I57">
        <f>_xlfn.STDEV.S(I58:I63)</f>
        <v>0.40824829046386302</v>
      </c>
      <c r="J57">
        <f>_xlfn.STDEV.S(J58:J65)</f>
        <v>0</v>
      </c>
      <c r="K57">
        <f>_xlfn.STDEV.S(K58:K65)</f>
        <v>0.51754916950676566</v>
      </c>
      <c r="L57">
        <f>_xlfn.STDEV.S(L58:L65)</f>
        <v>0.92582009977255142</v>
      </c>
      <c r="M57">
        <f>_xlfn.STDEV.S(M58:M65)</f>
        <v>0.64086994446165568</v>
      </c>
      <c r="O57">
        <v>50</v>
      </c>
      <c r="P57">
        <f>IFERROR(D56/E56,0)</f>
        <v>0</v>
      </c>
    </row>
    <row r="58" spans="1:16" x14ac:dyDescent="0.3">
      <c r="A58" t="s">
        <v>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  <c r="J58">
        <v>14</v>
      </c>
      <c r="K58">
        <v>1</v>
      </c>
      <c r="L58">
        <v>37</v>
      </c>
      <c r="M58">
        <v>3</v>
      </c>
      <c r="O58">
        <v>55</v>
      </c>
      <c r="P58">
        <f>IFERROR(F56/G56,0)</f>
        <v>0</v>
      </c>
    </row>
    <row r="59" spans="1:16" x14ac:dyDescent="0.3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</v>
      </c>
      <c r="I59">
        <v>1</v>
      </c>
      <c r="J59">
        <v>14</v>
      </c>
      <c r="K59">
        <v>1</v>
      </c>
      <c r="L59">
        <v>37</v>
      </c>
      <c r="M59">
        <v>2</v>
      </c>
      <c r="O59">
        <v>88234</v>
      </c>
      <c r="P59">
        <f>IFERROR(H56/I56,0)</f>
        <v>25.000000000000004</v>
      </c>
    </row>
    <row r="60" spans="1:16" x14ac:dyDescent="0.3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</v>
      </c>
      <c r="I60">
        <v>0</v>
      </c>
      <c r="J60">
        <v>14</v>
      </c>
      <c r="K60">
        <v>1</v>
      </c>
      <c r="L60">
        <v>39</v>
      </c>
      <c r="M60">
        <v>2</v>
      </c>
      <c r="O60">
        <v>367662</v>
      </c>
      <c r="P60">
        <f>IFERROR(J56/K56,0)</f>
        <v>22.4</v>
      </c>
    </row>
    <row r="61" spans="1:16" x14ac:dyDescent="0.3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</v>
      </c>
      <c r="I61">
        <v>0</v>
      </c>
      <c r="J61">
        <v>14</v>
      </c>
      <c r="K61">
        <v>0</v>
      </c>
      <c r="L61">
        <v>39</v>
      </c>
      <c r="M61">
        <v>2</v>
      </c>
      <c r="O61">
        <v>508837</v>
      </c>
      <c r="P61">
        <f>IFERROR(L56/M56,0)</f>
        <v>20.533333333333335</v>
      </c>
    </row>
    <row r="62" spans="1:16" x14ac:dyDescent="0.3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</v>
      </c>
      <c r="I62">
        <v>0</v>
      </c>
      <c r="J62">
        <v>14</v>
      </c>
      <c r="K62">
        <v>1</v>
      </c>
      <c r="L62">
        <v>39</v>
      </c>
      <c r="M62">
        <v>1</v>
      </c>
    </row>
    <row r="63" spans="1:16" x14ac:dyDescent="0.3">
      <c r="H63">
        <v>5</v>
      </c>
      <c r="I63">
        <v>0</v>
      </c>
      <c r="J63">
        <v>14</v>
      </c>
      <c r="K63">
        <v>0</v>
      </c>
      <c r="L63">
        <v>39</v>
      </c>
      <c r="M63">
        <v>2</v>
      </c>
    </row>
    <row r="64" spans="1:16" x14ac:dyDescent="0.3">
      <c r="J64">
        <v>14</v>
      </c>
      <c r="K64">
        <v>1</v>
      </c>
      <c r="L64">
        <v>39</v>
      </c>
      <c r="M64">
        <v>1</v>
      </c>
    </row>
    <row r="65" spans="1:16" x14ac:dyDescent="0.3">
      <c r="J65">
        <v>14</v>
      </c>
      <c r="K65">
        <v>0</v>
      </c>
      <c r="L65">
        <v>39</v>
      </c>
      <c r="M65">
        <v>2</v>
      </c>
    </row>
    <row r="67" spans="1:16" x14ac:dyDescent="0.3">
      <c r="A67" t="s">
        <v>21</v>
      </c>
      <c r="B67" t="s">
        <v>22</v>
      </c>
      <c r="O67" t="s">
        <v>29</v>
      </c>
    </row>
    <row r="68" spans="1:16" x14ac:dyDescent="0.3">
      <c r="A68" t="s">
        <v>3</v>
      </c>
      <c r="B68">
        <v>5</v>
      </c>
      <c r="D68">
        <v>50</v>
      </c>
      <c r="F68">
        <v>55</v>
      </c>
      <c r="H68">
        <v>88234</v>
      </c>
      <c r="J68">
        <v>367662</v>
      </c>
      <c r="L68">
        <v>508837</v>
      </c>
      <c r="O68" t="s">
        <v>20</v>
      </c>
      <c r="P68" t="s">
        <v>4</v>
      </c>
    </row>
    <row r="69" spans="1:16" x14ac:dyDescent="0.3">
      <c r="A69" t="s">
        <v>4</v>
      </c>
      <c r="B69">
        <f t="shared" ref="B69:M69" si="12">AVERAGE(B71:B75)</f>
        <v>0</v>
      </c>
      <c r="C69">
        <f t="shared" si="12"/>
        <v>0</v>
      </c>
      <c r="D69">
        <f t="shared" si="12"/>
        <v>0</v>
      </c>
      <c r="E69">
        <f t="shared" si="12"/>
        <v>0</v>
      </c>
      <c r="F69">
        <f t="shared" si="12"/>
        <v>0</v>
      </c>
      <c r="G69">
        <f t="shared" si="12"/>
        <v>0</v>
      </c>
      <c r="H69">
        <f t="shared" si="12"/>
        <v>6.2</v>
      </c>
      <c r="I69">
        <f t="shared" si="12"/>
        <v>0.4</v>
      </c>
      <c r="J69">
        <f t="shared" si="12"/>
        <v>15.2</v>
      </c>
      <c r="K69">
        <f t="shared" si="12"/>
        <v>1</v>
      </c>
      <c r="L69">
        <f t="shared" si="12"/>
        <v>49.2</v>
      </c>
      <c r="M69">
        <f t="shared" si="12"/>
        <v>2.6</v>
      </c>
      <c r="O69">
        <v>5</v>
      </c>
      <c r="P69">
        <f>IFERROR(B69/C69,0)</f>
        <v>0</v>
      </c>
    </row>
    <row r="70" spans="1:16" x14ac:dyDescent="0.3">
      <c r="A70" t="s">
        <v>5</v>
      </c>
      <c r="B70">
        <f t="shared" ref="B70:M70" si="13">_xlfn.STDEV.S(B71:B75)</f>
        <v>0</v>
      </c>
      <c r="C70">
        <f t="shared" si="13"/>
        <v>0</v>
      </c>
      <c r="D70">
        <f t="shared" si="13"/>
        <v>0</v>
      </c>
      <c r="E70">
        <f t="shared" si="13"/>
        <v>0</v>
      </c>
      <c r="F70">
        <f t="shared" si="13"/>
        <v>0</v>
      </c>
      <c r="G70">
        <f t="shared" si="13"/>
        <v>0</v>
      </c>
      <c r="H70">
        <f t="shared" si="13"/>
        <v>0.44721359549995793</v>
      </c>
      <c r="I70">
        <f t="shared" si="13"/>
        <v>0.54772255750516607</v>
      </c>
      <c r="J70">
        <f t="shared" si="13"/>
        <v>0.44721359549995793</v>
      </c>
      <c r="K70">
        <f t="shared" si="13"/>
        <v>0</v>
      </c>
      <c r="L70">
        <f t="shared" si="13"/>
        <v>1.6431676725154982</v>
      </c>
      <c r="M70">
        <f t="shared" si="13"/>
        <v>0.54772255750516674</v>
      </c>
      <c r="O70">
        <v>50</v>
      </c>
      <c r="P70">
        <f>IFERROR(D69/E69,0)</f>
        <v>0</v>
      </c>
    </row>
    <row r="71" spans="1:16" x14ac:dyDescent="0.3">
      <c r="A71" t="s">
        <v>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6</v>
      </c>
      <c r="I71">
        <v>1</v>
      </c>
      <c r="J71">
        <v>15</v>
      </c>
      <c r="K71">
        <v>1</v>
      </c>
      <c r="L71">
        <v>50</v>
      </c>
      <c r="M71">
        <v>2</v>
      </c>
      <c r="O71">
        <v>55</v>
      </c>
      <c r="P71">
        <f>IFERROR(F69/G69,0)</f>
        <v>0</v>
      </c>
    </row>
    <row r="72" spans="1:16" x14ac:dyDescent="0.3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6</v>
      </c>
      <c r="I72">
        <v>0</v>
      </c>
      <c r="J72">
        <v>15</v>
      </c>
      <c r="K72">
        <v>1</v>
      </c>
      <c r="L72">
        <v>51</v>
      </c>
      <c r="M72">
        <v>3</v>
      </c>
      <c r="O72">
        <v>88234</v>
      </c>
      <c r="P72">
        <f>IFERROR(H69/I69,0)</f>
        <v>15.5</v>
      </c>
    </row>
    <row r="73" spans="1:16" x14ac:dyDescent="0.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6</v>
      </c>
      <c r="I73">
        <v>0</v>
      </c>
      <c r="J73">
        <v>15</v>
      </c>
      <c r="K73">
        <v>1</v>
      </c>
      <c r="L73">
        <v>50</v>
      </c>
      <c r="M73">
        <v>3</v>
      </c>
      <c r="O73">
        <v>367662</v>
      </c>
      <c r="P73">
        <f>IFERROR(J69/K69,0)</f>
        <v>15.2</v>
      </c>
    </row>
    <row r="74" spans="1:16" x14ac:dyDescent="0.3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7</v>
      </c>
      <c r="I74">
        <v>0</v>
      </c>
      <c r="J74">
        <v>15</v>
      </c>
      <c r="K74">
        <v>1</v>
      </c>
      <c r="L74">
        <v>48</v>
      </c>
      <c r="M74">
        <v>2</v>
      </c>
      <c r="O74">
        <v>508837</v>
      </c>
      <c r="P74">
        <f>IFERROR(L69/M69,0)</f>
        <v>18.923076923076923</v>
      </c>
    </row>
    <row r="75" spans="1:16" x14ac:dyDescent="0.3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6</v>
      </c>
      <c r="I75">
        <v>1</v>
      </c>
      <c r="J75">
        <v>16</v>
      </c>
      <c r="K75">
        <v>1</v>
      </c>
      <c r="L75">
        <v>47</v>
      </c>
      <c r="M75">
        <v>3</v>
      </c>
    </row>
    <row r="77" spans="1:16" x14ac:dyDescent="0.3">
      <c r="A77" t="s">
        <v>17</v>
      </c>
      <c r="O77" t="s">
        <v>29</v>
      </c>
    </row>
    <row r="78" spans="1:16" x14ac:dyDescent="0.3">
      <c r="A78" t="s">
        <v>3</v>
      </c>
      <c r="B78">
        <v>5</v>
      </c>
      <c r="D78">
        <v>50</v>
      </c>
      <c r="F78">
        <v>55</v>
      </c>
      <c r="H78">
        <v>88234</v>
      </c>
      <c r="J78">
        <v>367662</v>
      </c>
      <c r="L78">
        <v>508837</v>
      </c>
      <c r="O78" t="s">
        <v>20</v>
      </c>
      <c r="P78" t="s">
        <v>4</v>
      </c>
    </row>
    <row r="79" spans="1:16" x14ac:dyDescent="0.3">
      <c r="A79" t="s">
        <v>4</v>
      </c>
      <c r="B79">
        <f t="shared" ref="B79:M79" si="14">AVERAGE(B81:B85)</f>
        <v>0</v>
      </c>
      <c r="C79">
        <f t="shared" si="14"/>
        <v>0</v>
      </c>
      <c r="D79">
        <f t="shared" si="14"/>
        <v>0</v>
      </c>
      <c r="E79">
        <f t="shared" si="14"/>
        <v>0</v>
      </c>
      <c r="F79">
        <f t="shared" si="14"/>
        <v>0.2</v>
      </c>
      <c r="G79">
        <f t="shared" si="14"/>
        <v>0</v>
      </c>
      <c r="H79">
        <f t="shared" si="14"/>
        <v>1</v>
      </c>
      <c r="I79">
        <f t="shared" si="14"/>
        <v>0.2</v>
      </c>
      <c r="J79">
        <f t="shared" si="14"/>
        <v>3.6</v>
      </c>
      <c r="K79">
        <f t="shared" si="14"/>
        <v>0.2</v>
      </c>
      <c r="L79">
        <f t="shared" si="14"/>
        <v>8</v>
      </c>
      <c r="M79">
        <f t="shared" si="14"/>
        <v>0.6</v>
      </c>
      <c r="O79">
        <v>5</v>
      </c>
      <c r="P79">
        <f>IFERROR(B79/C79,0)</f>
        <v>0</v>
      </c>
    </row>
    <row r="80" spans="1:16" x14ac:dyDescent="0.3">
      <c r="A80" t="s">
        <v>5</v>
      </c>
      <c r="B80">
        <f t="shared" ref="B80:M80" si="15">_xlfn.STDEV.S(B81:B85)</f>
        <v>0</v>
      </c>
      <c r="C80">
        <f t="shared" si="15"/>
        <v>0</v>
      </c>
      <c r="D80">
        <f t="shared" si="15"/>
        <v>0</v>
      </c>
      <c r="E80">
        <f t="shared" si="15"/>
        <v>0</v>
      </c>
      <c r="F80">
        <f t="shared" si="15"/>
        <v>0.44721359549995793</v>
      </c>
      <c r="G80">
        <f t="shared" si="15"/>
        <v>0</v>
      </c>
      <c r="H80">
        <f t="shared" si="15"/>
        <v>0</v>
      </c>
      <c r="I80">
        <f t="shared" si="15"/>
        <v>0.44721359549995793</v>
      </c>
      <c r="J80">
        <f t="shared" si="15"/>
        <v>0.54772255750516674</v>
      </c>
      <c r="K80">
        <f t="shared" si="15"/>
        <v>0.44721359549995793</v>
      </c>
      <c r="L80">
        <f t="shared" si="15"/>
        <v>1</v>
      </c>
      <c r="M80">
        <f t="shared" si="15"/>
        <v>0.54772255750516607</v>
      </c>
      <c r="O80">
        <v>50</v>
      </c>
      <c r="P80">
        <f>IFERROR(D79/E79,0)</f>
        <v>0</v>
      </c>
    </row>
    <row r="81" spans="1:16" x14ac:dyDescent="0.3">
      <c r="A81" t="s">
        <v>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4</v>
      </c>
      <c r="K81">
        <v>0</v>
      </c>
      <c r="L81">
        <v>9</v>
      </c>
      <c r="M81">
        <v>0</v>
      </c>
      <c r="O81">
        <v>55</v>
      </c>
      <c r="P81">
        <f>IFERROR(F79/G79,0)</f>
        <v>0</v>
      </c>
    </row>
    <row r="82" spans="1:16" x14ac:dyDescent="0.3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4</v>
      </c>
      <c r="K82">
        <v>0</v>
      </c>
      <c r="L82">
        <v>9</v>
      </c>
      <c r="M82">
        <v>1</v>
      </c>
      <c r="O82">
        <v>88234</v>
      </c>
      <c r="P82">
        <f>IFERROR(H79/I79,0)</f>
        <v>5</v>
      </c>
    </row>
    <row r="83" spans="1:16" x14ac:dyDescent="0.3"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4</v>
      </c>
      <c r="K83">
        <v>1</v>
      </c>
      <c r="L83">
        <v>8</v>
      </c>
      <c r="M83">
        <v>0</v>
      </c>
      <c r="O83">
        <v>367662</v>
      </c>
      <c r="P83">
        <f>IFERROR(J79/K79,0)</f>
        <v>18</v>
      </c>
    </row>
    <row r="84" spans="1:16" x14ac:dyDescent="0.3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3</v>
      </c>
      <c r="K84">
        <v>0</v>
      </c>
      <c r="L84">
        <v>7</v>
      </c>
      <c r="M84">
        <v>1</v>
      </c>
      <c r="O84">
        <v>508837</v>
      </c>
      <c r="P84">
        <f>IFERROR(L79/M79,0)</f>
        <v>13.333333333333334</v>
      </c>
    </row>
    <row r="85" spans="1:16" x14ac:dyDescent="0.3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3</v>
      </c>
      <c r="K85">
        <v>0</v>
      </c>
      <c r="L85">
        <v>7</v>
      </c>
      <c r="M85">
        <v>1</v>
      </c>
    </row>
    <row r="87" spans="1:16" x14ac:dyDescent="0.3">
      <c r="A87" t="s">
        <v>15</v>
      </c>
      <c r="B87" t="s">
        <v>23</v>
      </c>
      <c r="O87" t="s">
        <v>29</v>
      </c>
    </row>
    <row r="88" spans="1:16" x14ac:dyDescent="0.3">
      <c r="A88" t="s">
        <v>3</v>
      </c>
      <c r="B88">
        <v>5</v>
      </c>
      <c r="D88">
        <v>50</v>
      </c>
      <c r="F88">
        <v>55</v>
      </c>
      <c r="H88">
        <v>88234</v>
      </c>
      <c r="J88">
        <v>367662</v>
      </c>
      <c r="L88">
        <v>508837</v>
      </c>
      <c r="O88" t="s">
        <v>20</v>
      </c>
      <c r="P88" t="s">
        <v>4</v>
      </c>
    </row>
    <row r="89" spans="1:16" x14ac:dyDescent="0.3">
      <c r="A89" t="s">
        <v>4</v>
      </c>
      <c r="B89">
        <f t="shared" ref="B89:M89" si="16">AVERAGE(B91:B95)</f>
        <v>0</v>
      </c>
      <c r="C89">
        <f t="shared" si="16"/>
        <v>0</v>
      </c>
      <c r="D89">
        <f t="shared" si="16"/>
        <v>0</v>
      </c>
      <c r="E89">
        <f t="shared" si="16"/>
        <v>0</v>
      </c>
      <c r="F89">
        <f t="shared" si="16"/>
        <v>0</v>
      </c>
      <c r="G89">
        <f t="shared" si="16"/>
        <v>0</v>
      </c>
      <c r="H89">
        <f t="shared" si="16"/>
        <v>0.2</v>
      </c>
      <c r="I89">
        <f t="shared" si="16"/>
        <v>0</v>
      </c>
      <c r="J89">
        <f t="shared" si="16"/>
        <v>0.4</v>
      </c>
      <c r="K89">
        <f t="shared" si="16"/>
        <v>0.2</v>
      </c>
      <c r="L89">
        <f t="shared" si="16"/>
        <v>1</v>
      </c>
      <c r="M89">
        <f t="shared" si="16"/>
        <v>0.4</v>
      </c>
      <c r="O89">
        <v>5</v>
      </c>
      <c r="P89">
        <f>IFERROR(B89/C89,0)</f>
        <v>0</v>
      </c>
    </row>
    <row r="90" spans="1:16" x14ac:dyDescent="0.3">
      <c r="A90" t="s">
        <v>5</v>
      </c>
      <c r="B90">
        <f t="shared" ref="B90:M90" si="17">_xlfn.STDEV.S(B91:B95)</f>
        <v>0</v>
      </c>
      <c r="C90">
        <f t="shared" si="17"/>
        <v>0</v>
      </c>
      <c r="D90">
        <f t="shared" si="17"/>
        <v>0</v>
      </c>
      <c r="E90">
        <f t="shared" si="17"/>
        <v>0</v>
      </c>
      <c r="F90">
        <f t="shared" si="17"/>
        <v>0</v>
      </c>
      <c r="G90">
        <f t="shared" si="17"/>
        <v>0</v>
      </c>
      <c r="H90">
        <f t="shared" si="17"/>
        <v>0.44721359549995793</v>
      </c>
      <c r="I90">
        <f t="shared" si="17"/>
        <v>0</v>
      </c>
      <c r="J90">
        <f t="shared" si="17"/>
        <v>0.54772255750516607</v>
      </c>
      <c r="K90">
        <f t="shared" si="17"/>
        <v>0.44721359549995793</v>
      </c>
      <c r="L90">
        <f t="shared" si="17"/>
        <v>0</v>
      </c>
      <c r="M90">
        <f t="shared" si="17"/>
        <v>0.54772255750516607</v>
      </c>
      <c r="O90">
        <v>50</v>
      </c>
      <c r="P90">
        <f>IFERROR(D89/E89,0)</f>
        <v>0</v>
      </c>
    </row>
    <row r="91" spans="1:16" x14ac:dyDescent="0.3">
      <c r="A91" t="s">
        <v>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O91">
        <v>55</v>
      </c>
      <c r="P91">
        <f>IFERROR(F89/G89,0)</f>
        <v>0</v>
      </c>
    </row>
    <row r="92" spans="1:16" x14ac:dyDescent="0.3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O92">
        <v>88234</v>
      </c>
      <c r="P92">
        <f>IFERROR(H89/I89,0)</f>
        <v>0</v>
      </c>
    </row>
    <row r="93" spans="1:16" x14ac:dyDescent="0.3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O93">
        <v>367662</v>
      </c>
      <c r="P93">
        <f>IFERROR(J89/K89,0)</f>
        <v>2</v>
      </c>
    </row>
    <row r="94" spans="1:16" x14ac:dyDescent="0.3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O94">
        <v>508837</v>
      </c>
      <c r="P94">
        <f>IFERROR(L89/M89,0)</f>
        <v>2.5</v>
      </c>
    </row>
    <row r="95" spans="1:16" x14ac:dyDescent="0.3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1</v>
      </c>
    </row>
    <row r="97" spans="1:16" x14ac:dyDescent="0.3">
      <c r="A97" t="s">
        <v>14</v>
      </c>
      <c r="B97" t="s">
        <v>24</v>
      </c>
      <c r="O97" t="s">
        <v>29</v>
      </c>
    </row>
    <row r="98" spans="1:16" x14ac:dyDescent="0.3">
      <c r="A98" t="s">
        <v>3</v>
      </c>
      <c r="B98">
        <v>5</v>
      </c>
      <c r="D98">
        <v>50</v>
      </c>
      <c r="F98">
        <v>55</v>
      </c>
      <c r="H98">
        <v>88234</v>
      </c>
      <c r="J98">
        <v>367662</v>
      </c>
      <c r="L98">
        <v>508837</v>
      </c>
      <c r="O98" t="s">
        <v>20</v>
      </c>
      <c r="P98" t="s">
        <v>4</v>
      </c>
    </row>
    <row r="99" spans="1:16" x14ac:dyDescent="0.3">
      <c r="A99" t="s">
        <v>4</v>
      </c>
      <c r="B99">
        <f t="shared" ref="B99:M99" si="18">AVERAGE(B101:B105)</f>
        <v>0</v>
      </c>
      <c r="C99">
        <f t="shared" si="18"/>
        <v>0</v>
      </c>
      <c r="D99">
        <f t="shared" si="18"/>
        <v>0</v>
      </c>
      <c r="E99">
        <f t="shared" si="18"/>
        <v>0</v>
      </c>
      <c r="F99">
        <f t="shared" si="18"/>
        <v>0</v>
      </c>
      <c r="G99">
        <f t="shared" si="18"/>
        <v>0</v>
      </c>
      <c r="H99">
        <f t="shared" si="18"/>
        <v>41.6</v>
      </c>
      <c r="I99">
        <f t="shared" si="18"/>
        <v>3</v>
      </c>
      <c r="J99">
        <f t="shared" si="18"/>
        <v>48.2</v>
      </c>
      <c r="K99">
        <f t="shared" si="18"/>
        <v>2.6</v>
      </c>
      <c r="L99">
        <f t="shared" si="18"/>
        <v>145.4</v>
      </c>
      <c r="M99">
        <f t="shared" si="18"/>
        <v>5.8</v>
      </c>
      <c r="O99">
        <v>5</v>
      </c>
      <c r="P99">
        <f>IFERROR(B99/C99,0)</f>
        <v>0</v>
      </c>
    </row>
    <row r="100" spans="1:16" x14ac:dyDescent="0.3">
      <c r="A100" t="s">
        <v>5</v>
      </c>
      <c r="B100">
        <f t="shared" ref="B100:M100" si="19">_xlfn.STDEV.S(B101:B105)</f>
        <v>0</v>
      </c>
      <c r="C100">
        <f t="shared" si="19"/>
        <v>0</v>
      </c>
      <c r="D100">
        <f t="shared" si="19"/>
        <v>0</v>
      </c>
      <c r="E100">
        <f t="shared" si="19"/>
        <v>0</v>
      </c>
      <c r="F100">
        <f t="shared" si="19"/>
        <v>0</v>
      </c>
      <c r="G100">
        <f t="shared" si="19"/>
        <v>0</v>
      </c>
      <c r="H100">
        <f t="shared" si="19"/>
        <v>0.54772255750516607</v>
      </c>
      <c r="I100">
        <f t="shared" si="19"/>
        <v>0</v>
      </c>
      <c r="J100">
        <f t="shared" si="19"/>
        <v>1.0954451150103321</v>
      </c>
      <c r="K100">
        <f t="shared" si="19"/>
        <v>0.54772255750516674</v>
      </c>
      <c r="L100">
        <f t="shared" si="19"/>
        <v>3.9115214431215892</v>
      </c>
      <c r="M100">
        <f t="shared" si="19"/>
        <v>1.0954451150103335</v>
      </c>
      <c r="O100">
        <v>50</v>
      </c>
      <c r="P100">
        <f>IFERROR(D99/E99,0)</f>
        <v>0</v>
      </c>
    </row>
    <row r="101" spans="1:1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41</v>
      </c>
      <c r="I101">
        <v>3</v>
      </c>
      <c r="J101">
        <v>48</v>
      </c>
      <c r="K101">
        <v>3</v>
      </c>
      <c r="L101">
        <v>143</v>
      </c>
      <c r="M101">
        <v>7</v>
      </c>
      <c r="O101">
        <v>55</v>
      </c>
      <c r="P101">
        <f>IFERROR(F99/G99,0)</f>
        <v>0</v>
      </c>
    </row>
    <row r="102" spans="1:16" x14ac:dyDescent="0.3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42</v>
      </c>
      <c r="I102">
        <v>3</v>
      </c>
      <c r="J102">
        <v>48</v>
      </c>
      <c r="K102">
        <v>2</v>
      </c>
      <c r="L102">
        <v>142</v>
      </c>
      <c r="M102">
        <v>4</v>
      </c>
      <c r="O102">
        <v>88234</v>
      </c>
      <c r="P102">
        <f>IFERROR(H99/I99,0)</f>
        <v>13.866666666666667</v>
      </c>
    </row>
    <row r="103" spans="1:16" x14ac:dyDescent="0.3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42</v>
      </c>
      <c r="I103">
        <v>3</v>
      </c>
      <c r="J103">
        <v>50</v>
      </c>
      <c r="K103">
        <v>2</v>
      </c>
      <c r="L103">
        <v>145</v>
      </c>
      <c r="M103">
        <v>6</v>
      </c>
      <c r="O103">
        <v>367662</v>
      </c>
      <c r="P103">
        <f>IFERROR(J99/K99,0)</f>
        <v>18.53846153846154</v>
      </c>
    </row>
    <row r="104" spans="1:16" x14ac:dyDescent="0.3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41</v>
      </c>
      <c r="I104">
        <v>3</v>
      </c>
      <c r="J104">
        <v>48</v>
      </c>
      <c r="K104">
        <v>3</v>
      </c>
      <c r="L104">
        <v>145</v>
      </c>
      <c r="M104">
        <v>6</v>
      </c>
      <c r="O104">
        <v>508837</v>
      </c>
      <c r="P104">
        <f>IFERROR(L99/M99,0)</f>
        <v>25.068965517241381</v>
      </c>
    </row>
    <row r="105" spans="1:16" x14ac:dyDescent="0.3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42</v>
      </c>
      <c r="I105">
        <v>3</v>
      </c>
      <c r="J105">
        <v>47</v>
      </c>
      <c r="K105">
        <v>3</v>
      </c>
      <c r="L105">
        <v>152</v>
      </c>
      <c r="M105">
        <v>6</v>
      </c>
    </row>
    <row r="107" spans="1:16" x14ac:dyDescent="0.3">
      <c r="A107" t="s">
        <v>13</v>
      </c>
      <c r="B107" t="s">
        <v>25</v>
      </c>
      <c r="O107" t="s">
        <v>29</v>
      </c>
    </row>
    <row r="108" spans="1:16" x14ac:dyDescent="0.3">
      <c r="A108" t="s">
        <v>3</v>
      </c>
      <c r="B108">
        <v>5</v>
      </c>
      <c r="D108">
        <v>50</v>
      </c>
      <c r="F108">
        <v>55</v>
      </c>
      <c r="H108">
        <v>88234</v>
      </c>
      <c r="J108">
        <v>367662</v>
      </c>
      <c r="L108">
        <v>508837</v>
      </c>
      <c r="O108" t="s">
        <v>20</v>
      </c>
      <c r="P108" t="s">
        <v>4</v>
      </c>
    </row>
    <row r="109" spans="1:16" x14ac:dyDescent="0.3">
      <c r="A109" t="s">
        <v>4</v>
      </c>
      <c r="B109">
        <f t="shared" ref="B109:M109" si="20">AVERAGE(B111:B115)</f>
        <v>0</v>
      </c>
      <c r="C109">
        <f t="shared" si="20"/>
        <v>0</v>
      </c>
      <c r="D109">
        <f t="shared" si="20"/>
        <v>0</v>
      </c>
      <c r="E109">
        <f t="shared" si="20"/>
        <v>0</v>
      </c>
      <c r="F109">
        <f t="shared" si="20"/>
        <v>0</v>
      </c>
      <c r="G109">
        <f t="shared" si="20"/>
        <v>0</v>
      </c>
      <c r="H109">
        <f t="shared" si="20"/>
        <v>3.2</v>
      </c>
      <c r="I109">
        <f t="shared" si="20"/>
        <v>0.4</v>
      </c>
      <c r="J109">
        <f t="shared" si="20"/>
        <v>84.6</v>
      </c>
      <c r="K109">
        <f t="shared" si="20"/>
        <v>13.4</v>
      </c>
      <c r="L109">
        <f t="shared" si="20"/>
        <v>408.2</v>
      </c>
      <c r="M109">
        <f t="shared" si="20"/>
        <v>66.400000000000006</v>
      </c>
      <c r="O109">
        <v>5</v>
      </c>
      <c r="P109">
        <f>IFERROR(B109/C109,0)</f>
        <v>0</v>
      </c>
    </row>
    <row r="110" spans="1:16" x14ac:dyDescent="0.3">
      <c r="A110" t="s">
        <v>5</v>
      </c>
      <c r="B110">
        <f t="shared" ref="B110:M110" si="21">_xlfn.STDEV.S(B111:B115)</f>
        <v>0</v>
      </c>
      <c r="C110">
        <f t="shared" si="21"/>
        <v>0</v>
      </c>
      <c r="D110">
        <f t="shared" si="21"/>
        <v>0</v>
      </c>
      <c r="E110">
        <f t="shared" si="21"/>
        <v>0</v>
      </c>
      <c r="F110">
        <f t="shared" si="21"/>
        <v>0</v>
      </c>
      <c r="G110">
        <f t="shared" si="21"/>
        <v>0</v>
      </c>
      <c r="H110">
        <f t="shared" si="21"/>
        <v>0.44721359549995715</v>
      </c>
      <c r="I110">
        <f t="shared" si="21"/>
        <v>0.54772255750516607</v>
      </c>
      <c r="J110">
        <f t="shared" si="21"/>
        <v>1.51657508881031</v>
      </c>
      <c r="K110">
        <f t="shared" si="21"/>
        <v>0.54772255750516619</v>
      </c>
      <c r="L110">
        <f t="shared" si="21"/>
        <v>0.83666002653407556</v>
      </c>
      <c r="M110">
        <f t="shared" si="21"/>
        <v>2.1908902300206643</v>
      </c>
      <c r="O110">
        <v>50</v>
      </c>
      <c r="P110">
        <f>IFERROR(D109/E109,0)</f>
        <v>0</v>
      </c>
    </row>
    <row r="111" spans="1:1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0</v>
      </c>
      <c r="J111">
        <v>82</v>
      </c>
      <c r="K111">
        <v>14</v>
      </c>
      <c r="L111">
        <v>409</v>
      </c>
      <c r="M111">
        <v>64</v>
      </c>
      <c r="O111">
        <v>55</v>
      </c>
      <c r="P111">
        <f>IFERROR(F109/G109,0)</f>
        <v>0</v>
      </c>
    </row>
    <row r="112" spans="1:16" x14ac:dyDescent="0.3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1</v>
      </c>
      <c r="J112">
        <v>85</v>
      </c>
      <c r="K112">
        <v>14</v>
      </c>
      <c r="L112">
        <v>407</v>
      </c>
      <c r="M112">
        <v>70</v>
      </c>
      <c r="O112">
        <v>88234</v>
      </c>
      <c r="P112">
        <f>IFERROR(H109/I109,0)</f>
        <v>8</v>
      </c>
    </row>
    <row r="113" spans="1:16" x14ac:dyDescent="0.3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85</v>
      </c>
      <c r="K113">
        <v>13</v>
      </c>
      <c r="L113">
        <v>409</v>
      </c>
      <c r="M113">
        <v>66</v>
      </c>
      <c r="O113">
        <v>367662</v>
      </c>
      <c r="P113">
        <f>IFERROR(J109/K109,0)</f>
        <v>6.3134328358208949</v>
      </c>
    </row>
    <row r="114" spans="1:16" x14ac:dyDescent="0.3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1</v>
      </c>
      <c r="J114">
        <v>86</v>
      </c>
      <c r="K114">
        <v>13</v>
      </c>
      <c r="L114">
        <v>408</v>
      </c>
      <c r="M114">
        <v>66</v>
      </c>
      <c r="O114">
        <v>508837</v>
      </c>
      <c r="P114">
        <f>IFERROR(L109/M109,0)</f>
        <v>6.1475903614457827</v>
      </c>
    </row>
    <row r="115" spans="1:16" x14ac:dyDescent="0.3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85</v>
      </c>
      <c r="K115">
        <v>13</v>
      </c>
      <c r="L115">
        <v>408</v>
      </c>
      <c r="M115">
        <v>66</v>
      </c>
    </row>
    <row r="117" spans="1:16" x14ac:dyDescent="0.3">
      <c r="A117" t="s">
        <v>12</v>
      </c>
      <c r="B117" t="s">
        <v>25</v>
      </c>
      <c r="O117" t="s">
        <v>29</v>
      </c>
    </row>
    <row r="118" spans="1:16" x14ac:dyDescent="0.3">
      <c r="A118" t="s">
        <v>3</v>
      </c>
      <c r="B118">
        <v>5</v>
      </c>
      <c r="D118">
        <v>50</v>
      </c>
      <c r="F118">
        <v>55</v>
      </c>
      <c r="H118">
        <v>88234</v>
      </c>
      <c r="J118">
        <v>367662</v>
      </c>
      <c r="L118">
        <v>508837</v>
      </c>
      <c r="O118" t="s">
        <v>20</v>
      </c>
      <c r="P118" t="s">
        <v>4</v>
      </c>
    </row>
    <row r="119" spans="1:16" x14ac:dyDescent="0.3">
      <c r="A119" t="s">
        <v>4</v>
      </c>
      <c r="B119">
        <f t="shared" ref="B119:L119" si="22">AVERAGE(B121:B125)</f>
        <v>0</v>
      </c>
      <c r="C119">
        <f t="shared" si="22"/>
        <v>0</v>
      </c>
      <c r="D119">
        <f t="shared" si="22"/>
        <v>0</v>
      </c>
      <c r="E119">
        <f t="shared" si="22"/>
        <v>0</v>
      </c>
      <c r="F119">
        <f t="shared" si="22"/>
        <v>0</v>
      </c>
      <c r="G119">
        <f t="shared" si="22"/>
        <v>0</v>
      </c>
      <c r="H119">
        <f t="shared" si="22"/>
        <v>6.2</v>
      </c>
      <c r="I119">
        <f t="shared" si="22"/>
        <v>0.4</v>
      </c>
      <c r="J119">
        <f t="shared" si="22"/>
        <v>218.4</v>
      </c>
      <c r="K119">
        <f t="shared" si="22"/>
        <v>27.2</v>
      </c>
      <c r="L119">
        <f t="shared" si="22"/>
        <v>771.2</v>
      </c>
      <c r="M119">
        <f>AVERAGE(M121:M126)</f>
        <v>80.833333333333329</v>
      </c>
      <c r="O119">
        <v>5</v>
      </c>
      <c r="P119">
        <f>IFERROR(B119/C119,0)</f>
        <v>0</v>
      </c>
    </row>
    <row r="120" spans="1:16" x14ac:dyDescent="0.3">
      <c r="A120" t="s">
        <v>5</v>
      </c>
      <c r="B120">
        <f t="shared" ref="B120:L120" si="23">_xlfn.STDEV.S(B121:B125)</f>
        <v>0</v>
      </c>
      <c r="C120">
        <f t="shared" si="23"/>
        <v>0</v>
      </c>
      <c r="D120">
        <f t="shared" si="23"/>
        <v>0</v>
      </c>
      <c r="E120">
        <f t="shared" si="23"/>
        <v>0</v>
      </c>
      <c r="F120">
        <f t="shared" si="23"/>
        <v>0</v>
      </c>
      <c r="G120">
        <f t="shared" si="23"/>
        <v>0</v>
      </c>
      <c r="H120">
        <f t="shared" si="23"/>
        <v>0.44721359549995793</v>
      </c>
      <c r="I120">
        <f t="shared" si="23"/>
        <v>0.54772255750516607</v>
      </c>
      <c r="J120">
        <f t="shared" si="23"/>
        <v>67.292644471740019</v>
      </c>
      <c r="K120">
        <f t="shared" si="23"/>
        <v>9.2032602918748339</v>
      </c>
      <c r="L120">
        <f t="shared" si="23"/>
        <v>71.503146783900362</v>
      </c>
      <c r="M120">
        <f>_xlfn.STDEV.S(M121:M126)</f>
        <v>9.0424922818140772</v>
      </c>
      <c r="O120">
        <v>50</v>
      </c>
      <c r="P120">
        <f>IFERROR(D119/E119,0)</f>
        <v>0</v>
      </c>
    </row>
    <row r="121" spans="1:1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6</v>
      </c>
      <c r="I121">
        <v>1</v>
      </c>
      <c r="J121">
        <v>192</v>
      </c>
      <c r="K121">
        <v>40</v>
      </c>
      <c r="L121">
        <v>711</v>
      </c>
      <c r="M121">
        <v>77</v>
      </c>
      <c r="O121">
        <v>55</v>
      </c>
      <c r="P121">
        <f>IFERROR(F119/G119,0)</f>
        <v>0</v>
      </c>
    </row>
    <row r="122" spans="1:16" x14ac:dyDescent="0.3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320</v>
      </c>
      <c r="K122">
        <v>21</v>
      </c>
      <c r="L122">
        <v>730</v>
      </c>
      <c r="M122">
        <v>75</v>
      </c>
      <c r="O122">
        <v>88234</v>
      </c>
      <c r="P122">
        <f>IFERROR(H119/I119,0)</f>
        <v>15.5</v>
      </c>
    </row>
    <row r="123" spans="1:16" x14ac:dyDescent="0.3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</v>
      </c>
      <c r="J123">
        <v>154</v>
      </c>
      <c r="K123">
        <v>29</v>
      </c>
      <c r="L123">
        <v>876</v>
      </c>
      <c r="M123">
        <v>77</v>
      </c>
      <c r="O123">
        <v>367662</v>
      </c>
      <c r="P123">
        <f>IFERROR(J119/K119,0)</f>
        <v>8.0294117647058822</v>
      </c>
    </row>
    <row r="124" spans="1:16" x14ac:dyDescent="0.3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7</v>
      </c>
      <c r="I124">
        <v>0</v>
      </c>
      <c r="J124">
        <v>251</v>
      </c>
      <c r="K124">
        <v>30</v>
      </c>
      <c r="L124">
        <v>815</v>
      </c>
      <c r="M124">
        <v>89</v>
      </c>
      <c r="O124">
        <v>508837</v>
      </c>
      <c r="P124">
        <f>IFERROR(L119/M119,0)</f>
        <v>9.5406185567010322</v>
      </c>
    </row>
    <row r="125" spans="1:16" x14ac:dyDescent="0.3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</v>
      </c>
      <c r="I125">
        <v>0</v>
      </c>
      <c r="J125">
        <v>175</v>
      </c>
      <c r="K125">
        <v>16</v>
      </c>
      <c r="L125">
        <v>724</v>
      </c>
      <c r="M125">
        <v>95</v>
      </c>
    </row>
    <row r="126" spans="1:16" x14ac:dyDescent="0.3">
      <c r="M126">
        <v>72</v>
      </c>
    </row>
    <row r="128" spans="1:16" x14ac:dyDescent="0.3">
      <c r="A128" t="s">
        <v>11</v>
      </c>
      <c r="B128" t="s">
        <v>26</v>
      </c>
      <c r="O128" t="s">
        <v>29</v>
      </c>
    </row>
    <row r="129" spans="1:16" x14ac:dyDescent="0.3">
      <c r="A129" t="s">
        <v>3</v>
      </c>
      <c r="B129">
        <v>5</v>
      </c>
      <c r="D129">
        <v>50</v>
      </c>
      <c r="F129">
        <v>55</v>
      </c>
      <c r="H129">
        <v>88234</v>
      </c>
      <c r="J129">
        <v>367662</v>
      </c>
      <c r="L129">
        <v>508837</v>
      </c>
      <c r="O129" t="s">
        <v>20</v>
      </c>
      <c r="P129" t="s">
        <v>4</v>
      </c>
    </row>
    <row r="130" spans="1:16" x14ac:dyDescent="0.3">
      <c r="A130" t="s">
        <v>4</v>
      </c>
      <c r="B130">
        <f t="shared" ref="B130:M130" si="24">AVERAGE(B132:B136)</f>
        <v>0</v>
      </c>
      <c r="C130">
        <f t="shared" si="24"/>
        <v>0</v>
      </c>
      <c r="D130">
        <f t="shared" si="24"/>
        <v>0</v>
      </c>
      <c r="E130">
        <f t="shared" si="24"/>
        <v>0</v>
      </c>
      <c r="F130">
        <f t="shared" si="24"/>
        <v>0</v>
      </c>
      <c r="G130">
        <f t="shared" si="24"/>
        <v>0</v>
      </c>
      <c r="H130">
        <f t="shared" si="24"/>
        <v>0.2</v>
      </c>
      <c r="I130">
        <f t="shared" si="24"/>
        <v>0</v>
      </c>
      <c r="J130">
        <f t="shared" si="24"/>
        <v>0.2</v>
      </c>
      <c r="K130">
        <f t="shared" si="24"/>
        <v>0.2</v>
      </c>
      <c r="L130">
        <f t="shared" si="24"/>
        <v>0.8</v>
      </c>
      <c r="M130">
        <f t="shared" si="24"/>
        <v>0.4</v>
      </c>
      <c r="O130">
        <v>5</v>
      </c>
      <c r="P130">
        <f>IFERROR(B130/C130,0)</f>
        <v>0</v>
      </c>
    </row>
    <row r="131" spans="1:16" x14ac:dyDescent="0.3">
      <c r="A131" t="s">
        <v>5</v>
      </c>
      <c r="B131">
        <f t="shared" ref="B131:M131" si="25">_xlfn.STDEV.S(B132:B136)</f>
        <v>0</v>
      </c>
      <c r="C131">
        <f t="shared" si="25"/>
        <v>0</v>
      </c>
      <c r="D131">
        <f t="shared" si="25"/>
        <v>0</v>
      </c>
      <c r="E131">
        <f t="shared" si="25"/>
        <v>0</v>
      </c>
      <c r="F131">
        <f t="shared" si="25"/>
        <v>0</v>
      </c>
      <c r="G131">
        <f t="shared" si="25"/>
        <v>0</v>
      </c>
      <c r="H131">
        <f t="shared" si="25"/>
        <v>0.44721359549995793</v>
      </c>
      <c r="I131">
        <f t="shared" si="25"/>
        <v>0</v>
      </c>
      <c r="J131">
        <f t="shared" si="25"/>
        <v>0.44721359549995793</v>
      </c>
      <c r="K131">
        <f t="shared" si="25"/>
        <v>0.44721359549995793</v>
      </c>
      <c r="L131">
        <f t="shared" si="25"/>
        <v>0.44721359549995787</v>
      </c>
      <c r="M131">
        <f t="shared" si="25"/>
        <v>0.54772255750516607</v>
      </c>
      <c r="O131">
        <v>50</v>
      </c>
      <c r="P131">
        <f>IFERROR(D130/E130,0)</f>
        <v>0</v>
      </c>
    </row>
    <row r="132" spans="1:16" x14ac:dyDescent="0.3">
      <c r="A132" t="s">
        <v>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O132">
        <v>55</v>
      </c>
      <c r="P132">
        <f>IFERROR(F130/G130,0)</f>
        <v>0</v>
      </c>
    </row>
    <row r="133" spans="1:16" x14ac:dyDescent="0.3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O133">
        <v>88234</v>
      </c>
      <c r="P133">
        <f>IFERROR(H130/I130,0)</f>
        <v>0</v>
      </c>
    </row>
    <row r="134" spans="1:16" x14ac:dyDescent="0.3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O134">
        <v>367662</v>
      </c>
      <c r="P134">
        <f>IFERROR(J130/K130,0)</f>
        <v>1</v>
      </c>
    </row>
    <row r="135" spans="1:16" x14ac:dyDescent="0.3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O135">
        <v>508837</v>
      </c>
      <c r="P135">
        <f>IFERROR(L130/M130,0)</f>
        <v>2</v>
      </c>
    </row>
    <row r="136" spans="1:16" x14ac:dyDescent="0.3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</row>
    <row r="138" spans="1:16" x14ac:dyDescent="0.3">
      <c r="A138" t="s">
        <v>27</v>
      </c>
      <c r="B138" t="s">
        <v>28</v>
      </c>
      <c r="C138" t="s">
        <v>5</v>
      </c>
      <c r="D138" t="s">
        <v>6</v>
      </c>
    </row>
    <row r="139" spans="1:16" x14ac:dyDescent="0.3">
      <c r="A139" t="s">
        <v>8</v>
      </c>
      <c r="B139">
        <f t="shared" ref="B139:B151" si="26">AVERAGE(D139:G139)</f>
        <v>24.261799903619618</v>
      </c>
      <c r="C139">
        <f t="shared" ref="C139:C151" si="27">IFERROR(_xlfn.STDEV.S(D139:G139),0)</f>
        <v>6.3026920605964012</v>
      </c>
      <c r="D139">
        <v>32</v>
      </c>
      <c r="E139">
        <v>26.702586206896555</v>
      </c>
      <c r="F139">
        <v>20.046583850931675</v>
      </c>
      <c r="G139">
        <v>18.298029556650246</v>
      </c>
    </row>
    <row r="140" spans="1:16" x14ac:dyDescent="0.3">
      <c r="A140" t="s">
        <v>2</v>
      </c>
      <c r="B140">
        <f t="shared" si="26"/>
        <v>35.226496674057643</v>
      </c>
      <c r="C140">
        <f t="shared" si="27"/>
        <v>2.805587118861002</v>
      </c>
      <c r="D140">
        <v>32.049999999999997</v>
      </c>
      <c r="E140">
        <v>37.365853658536587</v>
      </c>
      <c r="F140">
        <v>36.263636363636358</v>
      </c>
    </row>
    <row r="141" spans="1:16" x14ac:dyDescent="0.3">
      <c r="A141" t="s">
        <v>16</v>
      </c>
      <c r="B141">
        <f t="shared" si="26"/>
        <v>27.583333333333332</v>
      </c>
      <c r="C141">
        <f t="shared" si="27"/>
        <v>11.431559629182512</v>
      </c>
      <c r="D141">
        <v>19.5</v>
      </c>
      <c r="E141">
        <v>35.666666666666664</v>
      </c>
    </row>
    <row r="142" spans="1:16" x14ac:dyDescent="0.3">
      <c r="A142" t="s">
        <v>7</v>
      </c>
      <c r="B142">
        <f t="shared" si="26"/>
        <v>26.574633699633701</v>
      </c>
      <c r="C142">
        <f t="shared" si="27"/>
        <v>10.618904857763905</v>
      </c>
      <c r="D142">
        <v>19.065934065934066</v>
      </c>
      <c r="E142">
        <v>34.083333333333336</v>
      </c>
    </row>
    <row r="143" spans="1:16" x14ac:dyDescent="0.3">
      <c r="A143" t="s">
        <v>9</v>
      </c>
      <c r="B143">
        <f t="shared" si="26"/>
        <v>0</v>
      </c>
      <c r="C143">
        <f t="shared" si="27"/>
        <v>0</v>
      </c>
      <c r="D143">
        <v>0</v>
      </c>
    </row>
    <row r="144" spans="1:16" x14ac:dyDescent="0.3">
      <c r="A144" t="s">
        <v>10</v>
      </c>
      <c r="B144">
        <f t="shared" si="26"/>
        <v>22.644444444444446</v>
      </c>
      <c r="C144">
        <f t="shared" si="27"/>
        <v>2.2433440646928413</v>
      </c>
      <c r="D144">
        <v>25.000000000000004</v>
      </c>
      <c r="E144">
        <v>22.4</v>
      </c>
      <c r="F144">
        <v>20.533333333333335</v>
      </c>
    </row>
    <row r="145" spans="1:16" x14ac:dyDescent="0.3">
      <c r="A145" t="s">
        <v>21</v>
      </c>
      <c r="B145">
        <f t="shared" si="26"/>
        <v>16.541025641025641</v>
      </c>
      <c r="C145">
        <f t="shared" si="27"/>
        <v>2.068363177186654</v>
      </c>
      <c r="D145">
        <v>15.5</v>
      </c>
      <c r="E145">
        <v>15.2</v>
      </c>
      <c r="F145">
        <v>18.923076923076923</v>
      </c>
    </row>
    <row r="146" spans="1:16" x14ac:dyDescent="0.3">
      <c r="A146" t="s">
        <v>17</v>
      </c>
      <c r="B146">
        <f t="shared" si="26"/>
        <v>12.111111111111112</v>
      </c>
      <c r="C146">
        <f t="shared" si="27"/>
        <v>6.585618450105529</v>
      </c>
      <c r="D146">
        <v>5</v>
      </c>
      <c r="E146">
        <v>18</v>
      </c>
      <c r="F146">
        <v>13.333333333333334</v>
      </c>
    </row>
    <row r="147" spans="1:16" x14ac:dyDescent="0.3">
      <c r="A147" t="s">
        <v>15</v>
      </c>
      <c r="B147">
        <f t="shared" si="26"/>
        <v>1.5</v>
      </c>
      <c r="C147">
        <f t="shared" si="27"/>
        <v>1.3228756555322954</v>
      </c>
      <c r="D147">
        <v>0</v>
      </c>
      <c r="E147">
        <v>2</v>
      </c>
      <c r="F147">
        <v>2.5</v>
      </c>
    </row>
    <row r="148" spans="1:16" x14ac:dyDescent="0.3">
      <c r="A148" t="s">
        <v>14</v>
      </c>
      <c r="B148">
        <f t="shared" si="26"/>
        <v>19.158031240789864</v>
      </c>
      <c r="C148">
        <f t="shared" si="27"/>
        <v>5.62679081239291</v>
      </c>
      <c r="D148">
        <v>13.866666666666667</v>
      </c>
      <c r="E148">
        <v>18.53846153846154</v>
      </c>
      <c r="F148">
        <v>25.068965517241381</v>
      </c>
    </row>
    <row r="149" spans="1:16" x14ac:dyDescent="0.3">
      <c r="A149" t="s">
        <v>13</v>
      </c>
      <c r="B149">
        <f>AVERAGE(D149:G149)</f>
        <v>6.8203410657555592</v>
      </c>
      <c r="C149">
        <f>IFERROR(_xlfn.STDEV.S(D149:G149),0)</f>
        <v>1.0249743081822877</v>
      </c>
      <c r="D149">
        <v>8</v>
      </c>
      <c r="E149">
        <v>6.3134328358208949</v>
      </c>
      <c r="F149">
        <v>6.1475903614457827</v>
      </c>
    </row>
    <row r="150" spans="1:16" x14ac:dyDescent="0.3">
      <c r="A150" t="s">
        <v>12</v>
      </c>
      <c r="B150">
        <f>AVERAGE(D150:G150)</f>
        <v>11.023343440468972</v>
      </c>
      <c r="C150">
        <f>IFERROR(_xlfn.STDEV.S(D150:G150),0)</f>
        <v>3.9498451812744757</v>
      </c>
      <c r="D150">
        <v>15.5</v>
      </c>
      <c r="E150">
        <v>8.0294117647058822</v>
      </c>
      <c r="F150">
        <v>9.5406185567010322</v>
      </c>
    </row>
    <row r="151" spans="1:16" x14ac:dyDescent="0.3">
      <c r="A151" t="s">
        <v>11</v>
      </c>
      <c r="B151">
        <f t="shared" si="26"/>
        <v>0</v>
      </c>
      <c r="C151">
        <f t="shared" si="27"/>
        <v>0</v>
      </c>
      <c r="D151">
        <v>0</v>
      </c>
    </row>
    <row r="153" spans="1:16" x14ac:dyDescent="0.3">
      <c r="A153" t="s">
        <v>20</v>
      </c>
      <c r="B153" t="s">
        <v>4</v>
      </c>
      <c r="C153" t="s">
        <v>5</v>
      </c>
      <c r="D153" t="s">
        <v>6</v>
      </c>
    </row>
    <row r="154" spans="1:16" x14ac:dyDescent="0.3">
      <c r="A154">
        <v>5</v>
      </c>
      <c r="B154">
        <f>AVERAGE(D154:P154)</f>
        <v>0</v>
      </c>
      <c r="C154">
        <f>_xlfn.STDEV.S(D154:P154)</f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>
        <v>50</v>
      </c>
      <c r="B155">
        <f t="shared" ref="B155:B159" si="28">AVERAGE(D155:P155)</f>
        <v>0.15384615384615385</v>
      </c>
      <c r="C155">
        <f t="shared" ref="C155:C159" si="29">_xlfn.STDEV.S(D155:P155)</f>
        <v>0.55470019622522915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>
        <v>55</v>
      </c>
      <c r="B156">
        <f t="shared" si="28"/>
        <v>3.9281487743026204</v>
      </c>
      <c r="C156">
        <f t="shared" si="29"/>
        <v>9.9453307951387746</v>
      </c>
      <c r="D156">
        <v>32</v>
      </c>
      <c r="E156">
        <v>0</v>
      </c>
      <c r="F156">
        <v>0</v>
      </c>
      <c r="G156">
        <v>19.065934065934066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>
        <v>88234</v>
      </c>
      <c r="B157">
        <f t="shared" si="28"/>
        <v>13.51558355437666</v>
      </c>
      <c r="C157">
        <f t="shared" si="29"/>
        <v>12.629217714929005</v>
      </c>
      <c r="D157">
        <v>26.702586206896555</v>
      </c>
      <c r="E157">
        <v>32.049999999999997</v>
      </c>
      <c r="F157">
        <v>0</v>
      </c>
      <c r="G157">
        <v>34.083333333333336</v>
      </c>
      <c r="H157">
        <v>0</v>
      </c>
      <c r="I157">
        <v>25.000000000000004</v>
      </c>
      <c r="J157">
        <v>15.5</v>
      </c>
      <c r="K157">
        <v>5</v>
      </c>
      <c r="L157">
        <v>0</v>
      </c>
      <c r="M157">
        <v>13.866666666666667</v>
      </c>
      <c r="N157">
        <v>8</v>
      </c>
      <c r="O157">
        <v>15.5</v>
      </c>
      <c r="P157">
        <v>0</v>
      </c>
    </row>
    <row r="158" spans="1:16" x14ac:dyDescent="0.3">
      <c r="A158">
        <v>367662</v>
      </c>
      <c r="B158">
        <f t="shared" si="28"/>
        <v>12.953364896035122</v>
      </c>
      <c r="C158">
        <f t="shared" si="29"/>
        <v>11.205885282997455</v>
      </c>
      <c r="D158">
        <v>20.046583850931675</v>
      </c>
      <c r="E158">
        <v>37.365853658536587</v>
      </c>
      <c r="F158">
        <v>19.5</v>
      </c>
      <c r="G158">
        <v>0</v>
      </c>
      <c r="H158">
        <v>0</v>
      </c>
      <c r="I158">
        <v>22.4</v>
      </c>
      <c r="J158">
        <v>15.2</v>
      </c>
      <c r="K158">
        <v>18</v>
      </c>
      <c r="L158">
        <v>2</v>
      </c>
      <c r="M158">
        <v>18.53846153846154</v>
      </c>
      <c r="N158">
        <v>6.3134328358208949</v>
      </c>
      <c r="O158">
        <v>8.0294117647058822</v>
      </c>
      <c r="P158">
        <v>1</v>
      </c>
    </row>
    <row r="159" spans="1:16" x14ac:dyDescent="0.3">
      <c r="A159">
        <v>508837</v>
      </c>
      <c r="B159">
        <f t="shared" si="28"/>
        <v>14.521173124006545</v>
      </c>
      <c r="C159">
        <f t="shared" si="29"/>
        <v>12.602876394593702</v>
      </c>
      <c r="D159">
        <v>18.298029556650246</v>
      </c>
      <c r="E159">
        <v>36.263636363636358</v>
      </c>
      <c r="F159">
        <v>35.666666666666664</v>
      </c>
      <c r="G159">
        <v>0</v>
      </c>
      <c r="H159">
        <v>0.5</v>
      </c>
      <c r="I159">
        <v>20.533333333333335</v>
      </c>
      <c r="J159">
        <v>18.923076923076923</v>
      </c>
      <c r="K159">
        <v>13.333333333333334</v>
      </c>
      <c r="L159">
        <v>2.5</v>
      </c>
      <c r="M159">
        <v>25.068965517241381</v>
      </c>
      <c r="N159">
        <v>6.1475903614457827</v>
      </c>
      <c r="O159">
        <v>9.5406185567010322</v>
      </c>
      <c r="P15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zoomScaleNormal="100" workbookViewId="0">
      <selection sqref="A1:XFD4"/>
    </sheetView>
  </sheetViews>
  <sheetFormatPr defaultRowHeight="14.4" x14ac:dyDescent="0.3"/>
  <cols>
    <col min="2" max="2" width="9.5546875" bestFit="1" customWidth="1"/>
    <col min="3" max="3" width="16.109375" customWidth="1"/>
    <col min="4" max="4" width="12.44140625" customWidth="1"/>
    <col min="5" max="5" width="13.6640625" customWidth="1"/>
  </cols>
  <sheetData>
    <row r="1" spans="1:5" x14ac:dyDescent="0.3">
      <c r="A1" t="s">
        <v>20</v>
      </c>
      <c r="B1" t="str">
        <f>CONCATENATE('raw data'!$A4,"_seq_time")</f>
        <v>abc_seq_time</v>
      </c>
      <c r="C1" t="str">
        <f>CONCATENATE('raw data'!$A4,"_seq_err")</f>
        <v>abc_seq_err</v>
      </c>
      <c r="D1" t="str">
        <f>CONCATENATE('raw data'!$A4,"_tbb_time")</f>
        <v>abc_tbb_time</v>
      </c>
      <c r="E1" t="str">
        <f>CONCATENATE('raw data'!$A4,"_tbb_err")</f>
        <v>abc_tbb_err</v>
      </c>
    </row>
    <row r="2" spans="1:5" x14ac:dyDescent="0.3">
      <c r="A2">
        <f>'raw data'!B5</f>
        <v>5</v>
      </c>
      <c r="B2" s="1">
        <f>'raw data'!B6</f>
        <v>0</v>
      </c>
      <c r="C2" s="1">
        <f>'raw data'!B7</f>
        <v>0</v>
      </c>
      <c r="D2" s="1">
        <f>'raw data'!C6</f>
        <v>0</v>
      </c>
      <c r="E2" s="1">
        <f>'raw data'!C7</f>
        <v>0</v>
      </c>
    </row>
    <row r="3" spans="1:5" x14ac:dyDescent="0.3">
      <c r="A3">
        <f>'raw data'!D5</f>
        <v>50</v>
      </c>
      <c r="B3" s="1">
        <f>'raw data'!D6</f>
        <v>0.4</v>
      </c>
      <c r="C3" s="1">
        <f>'raw data'!D7</f>
        <v>0.54772255750516607</v>
      </c>
      <c r="D3" s="1">
        <f>'raw data'!E6</f>
        <v>0.2</v>
      </c>
      <c r="E3" s="1">
        <f>'raw data'!E7</f>
        <v>0.44721359549995793</v>
      </c>
    </row>
    <row r="4" spans="1:5" x14ac:dyDescent="0.3">
      <c r="A4">
        <f>'raw data'!F5</f>
        <v>55</v>
      </c>
      <c r="B4" s="1">
        <f>'raw data'!F6</f>
        <v>6.4</v>
      </c>
      <c r="C4" s="1">
        <f>'raw data'!F7</f>
        <v>0.54772255750516607</v>
      </c>
      <c r="D4" s="1">
        <f>'raw data'!G6</f>
        <v>0.2</v>
      </c>
      <c r="E4" s="1">
        <f>'raw data'!G7</f>
        <v>0.44721359549995793</v>
      </c>
    </row>
    <row r="5" spans="1:5" x14ac:dyDescent="0.3">
      <c r="A5">
        <f>'raw data'!H5</f>
        <v>88234</v>
      </c>
      <c r="B5" s="1">
        <f>'raw data'!H6</f>
        <v>929.25</v>
      </c>
      <c r="C5" s="1">
        <f>'raw data'!H7</f>
        <v>70.622824450267728</v>
      </c>
      <c r="D5" s="1">
        <f>'raw data'!I6</f>
        <v>34.799999999999997</v>
      </c>
      <c r="E5" s="1">
        <f>'raw data'!I7</f>
        <v>7.1554175279993304</v>
      </c>
    </row>
    <row r="6" spans="1:5" x14ac:dyDescent="0.3">
      <c r="A6">
        <f>'raw data'!J5</f>
        <v>367662</v>
      </c>
      <c r="B6" s="1">
        <f>'raw data'!J6</f>
        <v>2151.6666666666665</v>
      </c>
      <c r="C6" s="1">
        <f>'raw data'!J7</f>
        <v>1810.2862572900819</v>
      </c>
      <c r="D6" s="1">
        <f>'raw data'!K6</f>
        <v>107.33333333333333</v>
      </c>
      <c r="E6" s="1">
        <f>'raw data'!K7</f>
        <v>79.122268251948725</v>
      </c>
    </row>
    <row r="7" spans="1:5" x14ac:dyDescent="0.3">
      <c r="A7">
        <f>'raw data'!L5</f>
        <v>508837</v>
      </c>
      <c r="B7" s="1">
        <f>'raw data'!L6</f>
        <v>1857.25</v>
      </c>
      <c r="C7" s="1">
        <f>'raw data'!L7</f>
        <v>2470.2042257001071</v>
      </c>
      <c r="D7" s="1">
        <f>'raw data'!M6</f>
        <v>101.5</v>
      </c>
      <c r="E7" s="1">
        <f>'raw data'!M7</f>
        <v>120.61094477699774</v>
      </c>
    </row>
    <row r="11" spans="1:5" x14ac:dyDescent="0.3">
      <c r="A11" t="s">
        <v>20</v>
      </c>
      <c r="B11" t="str">
        <f>CONCATENATE('raw data'!$A14,"_seq_time")</f>
        <v>adiam_seq_time</v>
      </c>
      <c r="C11" t="str">
        <f>CONCATENATE('raw data'!$A14,"_seq_err")</f>
        <v>adiam_seq_err</v>
      </c>
      <c r="D11" t="str">
        <f>CONCATENATE('raw data'!$A14,"_tbb_time")</f>
        <v>adiam_tbb_time</v>
      </c>
      <c r="E11" t="str">
        <f>CONCATENATE('raw data'!$A14,"_tbb_err")</f>
        <v>adiam_tbb_err</v>
      </c>
    </row>
    <row r="12" spans="1:5" x14ac:dyDescent="0.3">
      <c r="A12">
        <f>'raw data'!B15</f>
        <v>5</v>
      </c>
      <c r="B12" s="1">
        <f>'raw data'!B16</f>
        <v>0</v>
      </c>
      <c r="C12" s="1">
        <f>'raw data'!B17</f>
        <v>0</v>
      </c>
      <c r="D12" s="1">
        <f>'raw data'!C16</f>
        <v>0.2</v>
      </c>
      <c r="E12" s="1">
        <f>'raw data'!C17</f>
        <v>0.44721359549995793</v>
      </c>
    </row>
    <row r="13" spans="1:5" x14ac:dyDescent="0.3">
      <c r="A13">
        <f>'raw data'!D15</f>
        <v>50</v>
      </c>
      <c r="B13" s="1">
        <f>'raw data'!D16</f>
        <v>0</v>
      </c>
      <c r="C13" s="1">
        <f>'raw data'!D17</f>
        <v>0</v>
      </c>
      <c r="D13" s="1">
        <f>'raw data'!E16</f>
        <v>0</v>
      </c>
      <c r="E13" s="1">
        <f>'raw data'!E17</f>
        <v>0</v>
      </c>
    </row>
    <row r="14" spans="1:5" x14ac:dyDescent="0.3">
      <c r="A14">
        <f>'raw data'!F15</f>
        <v>55</v>
      </c>
      <c r="B14" s="1">
        <f>'raw data'!F16</f>
        <v>0</v>
      </c>
      <c r="C14" s="1">
        <f>'raw data'!F17</f>
        <v>0</v>
      </c>
      <c r="D14" s="1">
        <f>'raw data'!G16</f>
        <v>0.2</v>
      </c>
      <c r="E14" s="1">
        <f>'raw data'!G17</f>
        <v>0.44721359549995793</v>
      </c>
    </row>
    <row r="15" spans="1:5" x14ac:dyDescent="0.3">
      <c r="A15">
        <f>'raw data'!H15</f>
        <v>88234</v>
      </c>
      <c r="B15" s="1">
        <f>'raw data'!H16</f>
        <v>128.19999999999999</v>
      </c>
      <c r="C15" s="1">
        <f>'raw data'!H17</f>
        <v>29.20102737918652</v>
      </c>
      <c r="D15" s="1">
        <f>'raw data'!I16</f>
        <v>4</v>
      </c>
      <c r="E15" s="1">
        <f>'raw data'!I17</f>
        <v>0</v>
      </c>
    </row>
    <row r="16" spans="1:5" x14ac:dyDescent="0.3">
      <c r="A16">
        <f>'raw data'!J15</f>
        <v>367662</v>
      </c>
      <c r="B16" s="1">
        <f>'raw data'!J16</f>
        <v>306.39999999999998</v>
      </c>
      <c r="C16" s="1">
        <f>'raw data'!J17</f>
        <v>5.5497747702046434</v>
      </c>
      <c r="D16" s="1">
        <f>'raw data'!K16</f>
        <v>8.1999999999999993</v>
      </c>
      <c r="E16" s="1">
        <f>'raw data'!K17</f>
        <v>0.44721359549995793</v>
      </c>
    </row>
    <row r="17" spans="1:5" x14ac:dyDescent="0.3">
      <c r="A17">
        <f>'raw data'!L15</f>
        <v>508837</v>
      </c>
      <c r="B17" s="1">
        <f>'raw data'!L16</f>
        <v>797.8</v>
      </c>
      <c r="C17" s="1">
        <f>'raw data'!L17</f>
        <v>22.353970564532823</v>
      </c>
      <c r="D17" s="1">
        <f>'raw data'!M16</f>
        <v>22</v>
      </c>
      <c r="E17" s="1">
        <f>'raw data'!M17</f>
        <v>1.4142135623730951</v>
      </c>
    </row>
    <row r="21" spans="1:5" x14ac:dyDescent="0.3">
      <c r="A21" t="s">
        <v>20</v>
      </c>
      <c r="B21" t="str">
        <f>CONCATENATE('raw data'!$A24,"_seq_time")</f>
        <v>aprank_seq_time</v>
      </c>
      <c r="C21" t="str">
        <f>CONCATENATE('raw data'!$A24,"_seq_err")</f>
        <v>aprank_seq_err</v>
      </c>
      <c r="D21" t="str">
        <f>CONCATENATE('raw data'!$A24,"_tbb_time")</f>
        <v>aprank_tbb_time</v>
      </c>
      <c r="E21" t="str">
        <f>CONCATENATE('raw data'!$A24,"_tbb_err")</f>
        <v>aprank_tbb_err</v>
      </c>
    </row>
    <row r="22" spans="1:5" x14ac:dyDescent="0.3">
      <c r="A22">
        <f>'raw data'!B25</f>
        <v>5</v>
      </c>
      <c r="B22" s="1">
        <f>'raw data'!B26</f>
        <v>0</v>
      </c>
      <c r="C22" s="1">
        <f>'raw data'!B27</f>
        <v>0</v>
      </c>
      <c r="D22" s="1">
        <f>'raw data'!C26</f>
        <v>0</v>
      </c>
      <c r="E22" s="1">
        <f>'raw data'!C27</f>
        <v>0</v>
      </c>
    </row>
    <row r="23" spans="1:5" x14ac:dyDescent="0.3">
      <c r="A23">
        <f>'raw data'!D25</f>
        <v>50</v>
      </c>
      <c r="B23" s="1">
        <f>'raw data'!D26</f>
        <v>0</v>
      </c>
      <c r="C23" s="1">
        <f>'raw data'!D27</f>
        <v>0</v>
      </c>
      <c r="D23" s="1">
        <f>'raw data'!E26</f>
        <v>0</v>
      </c>
      <c r="E23" s="1">
        <f>'raw data'!E27</f>
        <v>0</v>
      </c>
    </row>
    <row r="24" spans="1:5" x14ac:dyDescent="0.3">
      <c r="A24">
        <f>'raw data'!F25</f>
        <v>55</v>
      </c>
      <c r="B24" s="1">
        <f>'raw data'!F26</f>
        <v>0</v>
      </c>
      <c r="C24" s="1">
        <f>'raw data'!F27</f>
        <v>0</v>
      </c>
      <c r="D24" s="1">
        <f>'raw data'!G26</f>
        <v>0</v>
      </c>
      <c r="E24" s="1">
        <f>'raw data'!G27</f>
        <v>0</v>
      </c>
    </row>
    <row r="25" spans="1:5" x14ac:dyDescent="0.3">
      <c r="A25">
        <f>'raw data'!H25</f>
        <v>88234</v>
      </c>
      <c r="B25" s="1">
        <f>'raw data'!H26</f>
        <v>0.8</v>
      </c>
      <c r="C25" s="1">
        <f>'raw data'!H27</f>
        <v>0.44721359549995787</v>
      </c>
      <c r="D25" s="1">
        <f>'raw data'!I26</f>
        <v>0</v>
      </c>
      <c r="E25" s="1">
        <f>'raw data'!I27</f>
        <v>0</v>
      </c>
    </row>
    <row r="26" spans="1:5" x14ac:dyDescent="0.3">
      <c r="A26">
        <f>'raw data'!J25</f>
        <v>367662</v>
      </c>
      <c r="B26" s="1">
        <f>'raw data'!J26</f>
        <v>7.8</v>
      </c>
      <c r="C26" s="1">
        <f>'raw data'!J27</f>
        <v>0.83666002653407556</v>
      </c>
      <c r="D26" s="1">
        <f>'raw data'!K26</f>
        <v>0.4</v>
      </c>
      <c r="E26" s="1">
        <f>'raw data'!K27</f>
        <v>0.54772255750516607</v>
      </c>
    </row>
    <row r="27" spans="1:5" x14ac:dyDescent="0.3">
      <c r="A27">
        <f>'raw data'!L25</f>
        <v>508837</v>
      </c>
      <c r="B27" s="1">
        <f>'raw data'!L26</f>
        <v>21.4</v>
      </c>
      <c r="C27" s="1">
        <f>'raw data'!L27</f>
        <v>2.0736441353327719</v>
      </c>
      <c r="D27" s="1">
        <f>'raw data'!M26</f>
        <v>0.6</v>
      </c>
      <c r="E27" s="1">
        <f>'raw data'!M27</f>
        <v>0.54772255750516607</v>
      </c>
    </row>
    <row r="31" spans="1:5" x14ac:dyDescent="0.3">
      <c r="A31" t="s">
        <v>20</v>
      </c>
      <c r="B31" t="str">
        <f>CONCATENATE('raw data'!$A34,"_seq_time")</f>
        <v>bc_seq_time</v>
      </c>
      <c r="C31" t="str">
        <f>CONCATENATE('raw data'!$A34,"_seq_err")</f>
        <v>bc_seq_err</v>
      </c>
      <c r="D31" t="str">
        <f>CONCATENATE('raw data'!$A34,"_tbb_time")</f>
        <v>bc_tbb_time</v>
      </c>
      <c r="E31" t="str">
        <f>CONCATENATE('raw data'!$A34,"_tbb_err")</f>
        <v>bc_tbb_err</v>
      </c>
    </row>
    <row r="32" spans="1:5" x14ac:dyDescent="0.3">
      <c r="A32">
        <f>'raw data'!B35</f>
        <v>5</v>
      </c>
      <c r="B32" s="1">
        <f>'raw data'!B36</f>
        <v>0</v>
      </c>
      <c r="C32" s="1">
        <f>'raw data'!B37</f>
        <v>0</v>
      </c>
      <c r="D32" s="1">
        <f>'raw data'!C36</f>
        <v>0</v>
      </c>
      <c r="E32" s="1">
        <f>'raw data'!C37</f>
        <v>0</v>
      </c>
    </row>
    <row r="33" spans="1:5" x14ac:dyDescent="0.3">
      <c r="A33">
        <f>'raw data'!D35</f>
        <v>50</v>
      </c>
      <c r="B33" s="1">
        <f>'raw data'!D36</f>
        <v>0</v>
      </c>
      <c r="C33" s="1">
        <f>'raw data'!D37</f>
        <v>0</v>
      </c>
      <c r="D33" s="1">
        <f>'raw data'!E36</f>
        <v>0.2</v>
      </c>
      <c r="E33" s="1">
        <f>'raw data'!E37</f>
        <v>0.44721359549995793</v>
      </c>
    </row>
    <row r="34" spans="1:5" x14ac:dyDescent="0.3">
      <c r="A34">
        <f>'raw data'!F35</f>
        <v>55</v>
      </c>
      <c r="B34" s="1">
        <f>'raw data'!F36</f>
        <v>347</v>
      </c>
      <c r="C34" s="1">
        <f>'raw data'!F37</f>
        <v>16.201851746019649</v>
      </c>
      <c r="D34" s="1">
        <f>'raw data'!G36</f>
        <v>18.2</v>
      </c>
      <c r="E34" s="1">
        <f>'raw data'!G37</f>
        <v>0.44721359549995793</v>
      </c>
    </row>
    <row r="35" spans="1:5" x14ac:dyDescent="0.3">
      <c r="A35">
        <f>'raw data'!H35</f>
        <v>88234</v>
      </c>
      <c r="B35" s="1">
        <f>'raw data'!H36</f>
        <v>818</v>
      </c>
      <c r="C35" s="1">
        <f>'raw data'!H37</f>
        <v>0</v>
      </c>
      <c r="D35" s="1">
        <f>'raw data'!I36</f>
        <v>24</v>
      </c>
      <c r="E35" s="1">
        <f>'raw data'!I37</f>
        <v>0</v>
      </c>
    </row>
    <row r="36" spans="1:5" x14ac:dyDescent="0.3">
      <c r="B36" s="1"/>
      <c r="C36" s="1"/>
      <c r="D36" s="1"/>
      <c r="E36" s="1"/>
    </row>
    <row r="37" spans="1:5" x14ac:dyDescent="0.3">
      <c r="B37" s="1"/>
      <c r="C37" s="1"/>
      <c r="D37" s="1"/>
      <c r="E37" s="1"/>
    </row>
    <row r="41" spans="1:5" x14ac:dyDescent="0.3">
      <c r="A41" t="s">
        <v>20</v>
      </c>
      <c r="B41" t="str">
        <f>CONCATENATE('raw data'!$A44,"_seq_time")</f>
        <v>cc_seq_time</v>
      </c>
      <c r="C41" t="str">
        <f>CONCATENATE('raw data'!$A44,"_seq_err")</f>
        <v>cc_seq_err</v>
      </c>
      <c r="D41" t="str">
        <f>CONCATENATE('raw data'!$A44,"_tbb_time")</f>
        <v>cc_tbb_time</v>
      </c>
      <c r="E41" t="str">
        <f>CONCATENATE('raw data'!$A44,"_tbb_err")</f>
        <v>cc_tbb_err</v>
      </c>
    </row>
    <row r="42" spans="1:5" x14ac:dyDescent="0.3">
      <c r="A42">
        <f>'raw data'!B45</f>
        <v>5</v>
      </c>
      <c r="B42" s="1">
        <f>'raw data'!B46</f>
        <v>0</v>
      </c>
      <c r="C42" s="1">
        <f>'raw data'!B47</f>
        <v>0</v>
      </c>
      <c r="D42" s="1">
        <f>'raw data'!C46</f>
        <v>0</v>
      </c>
      <c r="E42" s="1">
        <f>'raw data'!C47</f>
        <v>0</v>
      </c>
    </row>
    <row r="43" spans="1:5" x14ac:dyDescent="0.3">
      <c r="A43">
        <f>'raw data'!D45</f>
        <v>50</v>
      </c>
      <c r="B43" s="1">
        <f>'raw data'!D46</f>
        <v>0</v>
      </c>
      <c r="C43" s="1">
        <f>'raw data'!D47</f>
        <v>0</v>
      </c>
      <c r="D43" s="1">
        <f>'raw data'!E46</f>
        <v>0</v>
      </c>
      <c r="E43" s="1">
        <f>'raw data'!E47</f>
        <v>0</v>
      </c>
    </row>
    <row r="44" spans="1:5" x14ac:dyDescent="0.3">
      <c r="A44">
        <f>'raw data'!F45</f>
        <v>55</v>
      </c>
      <c r="B44" s="1">
        <f>'raw data'!F46</f>
        <v>0</v>
      </c>
      <c r="C44" s="1">
        <f>'raw data'!F47</f>
        <v>0</v>
      </c>
      <c r="D44" s="1">
        <f>'raw data'!G46</f>
        <v>0</v>
      </c>
      <c r="E44" s="1">
        <f>'raw data'!G47</f>
        <v>0</v>
      </c>
    </row>
    <row r="45" spans="1:5" x14ac:dyDescent="0.3">
      <c r="A45">
        <f>'raw data'!H45</f>
        <v>88234</v>
      </c>
      <c r="B45" s="1">
        <f>'raw data'!H46</f>
        <v>0</v>
      </c>
      <c r="C45" s="1">
        <f>'raw data'!H47</f>
        <v>0</v>
      </c>
      <c r="D45" s="1">
        <f>'raw data'!I46</f>
        <v>0</v>
      </c>
      <c r="E45" s="1">
        <f>'raw data'!I47</f>
        <v>0</v>
      </c>
    </row>
    <row r="46" spans="1:5" x14ac:dyDescent="0.3">
      <c r="A46">
        <f>'raw data'!J45</f>
        <v>367662</v>
      </c>
      <c r="B46" s="1">
        <f>'raw data'!J46</f>
        <v>0</v>
      </c>
      <c r="C46" s="1">
        <f>'raw data'!J47</f>
        <v>0</v>
      </c>
      <c r="D46" s="1">
        <f>'raw data'!K46</f>
        <v>0</v>
      </c>
      <c r="E46" s="1">
        <f>'raw data'!K47</f>
        <v>0</v>
      </c>
    </row>
    <row r="47" spans="1:5" x14ac:dyDescent="0.3">
      <c r="A47">
        <f>'raw data'!L45</f>
        <v>508837</v>
      </c>
      <c r="B47" s="1">
        <f>'raw data'!L46</f>
        <v>0.4</v>
      </c>
      <c r="C47" s="1">
        <f>'raw data'!L47</f>
        <v>0.54772255750516607</v>
      </c>
      <c r="D47" s="1">
        <f>'raw data'!M46</f>
        <v>0.8</v>
      </c>
      <c r="E47" s="1">
        <f>'raw data'!M47</f>
        <v>0.44721359549995787</v>
      </c>
    </row>
    <row r="51" spans="1:5" x14ac:dyDescent="0.3">
      <c r="A51" t="s">
        <v>20</v>
      </c>
      <c r="B51" t="str">
        <f>CONCATENATE('raw data'!$A54,"_seq_time")</f>
        <v>etri_seq_time</v>
      </c>
      <c r="C51" t="str">
        <f>CONCATENATE('raw data'!$A54,"_seq_err")</f>
        <v>etri_seq_err</v>
      </c>
      <c r="D51" t="str">
        <f>CONCATENATE('raw data'!$A54,"_tbb_time")</f>
        <v>etri_tbb_time</v>
      </c>
      <c r="E51" t="str">
        <f>CONCATENATE('raw data'!$A54,"_tbb_err")</f>
        <v>etri_tbb_err</v>
      </c>
    </row>
    <row r="52" spans="1:5" x14ac:dyDescent="0.3">
      <c r="A52">
        <f>'raw data'!B55</f>
        <v>5</v>
      </c>
      <c r="B52" s="1">
        <f>'raw data'!B56</f>
        <v>0</v>
      </c>
      <c r="C52" s="1">
        <f>'raw data'!B57</f>
        <v>0</v>
      </c>
      <c r="D52" s="1">
        <f>'raw data'!C56</f>
        <v>0</v>
      </c>
      <c r="E52" s="1">
        <f>'raw data'!C57</f>
        <v>0</v>
      </c>
    </row>
    <row r="53" spans="1:5" x14ac:dyDescent="0.3">
      <c r="A53">
        <f>'raw data'!D55</f>
        <v>50</v>
      </c>
      <c r="B53" s="1">
        <f>'raw data'!D56</f>
        <v>0</v>
      </c>
      <c r="C53" s="1">
        <f>'raw data'!D57</f>
        <v>0</v>
      </c>
      <c r="D53" s="1">
        <f>'raw data'!E56</f>
        <v>0</v>
      </c>
      <c r="E53" s="1">
        <f>'raw data'!E57</f>
        <v>0</v>
      </c>
    </row>
    <row r="54" spans="1:5" x14ac:dyDescent="0.3">
      <c r="A54">
        <f>'raw data'!F55</f>
        <v>55</v>
      </c>
      <c r="B54" s="1">
        <f>'raw data'!F56</f>
        <v>0</v>
      </c>
      <c r="C54" s="1">
        <f>'raw data'!F57</f>
        <v>0</v>
      </c>
      <c r="D54" s="1">
        <f>'raw data'!G56</f>
        <v>0</v>
      </c>
      <c r="E54" s="1">
        <f>'raw data'!G57</f>
        <v>0</v>
      </c>
    </row>
    <row r="55" spans="1:5" x14ac:dyDescent="0.3">
      <c r="A55">
        <f>'raw data'!H55</f>
        <v>88234</v>
      </c>
      <c r="B55" s="1">
        <f>'raw data'!H56</f>
        <v>4.166666666666667</v>
      </c>
      <c r="C55" s="1">
        <f>'raw data'!H57</f>
        <v>0.40824829046386302</v>
      </c>
      <c r="D55" s="1">
        <f>'raw data'!I56</f>
        <v>0.16666666666666666</v>
      </c>
      <c r="E55" s="1">
        <f>'raw data'!I57</f>
        <v>0.40824829046386302</v>
      </c>
    </row>
    <row r="56" spans="1:5" x14ac:dyDescent="0.3">
      <c r="A56">
        <f>'raw data'!J55</f>
        <v>367662</v>
      </c>
      <c r="B56" s="1">
        <f>'raw data'!J56</f>
        <v>14</v>
      </c>
      <c r="C56" s="1">
        <f>'raw data'!J57</f>
        <v>0</v>
      </c>
      <c r="D56" s="1">
        <f>'raw data'!K56</f>
        <v>0.625</v>
      </c>
      <c r="E56" s="1">
        <f>'raw data'!K57</f>
        <v>0.51754916950676566</v>
      </c>
    </row>
    <row r="57" spans="1:5" x14ac:dyDescent="0.3">
      <c r="A57">
        <f>'raw data'!L55</f>
        <v>508837</v>
      </c>
      <c r="B57" s="1">
        <f>'raw data'!L56</f>
        <v>38.5</v>
      </c>
      <c r="C57" s="1">
        <f>'raw data'!L57</f>
        <v>0.92582009977255142</v>
      </c>
      <c r="D57" s="1">
        <f>'raw data'!M56</f>
        <v>1.875</v>
      </c>
      <c r="E57" s="1">
        <f>'raw data'!M57</f>
        <v>0.64086994446165568</v>
      </c>
    </row>
    <row r="64" spans="1:5" x14ac:dyDescent="0.3">
      <c r="A64" t="s">
        <v>20</v>
      </c>
      <c r="B64" t="str">
        <f>CONCATENATE('raw data'!$A67,"_seq_time")</f>
        <v>lcc_seq_time</v>
      </c>
      <c r="C64" t="str">
        <f>CONCATENATE('raw data'!$A67,"_seq_err")</f>
        <v>lcc_seq_err</v>
      </c>
      <c r="D64" t="str">
        <f>CONCATENATE('raw data'!$A67,"_tbb_time")</f>
        <v>lcc_tbb_time</v>
      </c>
      <c r="E64" t="str">
        <f>CONCATENATE('raw data'!$A67,"_tbb_err")</f>
        <v>lcc_tbb_err</v>
      </c>
    </row>
    <row r="65" spans="1:5" x14ac:dyDescent="0.3">
      <c r="A65">
        <f>'raw data'!B68</f>
        <v>5</v>
      </c>
      <c r="B65" s="1">
        <f>'raw data'!B69</f>
        <v>0</v>
      </c>
      <c r="C65" s="1">
        <f>'raw data'!B70</f>
        <v>0</v>
      </c>
      <c r="D65" s="1">
        <f>'raw data'!C69</f>
        <v>0</v>
      </c>
      <c r="E65" s="1">
        <f>'raw data'!C70</f>
        <v>0</v>
      </c>
    </row>
    <row r="66" spans="1:5" x14ac:dyDescent="0.3">
      <c r="A66">
        <f>'raw data'!D68</f>
        <v>50</v>
      </c>
      <c r="B66" s="1">
        <f>'raw data'!D69</f>
        <v>0</v>
      </c>
      <c r="C66" s="1">
        <f>'raw data'!D70</f>
        <v>0</v>
      </c>
      <c r="D66" s="1">
        <f>'raw data'!E69</f>
        <v>0</v>
      </c>
      <c r="E66" s="1">
        <f>'raw data'!E70</f>
        <v>0</v>
      </c>
    </row>
    <row r="67" spans="1:5" x14ac:dyDescent="0.3">
      <c r="A67">
        <f>'raw data'!F68</f>
        <v>55</v>
      </c>
      <c r="B67" s="1">
        <f>'raw data'!F69</f>
        <v>0</v>
      </c>
      <c r="C67" s="1">
        <f>'raw data'!F70</f>
        <v>0</v>
      </c>
      <c r="D67" s="1">
        <f>'raw data'!G69</f>
        <v>0</v>
      </c>
      <c r="E67" s="1">
        <f>'raw data'!G70</f>
        <v>0</v>
      </c>
    </row>
    <row r="68" spans="1:5" x14ac:dyDescent="0.3">
      <c r="A68">
        <f>'raw data'!H68</f>
        <v>88234</v>
      </c>
      <c r="B68" s="1">
        <f>'raw data'!H69</f>
        <v>6.2</v>
      </c>
      <c r="C68" s="1">
        <f>'raw data'!H70</f>
        <v>0.44721359549995793</v>
      </c>
      <c r="D68" s="1">
        <f>'raw data'!I69</f>
        <v>0.4</v>
      </c>
      <c r="E68" s="1">
        <f>'raw data'!I70</f>
        <v>0.54772255750516607</v>
      </c>
    </row>
    <row r="69" spans="1:5" x14ac:dyDescent="0.3">
      <c r="A69">
        <f>'raw data'!J68</f>
        <v>367662</v>
      </c>
      <c r="B69" s="1">
        <f>'raw data'!J69</f>
        <v>15.2</v>
      </c>
      <c r="C69" s="1">
        <f>'raw data'!J70</f>
        <v>0.44721359549995793</v>
      </c>
      <c r="D69" s="1">
        <f>'raw data'!K69</f>
        <v>1</v>
      </c>
      <c r="E69" s="1">
        <f>'raw data'!K70</f>
        <v>0</v>
      </c>
    </row>
    <row r="70" spans="1:5" x14ac:dyDescent="0.3">
      <c r="A70">
        <f>'raw data'!L68</f>
        <v>508837</v>
      </c>
      <c r="B70" s="1">
        <f>'raw data'!L69</f>
        <v>49.2</v>
      </c>
      <c r="C70" s="1">
        <f>'raw data'!L70</f>
        <v>1.6431676725154982</v>
      </c>
      <c r="D70" s="1">
        <f>'raw data'!M69</f>
        <v>2.6</v>
      </c>
      <c r="E70" s="1">
        <f>'raw data'!M70</f>
        <v>0.54772255750516674</v>
      </c>
    </row>
    <row r="73" spans="1:5" x14ac:dyDescent="0.3">
      <c r="A73" t="s">
        <v>20</v>
      </c>
      <c r="B73" t="str">
        <f>CONCATENATE('raw data'!$A77,"_seq_time")</f>
        <v>prank_seq_time</v>
      </c>
      <c r="C73" t="str">
        <f>CONCATENATE('raw data'!$A77,"_seq_err")</f>
        <v>prank_seq_err</v>
      </c>
      <c r="D73" t="str">
        <f>CONCATENATE('raw data'!$A77,"_tbb_time")</f>
        <v>prank_tbb_time</v>
      </c>
      <c r="E73" t="str">
        <f>CONCATENATE('raw data'!$A77,"_tbb_err")</f>
        <v>prank_tbb_err</v>
      </c>
    </row>
    <row r="74" spans="1:5" x14ac:dyDescent="0.3">
      <c r="A74">
        <f>'raw data'!B78</f>
        <v>5</v>
      </c>
      <c r="B74" s="1">
        <f>'raw data'!B79</f>
        <v>0</v>
      </c>
      <c r="C74" s="1">
        <f>'raw data'!B80</f>
        <v>0</v>
      </c>
      <c r="D74" s="1">
        <f>'raw data'!C79</f>
        <v>0</v>
      </c>
      <c r="E74" s="1">
        <f>'raw data'!C80</f>
        <v>0</v>
      </c>
    </row>
    <row r="75" spans="1:5" x14ac:dyDescent="0.3">
      <c r="A75">
        <f>'raw data'!D78</f>
        <v>50</v>
      </c>
      <c r="B75" s="1">
        <f>'raw data'!D79</f>
        <v>0</v>
      </c>
      <c r="C75" s="1">
        <f>'raw data'!D80</f>
        <v>0</v>
      </c>
      <c r="D75" s="1">
        <f>'raw data'!E79</f>
        <v>0</v>
      </c>
      <c r="E75" s="1">
        <f>'raw data'!E80</f>
        <v>0</v>
      </c>
    </row>
    <row r="76" spans="1:5" x14ac:dyDescent="0.3">
      <c r="A76">
        <f>'raw data'!F78</f>
        <v>55</v>
      </c>
      <c r="B76" s="1">
        <f>'raw data'!F79</f>
        <v>0.2</v>
      </c>
      <c r="C76" s="1">
        <f>'raw data'!F80</f>
        <v>0.44721359549995793</v>
      </c>
      <c r="D76" s="1">
        <f>'raw data'!G79</f>
        <v>0</v>
      </c>
      <c r="E76" s="1">
        <f>'raw data'!G80</f>
        <v>0</v>
      </c>
    </row>
    <row r="77" spans="1:5" x14ac:dyDescent="0.3">
      <c r="A77">
        <f>'raw data'!H78</f>
        <v>88234</v>
      </c>
      <c r="B77" s="1">
        <f>'raw data'!H79</f>
        <v>1</v>
      </c>
      <c r="C77" s="1">
        <f>'raw data'!H80</f>
        <v>0</v>
      </c>
      <c r="D77" s="1">
        <f>'raw data'!I79</f>
        <v>0.2</v>
      </c>
      <c r="E77" s="1">
        <f>'raw data'!I80</f>
        <v>0.44721359549995793</v>
      </c>
    </row>
    <row r="78" spans="1:5" x14ac:dyDescent="0.3">
      <c r="A78">
        <f>'raw data'!J78</f>
        <v>367662</v>
      </c>
      <c r="B78" s="1">
        <f>'raw data'!J79</f>
        <v>3.6</v>
      </c>
      <c r="C78" s="1">
        <f>'raw data'!J80</f>
        <v>0.54772255750516674</v>
      </c>
      <c r="D78" s="1">
        <f>'raw data'!K79</f>
        <v>0.2</v>
      </c>
      <c r="E78" s="1">
        <f>'raw data'!K80</f>
        <v>0.44721359549995793</v>
      </c>
    </row>
    <row r="79" spans="1:5" x14ac:dyDescent="0.3">
      <c r="A79">
        <f>'raw data'!L78</f>
        <v>508837</v>
      </c>
      <c r="B79" s="1">
        <f>'raw data'!L79</f>
        <v>8</v>
      </c>
      <c r="C79" s="1">
        <f>'raw data'!L80</f>
        <v>1</v>
      </c>
      <c r="D79" s="1">
        <f>'raw data'!M79</f>
        <v>0.6</v>
      </c>
      <c r="E79" s="1">
        <f>'raw data'!M80</f>
        <v>0.54772255750516607</v>
      </c>
    </row>
    <row r="83" spans="1:5" x14ac:dyDescent="0.3">
      <c r="A83" t="s">
        <v>20</v>
      </c>
      <c r="B83" t="str">
        <f>CONCATENATE('raw data'!$A87,"_seq_time")</f>
        <v>reduce_seq_time</v>
      </c>
      <c r="C83" t="str">
        <f>CONCATENATE('raw data'!$A87,"_seq_err")</f>
        <v>reduce_seq_err</v>
      </c>
      <c r="D83" t="str">
        <f>CONCATENATE('raw data'!$A87,"_tbb_time")</f>
        <v>reduce_tbb_time</v>
      </c>
      <c r="E83" t="str">
        <f>CONCATENATE('raw data'!$A87,"_tbb_err")</f>
        <v>reduce_tbb_err</v>
      </c>
    </row>
    <row r="84" spans="1:5" x14ac:dyDescent="0.3">
      <c r="A84">
        <f>'raw data'!B88</f>
        <v>5</v>
      </c>
      <c r="B84" s="1">
        <f>'raw data'!B89</f>
        <v>0</v>
      </c>
      <c r="C84" s="1">
        <f>'raw data'!B90</f>
        <v>0</v>
      </c>
      <c r="D84" s="1">
        <f>'raw data'!C89</f>
        <v>0</v>
      </c>
      <c r="E84" s="1">
        <f>'raw data'!C90</f>
        <v>0</v>
      </c>
    </row>
    <row r="85" spans="1:5" x14ac:dyDescent="0.3">
      <c r="A85">
        <f>'raw data'!D88</f>
        <v>50</v>
      </c>
      <c r="B85" s="1">
        <f>'raw data'!D89</f>
        <v>0</v>
      </c>
      <c r="C85" s="1">
        <f>'raw data'!D90</f>
        <v>0</v>
      </c>
      <c r="D85" s="1">
        <f>'raw data'!E89</f>
        <v>0</v>
      </c>
      <c r="E85" s="1">
        <f>'raw data'!E90</f>
        <v>0</v>
      </c>
    </row>
    <row r="86" spans="1:5" x14ac:dyDescent="0.3">
      <c r="A86">
        <f>'raw data'!F88</f>
        <v>55</v>
      </c>
      <c r="B86" s="1">
        <f>'raw data'!F89</f>
        <v>0</v>
      </c>
      <c r="C86" s="1">
        <f>'raw data'!F90</f>
        <v>0</v>
      </c>
      <c r="D86" s="1">
        <f>'raw data'!G89</f>
        <v>0</v>
      </c>
      <c r="E86" s="1">
        <f>'raw data'!G90</f>
        <v>0</v>
      </c>
    </row>
    <row r="87" spans="1:5" x14ac:dyDescent="0.3">
      <c r="A87">
        <f>'raw data'!H88</f>
        <v>88234</v>
      </c>
      <c r="B87" s="1">
        <f>'raw data'!H89</f>
        <v>0.2</v>
      </c>
      <c r="C87" s="1">
        <f>'raw data'!H90</f>
        <v>0.44721359549995793</v>
      </c>
      <c r="D87" s="1">
        <f>'raw data'!I89</f>
        <v>0</v>
      </c>
      <c r="E87" s="1">
        <f>'raw data'!I90</f>
        <v>0</v>
      </c>
    </row>
    <row r="88" spans="1:5" x14ac:dyDescent="0.3">
      <c r="A88">
        <f>'raw data'!J88</f>
        <v>367662</v>
      </c>
      <c r="B88" s="1">
        <f>'raw data'!J89</f>
        <v>0.4</v>
      </c>
      <c r="C88" s="1">
        <f>'raw data'!J90</f>
        <v>0.54772255750516607</v>
      </c>
      <c r="D88" s="1">
        <f>'raw data'!K89</f>
        <v>0.2</v>
      </c>
      <c r="E88" s="1">
        <f>'raw data'!K90</f>
        <v>0.44721359549995793</v>
      </c>
    </row>
    <row r="89" spans="1:5" x14ac:dyDescent="0.3">
      <c r="A89">
        <f>'raw data'!L88</f>
        <v>508837</v>
      </c>
      <c r="B89" s="1">
        <f>'raw data'!L89</f>
        <v>1</v>
      </c>
      <c r="C89" s="1">
        <f>'raw data'!L90</f>
        <v>0</v>
      </c>
      <c r="D89" s="1">
        <f>'raw data'!M89</f>
        <v>0.4</v>
      </c>
      <c r="E89" s="1">
        <f>'raw data'!M90</f>
        <v>0.54772255750516607</v>
      </c>
    </row>
    <row r="93" spans="1:5" x14ac:dyDescent="0.3">
      <c r="A93" t="s">
        <v>20</v>
      </c>
      <c r="B93" t="str">
        <f>CONCATENATE('raw data'!$A97,"_seq_time")</f>
        <v>reducetri_seq_time</v>
      </c>
      <c r="C93" t="str">
        <f>CONCATENATE('raw data'!$A97,"_seq_err")</f>
        <v>reducetri_seq_err</v>
      </c>
      <c r="D93" t="str">
        <f>CONCATENATE('raw data'!$A97,"_tbb_time")</f>
        <v>reducetri_tbb_time</v>
      </c>
      <c r="E93" t="str">
        <f>CONCATENATE('raw data'!$A97,"_tbb_err")</f>
        <v>reducetri_tbb_err</v>
      </c>
    </row>
    <row r="94" spans="1:5" x14ac:dyDescent="0.3">
      <c r="A94">
        <f>'raw data'!B98</f>
        <v>5</v>
      </c>
      <c r="B94" s="1">
        <f>'raw data'!B99</f>
        <v>0</v>
      </c>
      <c r="C94" s="1">
        <f>'raw data'!B100</f>
        <v>0</v>
      </c>
      <c r="D94" s="1">
        <f>'raw data'!C99</f>
        <v>0</v>
      </c>
      <c r="E94" s="1">
        <f>'raw data'!C100</f>
        <v>0</v>
      </c>
    </row>
    <row r="95" spans="1:5" x14ac:dyDescent="0.3">
      <c r="A95">
        <f>'raw data'!D98</f>
        <v>50</v>
      </c>
      <c r="B95" s="1">
        <f>'raw data'!D99</f>
        <v>0</v>
      </c>
      <c r="C95" s="1">
        <f>'raw data'!D100</f>
        <v>0</v>
      </c>
      <c r="D95" s="1">
        <f>'raw data'!E99</f>
        <v>0</v>
      </c>
      <c r="E95" s="1">
        <f>'raw data'!E100</f>
        <v>0</v>
      </c>
    </row>
    <row r="96" spans="1:5" x14ac:dyDescent="0.3">
      <c r="A96">
        <f>'raw data'!F98</f>
        <v>55</v>
      </c>
      <c r="B96" s="1">
        <f>'raw data'!F99</f>
        <v>0</v>
      </c>
      <c r="C96" s="1">
        <f>'raw data'!F100</f>
        <v>0</v>
      </c>
      <c r="D96" s="1">
        <f>'raw data'!G99</f>
        <v>0</v>
      </c>
      <c r="E96" s="1">
        <f>'raw data'!G100</f>
        <v>0</v>
      </c>
    </row>
    <row r="97" spans="1:5" x14ac:dyDescent="0.3">
      <c r="A97">
        <f>'raw data'!H98</f>
        <v>88234</v>
      </c>
      <c r="B97" s="1">
        <f>'raw data'!H99</f>
        <v>41.6</v>
      </c>
      <c r="C97" s="1">
        <f>'raw data'!H100</f>
        <v>0.54772255750516607</v>
      </c>
      <c r="D97" s="1">
        <f>'raw data'!I99</f>
        <v>3</v>
      </c>
      <c r="E97" s="1">
        <f>'raw data'!I100</f>
        <v>0</v>
      </c>
    </row>
    <row r="98" spans="1:5" x14ac:dyDescent="0.3">
      <c r="A98">
        <f>'raw data'!J98</f>
        <v>367662</v>
      </c>
      <c r="B98" s="1">
        <f>'raw data'!J99</f>
        <v>48.2</v>
      </c>
      <c r="C98" s="1">
        <f>'raw data'!J100</f>
        <v>1.0954451150103321</v>
      </c>
      <c r="D98" s="1">
        <f>'raw data'!K99</f>
        <v>2.6</v>
      </c>
      <c r="E98" s="1">
        <f>'raw data'!K100</f>
        <v>0.54772255750516674</v>
      </c>
    </row>
    <row r="99" spans="1:5" x14ac:dyDescent="0.3">
      <c r="A99">
        <f>'raw data'!L98</f>
        <v>508837</v>
      </c>
      <c r="B99" s="1">
        <f>'raw data'!L99</f>
        <v>145.4</v>
      </c>
      <c r="C99" s="1">
        <f>'raw data'!L100</f>
        <v>3.9115214431215892</v>
      </c>
      <c r="D99" s="1">
        <f>'raw data'!M99</f>
        <v>5.8</v>
      </c>
      <c r="E99" s="1">
        <f>'raw data'!M100</f>
        <v>1.0954451150103335</v>
      </c>
    </row>
    <row r="103" spans="1:5" x14ac:dyDescent="0.3">
      <c r="A103" t="s">
        <v>20</v>
      </c>
      <c r="B103" t="str">
        <f>CONCATENATE('raw data'!$A107,"_seq_time")</f>
        <v>reducetreetop_seq_time</v>
      </c>
      <c r="C103" t="str">
        <f>CONCATENATE('raw data'!$A107,"_seq_err")</f>
        <v>reducetreetop_seq_err</v>
      </c>
      <c r="D103" t="str">
        <f>CONCATENATE('raw data'!$A107,"_tbb_time")</f>
        <v>reducetreetop_tbb_time</v>
      </c>
      <c r="E103" t="str">
        <f>CONCATENATE('raw data'!$A107,"_tbb_err")</f>
        <v>reducetreetop_tbb_err</v>
      </c>
    </row>
    <row r="104" spans="1:5" x14ac:dyDescent="0.3">
      <c r="A104">
        <f>'raw data'!B108</f>
        <v>5</v>
      </c>
      <c r="B104" s="1">
        <f>'raw data'!B109</f>
        <v>0</v>
      </c>
      <c r="C104" s="1">
        <f>'raw data'!B110</f>
        <v>0</v>
      </c>
      <c r="D104" s="1">
        <f>'raw data'!C109</f>
        <v>0</v>
      </c>
      <c r="E104" s="1">
        <f>'raw data'!C110</f>
        <v>0</v>
      </c>
    </row>
    <row r="105" spans="1:5" x14ac:dyDescent="0.3">
      <c r="A105">
        <f>'raw data'!D108</f>
        <v>50</v>
      </c>
      <c r="B105" s="1">
        <f>'raw data'!D109</f>
        <v>0</v>
      </c>
      <c r="C105" s="1">
        <f>'raw data'!D110</f>
        <v>0</v>
      </c>
      <c r="D105" s="1">
        <f>'raw data'!E109</f>
        <v>0</v>
      </c>
      <c r="E105" s="1">
        <f>'raw data'!E110</f>
        <v>0</v>
      </c>
    </row>
    <row r="106" spans="1:5" x14ac:dyDescent="0.3">
      <c r="A106">
        <f>'raw data'!F108</f>
        <v>55</v>
      </c>
      <c r="B106" s="1">
        <f>'raw data'!F109</f>
        <v>0</v>
      </c>
      <c r="C106" s="1">
        <f>'raw data'!F110</f>
        <v>0</v>
      </c>
      <c r="D106" s="1">
        <f>'raw data'!G109</f>
        <v>0</v>
      </c>
      <c r="E106" s="1">
        <f>'raw data'!G110</f>
        <v>0</v>
      </c>
    </row>
    <row r="107" spans="1:5" x14ac:dyDescent="0.3">
      <c r="A107">
        <f>'raw data'!H108</f>
        <v>88234</v>
      </c>
      <c r="B107" s="1">
        <f>'raw data'!H109</f>
        <v>3.2</v>
      </c>
      <c r="C107" s="1">
        <f>'raw data'!H110</f>
        <v>0.44721359549995715</v>
      </c>
      <c r="D107" s="1">
        <f>'raw data'!I109</f>
        <v>0.4</v>
      </c>
      <c r="E107" s="1">
        <f>'raw data'!I110</f>
        <v>0.54772255750516607</v>
      </c>
    </row>
    <row r="108" spans="1:5" x14ac:dyDescent="0.3">
      <c r="A108">
        <f>'raw data'!J108</f>
        <v>367662</v>
      </c>
      <c r="B108" s="1">
        <f>'raw data'!J109</f>
        <v>84.6</v>
      </c>
      <c r="C108" s="1">
        <f>'raw data'!J110</f>
        <v>1.51657508881031</v>
      </c>
      <c r="D108" s="1">
        <f>'raw data'!K109</f>
        <v>13.4</v>
      </c>
      <c r="E108" s="1">
        <f>'raw data'!K110</f>
        <v>0.54772255750516619</v>
      </c>
    </row>
    <row r="109" spans="1:5" x14ac:dyDescent="0.3">
      <c r="A109">
        <f>'raw data'!L108</f>
        <v>508837</v>
      </c>
      <c r="B109" s="1">
        <f>'raw data'!L109</f>
        <v>408.2</v>
      </c>
      <c r="C109" s="1">
        <f>'raw data'!L110</f>
        <v>0.83666002653407556</v>
      </c>
      <c r="D109" s="1">
        <f>'raw data'!M109</f>
        <v>66.400000000000006</v>
      </c>
      <c r="E109" s="1">
        <f>'raw data'!M110</f>
        <v>2.1908902300206643</v>
      </c>
    </row>
    <row r="113" spans="1:5" x14ac:dyDescent="0.3">
      <c r="A113" t="s">
        <v>20</v>
      </c>
      <c r="B113" t="str">
        <f>CONCATENATE('raw data'!$A117,"_seq_time")</f>
        <v>reducehighdegreetop_seq_time</v>
      </c>
      <c r="C113" t="str">
        <f>CONCATENATE('raw data'!$A117,"_seq_err")</f>
        <v>reducehighdegreetop_seq_err</v>
      </c>
      <c r="D113" t="str">
        <f>CONCATENATE('raw data'!$A117,"_tbb_time")</f>
        <v>reducehighdegreetop_tbb_time</v>
      </c>
      <c r="E113" t="str">
        <f>CONCATENATE('raw data'!$A117,"_tbb_err")</f>
        <v>reducehighdegreetop_tbb_err</v>
      </c>
    </row>
    <row r="114" spans="1:5" x14ac:dyDescent="0.3">
      <c r="A114">
        <f>'raw data'!B118</f>
        <v>5</v>
      </c>
      <c r="B114" s="1">
        <f>'raw data'!B119</f>
        <v>0</v>
      </c>
      <c r="C114" s="1">
        <f>'raw data'!B120</f>
        <v>0</v>
      </c>
      <c r="D114" s="1">
        <f>'raw data'!C119</f>
        <v>0</v>
      </c>
      <c r="E114" s="1">
        <f>'raw data'!C120</f>
        <v>0</v>
      </c>
    </row>
    <row r="115" spans="1:5" x14ac:dyDescent="0.3">
      <c r="A115">
        <f>'raw data'!D118</f>
        <v>50</v>
      </c>
      <c r="B115" s="1">
        <f>'raw data'!D119</f>
        <v>0</v>
      </c>
      <c r="C115" s="1">
        <f>'raw data'!D120</f>
        <v>0</v>
      </c>
      <c r="D115" s="1">
        <f>'raw data'!E119</f>
        <v>0</v>
      </c>
      <c r="E115" s="1">
        <f>'raw data'!E120</f>
        <v>0</v>
      </c>
    </row>
    <row r="116" spans="1:5" x14ac:dyDescent="0.3">
      <c r="A116">
        <f>'raw data'!F118</f>
        <v>55</v>
      </c>
      <c r="B116" s="1">
        <f>'raw data'!F119</f>
        <v>0</v>
      </c>
      <c r="C116" s="1">
        <f>'raw data'!F120</f>
        <v>0</v>
      </c>
      <c r="D116" s="1">
        <f>'raw data'!G119</f>
        <v>0</v>
      </c>
      <c r="E116" s="1">
        <f>'raw data'!G120</f>
        <v>0</v>
      </c>
    </row>
    <row r="117" spans="1:5" x14ac:dyDescent="0.3">
      <c r="A117">
        <f>'raw data'!H118</f>
        <v>88234</v>
      </c>
      <c r="B117" s="1">
        <f>'raw data'!H119</f>
        <v>6.2</v>
      </c>
      <c r="C117" s="1">
        <f>'raw data'!H120</f>
        <v>0.44721359549995793</v>
      </c>
      <c r="D117" s="1">
        <f>'raw data'!I119</f>
        <v>0.4</v>
      </c>
      <c r="E117" s="1">
        <f>'raw data'!I120</f>
        <v>0.54772255750516607</v>
      </c>
    </row>
    <row r="118" spans="1:5" x14ac:dyDescent="0.3">
      <c r="A118">
        <f>'raw data'!J118</f>
        <v>367662</v>
      </c>
      <c r="B118" s="1">
        <f>'raw data'!J119</f>
        <v>218.4</v>
      </c>
      <c r="C118" s="1">
        <f>'raw data'!J120</f>
        <v>67.292644471740019</v>
      </c>
      <c r="D118" s="1">
        <f>'raw data'!K119</f>
        <v>27.2</v>
      </c>
      <c r="E118" s="1">
        <f>'raw data'!K120</f>
        <v>9.2032602918748339</v>
      </c>
    </row>
    <row r="119" spans="1:5" x14ac:dyDescent="0.3">
      <c r="A119">
        <f>'raw data'!L118</f>
        <v>508837</v>
      </c>
      <c r="B119" s="1">
        <f>'raw data'!L119</f>
        <v>771.2</v>
      </c>
      <c r="C119" s="1">
        <f>'raw data'!L120</f>
        <v>71.503146783900362</v>
      </c>
      <c r="D119" s="1">
        <f>'raw data'!M119</f>
        <v>80.833333333333329</v>
      </c>
      <c r="E119" s="1">
        <f>'raw data'!M120</f>
        <v>9.0424922818140772</v>
      </c>
    </row>
    <row r="124" spans="1:5" x14ac:dyDescent="0.3">
      <c r="A124" t="s">
        <v>20</v>
      </c>
      <c r="B124" t="str">
        <f>CONCATENATE('raw data'!$A128,"_seq_time")</f>
        <v>reducepercent_seq_time</v>
      </c>
      <c r="C124" t="str">
        <f>CONCATENATE('raw data'!$A128,"_seq_err")</f>
        <v>reducepercent_seq_err</v>
      </c>
      <c r="D124" t="str">
        <f>CONCATENATE('raw data'!$A128,"_tbb_time")</f>
        <v>reducepercent_tbb_time</v>
      </c>
      <c r="E124" t="str">
        <f>CONCATENATE('raw data'!$A128,"_tbb_err")</f>
        <v>reducepercent_tbb_err</v>
      </c>
    </row>
    <row r="125" spans="1:5" x14ac:dyDescent="0.3">
      <c r="A125">
        <f>'raw data'!B129</f>
        <v>5</v>
      </c>
      <c r="B125" s="1">
        <f>'raw data'!B130</f>
        <v>0</v>
      </c>
      <c r="C125" s="1">
        <f>'raw data'!B131</f>
        <v>0</v>
      </c>
      <c r="D125" s="1">
        <f>'raw data'!C130</f>
        <v>0</v>
      </c>
      <c r="E125" s="1">
        <f>'raw data'!C131</f>
        <v>0</v>
      </c>
    </row>
    <row r="126" spans="1:5" x14ac:dyDescent="0.3">
      <c r="A126">
        <f>'raw data'!D129</f>
        <v>50</v>
      </c>
      <c r="B126" s="1">
        <f>'raw data'!D130</f>
        <v>0</v>
      </c>
      <c r="C126" s="1">
        <f>'raw data'!D131</f>
        <v>0</v>
      </c>
      <c r="D126" s="1">
        <f>'raw data'!E130</f>
        <v>0</v>
      </c>
      <c r="E126" s="1">
        <f>'raw data'!E131</f>
        <v>0</v>
      </c>
    </row>
    <row r="127" spans="1:5" x14ac:dyDescent="0.3">
      <c r="A127">
        <f>'raw data'!F129</f>
        <v>55</v>
      </c>
      <c r="B127" s="1">
        <f>'raw data'!F130</f>
        <v>0</v>
      </c>
      <c r="C127" s="1">
        <f>'raw data'!F131</f>
        <v>0</v>
      </c>
      <c r="D127" s="1">
        <f>'raw data'!G130</f>
        <v>0</v>
      </c>
      <c r="E127" s="1">
        <f>'raw data'!G131</f>
        <v>0</v>
      </c>
    </row>
    <row r="128" spans="1:5" x14ac:dyDescent="0.3">
      <c r="A128">
        <f>'raw data'!H129</f>
        <v>88234</v>
      </c>
      <c r="B128" s="1">
        <f>'raw data'!H130</f>
        <v>0.2</v>
      </c>
      <c r="C128" s="1">
        <f>'raw data'!H131</f>
        <v>0.44721359549995793</v>
      </c>
      <c r="D128" s="1">
        <f>'raw data'!I130</f>
        <v>0</v>
      </c>
      <c r="E128" s="1">
        <f>'raw data'!I131</f>
        <v>0</v>
      </c>
    </row>
    <row r="129" spans="1:5" x14ac:dyDescent="0.3">
      <c r="A129">
        <f>'raw data'!J129</f>
        <v>367662</v>
      </c>
      <c r="B129" s="1">
        <f>'raw data'!J130</f>
        <v>0.2</v>
      </c>
      <c r="C129" s="1">
        <f>'raw data'!J131</f>
        <v>0.44721359549995793</v>
      </c>
      <c r="D129" s="1">
        <f>'raw data'!K130</f>
        <v>0.2</v>
      </c>
      <c r="E129" s="1">
        <f>'raw data'!K131</f>
        <v>0.44721359549995793</v>
      </c>
    </row>
    <row r="130" spans="1:5" x14ac:dyDescent="0.3">
      <c r="A130">
        <f>'raw data'!L129</f>
        <v>508837</v>
      </c>
      <c r="B130" s="1">
        <f>'raw data'!L130</f>
        <v>0.8</v>
      </c>
      <c r="C130" s="1">
        <f>'raw data'!L131</f>
        <v>0.44721359549995787</v>
      </c>
      <c r="D130" s="1">
        <f>'raw data'!M130</f>
        <v>0.4</v>
      </c>
      <c r="E130" s="1">
        <f>'raw data'!M131</f>
        <v>0.54772255750516607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3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runtime</vt:lpstr>
      <vt:lpstr>% improvement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Boshen Cui</dc:creator>
  <cp:lastModifiedBy>Boshen Cui</cp:lastModifiedBy>
  <dcterms:created xsi:type="dcterms:W3CDTF">2017-11-21T02:49:03Z</dcterms:created>
  <dcterms:modified xsi:type="dcterms:W3CDTF">2017-11-25T21:48:35Z</dcterms:modified>
</cp:coreProperties>
</file>