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cent Luong\Documents\Git\GraphProfile\Graph Results\"/>
    </mc:Choice>
  </mc:AlternateContent>
  <bookViews>
    <workbookView xWindow="0" yWindow="0" windowWidth="25200" windowHeight="11985" firstSheet="2" activeTab="6"/>
  </bookViews>
  <sheets>
    <sheet name="Facebook" sheetId="1" r:id="rId1"/>
    <sheet name="Autonomous" sheetId="8" r:id="rId2"/>
    <sheet name="CondMat" sheetId="2" r:id="rId3"/>
    <sheet name="Astro PH" sheetId="3" r:id="rId4"/>
    <sheet name="Enron" sheetId="4" r:id="rId5"/>
    <sheet name="Epinions" sheetId="5" r:id="rId6"/>
    <sheet name="Youtube" sheetId="6" r:id="rId7"/>
    <sheet name="Skitter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8" l="1"/>
  <c r="M18" i="8"/>
  <c r="M19" i="8"/>
  <c r="M20" i="8"/>
  <c r="Q17" i="6"/>
  <c r="Q20" i="6" s="1"/>
  <c r="Q17" i="5"/>
  <c r="Q20" i="5" s="1"/>
  <c r="Q18" i="5"/>
  <c r="Q19" i="5"/>
  <c r="Q17" i="4"/>
  <c r="Q20" i="4" s="1"/>
  <c r="Q18" i="4"/>
  <c r="Q19" i="4"/>
  <c r="O17" i="3"/>
  <c r="P17" i="3"/>
  <c r="Q17" i="3"/>
  <c r="O18" i="3"/>
  <c r="P18" i="3"/>
  <c r="Q18" i="3"/>
  <c r="O19" i="3"/>
  <c r="P19" i="3"/>
  <c r="Q19" i="3"/>
  <c r="O20" i="3"/>
  <c r="P20" i="3"/>
  <c r="Q20" i="3"/>
  <c r="N17" i="2"/>
  <c r="N20" i="2" s="1"/>
  <c r="O17" i="2"/>
  <c r="P17" i="2"/>
  <c r="Q17" i="2"/>
  <c r="N18" i="2"/>
  <c r="O18" i="2"/>
  <c r="P18" i="2"/>
  <c r="Q18" i="2"/>
  <c r="N19" i="2"/>
  <c r="O19" i="2"/>
  <c r="P19" i="2"/>
  <c r="Q19" i="2"/>
  <c r="O20" i="2"/>
  <c r="P20" i="2"/>
  <c r="Q20" i="2"/>
  <c r="Q17" i="1"/>
  <c r="Q20" i="1" s="1"/>
  <c r="Q18" i="1"/>
  <c r="Q19" i="1"/>
  <c r="E17" i="8"/>
  <c r="F17" i="8"/>
  <c r="G17" i="8"/>
  <c r="G20" i="8" s="1"/>
  <c r="H17" i="8"/>
  <c r="I17" i="8"/>
  <c r="I20" i="8" s="1"/>
  <c r="J17" i="8"/>
  <c r="J20" i="8" s="1"/>
  <c r="E18" i="8"/>
  <c r="D17" i="8"/>
  <c r="F20" i="8"/>
  <c r="H20" i="8"/>
  <c r="K17" i="8"/>
  <c r="K20" i="8" s="1"/>
  <c r="L17" i="8"/>
  <c r="L20" i="8" s="1"/>
  <c r="D18" i="8"/>
  <c r="F18" i="8"/>
  <c r="G18" i="8"/>
  <c r="H18" i="8"/>
  <c r="I18" i="8"/>
  <c r="J18" i="8"/>
  <c r="K18" i="8"/>
  <c r="L18" i="8"/>
  <c r="D19" i="8"/>
  <c r="E19" i="8"/>
  <c r="F19" i="8"/>
  <c r="G19" i="8"/>
  <c r="H19" i="8"/>
  <c r="I19" i="8"/>
  <c r="J19" i="8"/>
  <c r="K19" i="8"/>
  <c r="L19" i="8"/>
  <c r="D20" i="8"/>
  <c r="C19" i="8"/>
  <c r="C20" i="8"/>
  <c r="C18" i="8"/>
  <c r="C17" i="8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C20" i="6"/>
  <c r="D20" i="6"/>
  <c r="E20" i="6"/>
  <c r="F20" i="6"/>
  <c r="G20" i="6"/>
  <c r="K20" i="6"/>
  <c r="L20" i="6"/>
  <c r="M20" i="6"/>
  <c r="N20" i="6"/>
  <c r="O20" i="6"/>
  <c r="P20" i="6"/>
  <c r="B19" i="6"/>
  <c r="B20" i="6"/>
  <c r="B18" i="6"/>
  <c r="C17" i="6"/>
  <c r="D17" i="6"/>
  <c r="E17" i="6"/>
  <c r="F17" i="6"/>
  <c r="G17" i="6"/>
  <c r="H17" i="6"/>
  <c r="H20" i="6" s="1"/>
  <c r="I17" i="6"/>
  <c r="I20" i="6" s="1"/>
  <c r="J17" i="6"/>
  <c r="J20" i="6" s="1"/>
  <c r="K17" i="6"/>
  <c r="L17" i="6"/>
  <c r="M17" i="6"/>
  <c r="N17" i="6"/>
  <c r="O17" i="6"/>
  <c r="P17" i="6"/>
  <c r="Q18" i="6"/>
  <c r="Q19" i="6"/>
  <c r="B17" i="6"/>
  <c r="O17" i="1"/>
  <c r="O20" i="1" s="1"/>
  <c r="P17" i="1"/>
  <c r="P20" i="1" s="1"/>
  <c r="O17" i="5"/>
  <c r="O20" i="5" s="1"/>
  <c r="P17" i="5"/>
  <c r="P20" i="5" s="1"/>
  <c r="O18" i="5"/>
  <c r="P18" i="5"/>
  <c r="O19" i="5"/>
  <c r="P19" i="5"/>
  <c r="O17" i="4"/>
  <c r="O20" i="4" s="1"/>
  <c r="P17" i="4"/>
  <c r="P20" i="4" s="1"/>
  <c r="O18" i="4"/>
  <c r="P18" i="4"/>
  <c r="O19" i="4"/>
  <c r="P19" i="4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B19" i="1"/>
  <c r="B20" i="1"/>
  <c r="B18" i="1"/>
  <c r="C18" i="2"/>
  <c r="D18" i="2"/>
  <c r="E18" i="2"/>
  <c r="F18" i="2"/>
  <c r="G18" i="2"/>
  <c r="H18" i="2"/>
  <c r="I18" i="2"/>
  <c r="J18" i="2"/>
  <c r="K18" i="2"/>
  <c r="L18" i="2"/>
  <c r="M18" i="2"/>
  <c r="C19" i="2"/>
  <c r="D19" i="2"/>
  <c r="E19" i="2"/>
  <c r="F19" i="2"/>
  <c r="G19" i="2"/>
  <c r="H19" i="2"/>
  <c r="I19" i="2"/>
  <c r="J19" i="2"/>
  <c r="K19" i="2"/>
  <c r="L19" i="2"/>
  <c r="M19" i="2"/>
  <c r="C20" i="2"/>
  <c r="D20" i="2"/>
  <c r="E20" i="2"/>
  <c r="F20" i="2"/>
  <c r="G20" i="2"/>
  <c r="H20" i="2"/>
  <c r="I20" i="2"/>
  <c r="J20" i="2"/>
  <c r="K20" i="2"/>
  <c r="B19" i="2"/>
  <c r="B20" i="2"/>
  <c r="B18" i="2"/>
  <c r="C18" i="3"/>
  <c r="D18" i="3"/>
  <c r="E18" i="3"/>
  <c r="F18" i="3"/>
  <c r="G18" i="3"/>
  <c r="H18" i="3"/>
  <c r="I18" i="3"/>
  <c r="J18" i="3"/>
  <c r="K18" i="3"/>
  <c r="L18" i="3"/>
  <c r="M18" i="3"/>
  <c r="N18" i="3"/>
  <c r="C19" i="3"/>
  <c r="D19" i="3"/>
  <c r="E19" i="3"/>
  <c r="F19" i="3"/>
  <c r="G19" i="3"/>
  <c r="H19" i="3"/>
  <c r="I19" i="3"/>
  <c r="J19" i="3"/>
  <c r="K19" i="3"/>
  <c r="L19" i="3"/>
  <c r="M19" i="3"/>
  <c r="N19" i="3"/>
  <c r="C20" i="3"/>
  <c r="D20" i="3"/>
  <c r="E20" i="3"/>
  <c r="F20" i="3"/>
  <c r="G20" i="3"/>
  <c r="H20" i="3"/>
  <c r="I20" i="3"/>
  <c r="J20" i="3"/>
  <c r="K20" i="3"/>
  <c r="L20" i="3"/>
  <c r="M20" i="3"/>
  <c r="N20" i="3"/>
  <c r="B19" i="3"/>
  <c r="B20" i="3"/>
  <c r="B18" i="3"/>
  <c r="C18" i="4"/>
  <c r="D18" i="4"/>
  <c r="E18" i="4"/>
  <c r="F18" i="4"/>
  <c r="G18" i="4"/>
  <c r="H18" i="4"/>
  <c r="I18" i="4"/>
  <c r="J18" i="4"/>
  <c r="K18" i="4"/>
  <c r="L18" i="4"/>
  <c r="M18" i="4"/>
  <c r="N18" i="4"/>
  <c r="C19" i="4"/>
  <c r="D19" i="4"/>
  <c r="E19" i="4"/>
  <c r="F19" i="4"/>
  <c r="G19" i="4"/>
  <c r="H19" i="4"/>
  <c r="I19" i="4"/>
  <c r="J19" i="4"/>
  <c r="K19" i="4"/>
  <c r="L19" i="4"/>
  <c r="M19" i="4"/>
  <c r="N19" i="4"/>
  <c r="C20" i="4"/>
  <c r="D20" i="4"/>
  <c r="E20" i="4"/>
  <c r="F20" i="4"/>
  <c r="G20" i="4"/>
  <c r="H20" i="4"/>
  <c r="I20" i="4"/>
  <c r="J20" i="4"/>
  <c r="K20" i="4"/>
  <c r="L20" i="4"/>
  <c r="M20" i="4"/>
  <c r="N20" i="4"/>
  <c r="B19" i="4"/>
  <c r="B20" i="4"/>
  <c r="B18" i="4"/>
  <c r="C18" i="5"/>
  <c r="D18" i="5"/>
  <c r="E18" i="5"/>
  <c r="F18" i="5"/>
  <c r="G18" i="5"/>
  <c r="H18" i="5"/>
  <c r="I18" i="5"/>
  <c r="J18" i="5"/>
  <c r="K18" i="5"/>
  <c r="L18" i="5"/>
  <c r="M18" i="5"/>
  <c r="N18" i="5"/>
  <c r="C19" i="5"/>
  <c r="D19" i="5"/>
  <c r="E19" i="5"/>
  <c r="F19" i="5"/>
  <c r="G19" i="5"/>
  <c r="H19" i="5"/>
  <c r="I19" i="5"/>
  <c r="J19" i="5"/>
  <c r="K19" i="5"/>
  <c r="L19" i="5"/>
  <c r="M19" i="5"/>
  <c r="N19" i="5"/>
  <c r="C20" i="5"/>
  <c r="D20" i="5"/>
  <c r="E20" i="5"/>
  <c r="F20" i="5"/>
  <c r="G20" i="5"/>
  <c r="H20" i="5"/>
  <c r="I20" i="5"/>
  <c r="J20" i="5"/>
  <c r="K20" i="5"/>
  <c r="L20" i="5"/>
  <c r="M20" i="5"/>
  <c r="N20" i="5"/>
  <c r="B19" i="5"/>
  <c r="B20" i="5"/>
  <c r="B18" i="5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M17" i="2"/>
  <c r="M20" i="2" s="1"/>
  <c r="L17" i="2"/>
  <c r="L20" i="2" s="1"/>
  <c r="K17" i="2"/>
  <c r="J17" i="2"/>
  <c r="I17" i="2"/>
  <c r="H17" i="2"/>
  <c r="G17" i="2"/>
  <c r="F17" i="2"/>
  <c r="E17" i="2"/>
  <c r="D17" i="2"/>
  <c r="C17" i="2"/>
  <c r="B17" i="2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C17" i="5"/>
  <c r="D17" i="5"/>
  <c r="E17" i="5"/>
  <c r="F17" i="5"/>
  <c r="G17" i="5"/>
  <c r="H17" i="5"/>
  <c r="I17" i="5"/>
  <c r="J17" i="5"/>
  <c r="K17" i="5"/>
  <c r="L17" i="5"/>
  <c r="M17" i="5"/>
  <c r="N17" i="5"/>
  <c r="B17" i="5"/>
  <c r="E20" i="8" l="1"/>
</calcChain>
</file>

<file path=xl/sharedStrings.xml><?xml version="1.0" encoding="utf-8"?>
<sst xmlns="http://schemas.openxmlformats.org/spreadsheetml/2006/main" count="256" uniqueCount="58">
  <si>
    <t>Edges</t>
  </si>
  <si>
    <t>Approx. Diameter</t>
  </si>
  <si>
    <t>Largest Component</t>
  </si>
  <si>
    <t>Top 15 PR Vertices</t>
  </si>
  <si>
    <t>Reachability (out of 1000)</t>
  </si>
  <si>
    <t>Distance Delta 0  (out of 1000)</t>
  </si>
  <si>
    <t>Distance Delta 1  (out of 1000)</t>
  </si>
  <si>
    <t>Distance Delta 2  (out of 1000)</t>
  </si>
  <si>
    <t>Distance Delta 3  (out of 1000)</t>
  </si>
  <si>
    <t>Distance Delta 4  (out of 1000)</t>
  </si>
  <si>
    <t>Distance Delta 5  (out of 1000)</t>
  </si>
  <si>
    <t>Top 2</t>
  </si>
  <si>
    <t>Top 4</t>
  </si>
  <si>
    <t>Top 8</t>
  </si>
  <si>
    <t>Top 16</t>
  </si>
  <si>
    <t>Original</t>
  </si>
  <si>
    <t>Components</t>
  </si>
  <si>
    <t>Largest Component (108300)</t>
  </si>
  <si>
    <t>Largest Component (75888)</t>
  </si>
  <si>
    <t>Largest Component (1157828)</t>
  </si>
  <si>
    <t>Bottom 2</t>
  </si>
  <si>
    <t>Bottom 4</t>
  </si>
  <si>
    <t>Bottom 8</t>
  </si>
  <si>
    <t>Bottom 16</t>
  </si>
  <si>
    <t>Botton 8</t>
  </si>
  <si>
    <t>Botton 16</t>
  </si>
  <si>
    <t>Largest Component (1696415)</t>
  </si>
  <si>
    <t>T Top 2</t>
  </si>
  <si>
    <t>T Top 4</t>
  </si>
  <si>
    <t>T Top 8</t>
  </si>
  <si>
    <t>T Top 16</t>
  </si>
  <si>
    <t xml:space="preserve">T Top 8 </t>
  </si>
  <si>
    <t>Largest Component (36692)</t>
  </si>
  <si>
    <t>Largest Component (133280)</t>
  </si>
  <si>
    <t>Tree 3</t>
  </si>
  <si>
    <t>Tree 5</t>
  </si>
  <si>
    <t>Page Rank (Top 0.15%) / 15</t>
  </si>
  <si>
    <t>Page Rank (Top 1%) / 15</t>
  </si>
  <si>
    <t>Page Rank (Top 0.15%) / 163</t>
  </si>
  <si>
    <t>Page Rank (Top 1%) / 163</t>
  </si>
  <si>
    <t>Page Rank (Top 1%) / 200</t>
  </si>
  <si>
    <t>Page Rank (Top 0.15%) / 200</t>
  </si>
  <si>
    <t>Page Rank (Top 0.15%) / 56</t>
  </si>
  <si>
    <t>Page Rank (Top 1%) / 56</t>
  </si>
  <si>
    <t>Page Rank (Top 0.15%) / 114</t>
  </si>
  <si>
    <t>Page Rank (Top 1%) / 114</t>
  </si>
  <si>
    <t>Total Page Rank</t>
  </si>
  <si>
    <t>Page Rank % (Top 0.15)</t>
  </si>
  <si>
    <t>Page Rank % (Top 1)</t>
  </si>
  <si>
    <t>Total Page Rank %</t>
  </si>
  <si>
    <t>Page Rank (Top 0.15%) / 1737</t>
  </si>
  <si>
    <t>Page Rank (Top 1%) / 1737</t>
  </si>
  <si>
    <t>Largest Component (6474)</t>
  </si>
  <si>
    <t>1/4 CO8</t>
  </si>
  <si>
    <t>1/4, CO8</t>
  </si>
  <si>
    <t>1/4, CO 8</t>
  </si>
  <si>
    <t>*</t>
  </si>
  <si>
    <t>*Note: the spanning trees are rooted by a vertex with median degree.  The results for this graph are that the roots create insignificant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</si>
</sst>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opLeftCell="H1" workbookViewId="0">
      <selection activeCell="P17" sqref="P17:Q20"/>
    </sheetView>
  </sheetViews>
  <sheetFormatPr defaultRowHeight="15" x14ac:dyDescent="0.25"/>
  <cols>
    <col min="1" max="1" width="28.85546875" customWidth="1"/>
    <col min="2" max="2" width="14" customWidth="1"/>
    <col min="3" max="4" width="10.140625" customWidth="1"/>
    <col min="5" max="5" width="9.5703125" customWidth="1"/>
    <col min="6" max="6" width="12" customWidth="1"/>
    <col min="17" max="17" width="10.7109375" customWidth="1"/>
  </cols>
  <sheetData>
    <row r="1" spans="1:17" x14ac:dyDescent="0.25">
      <c r="B1" s="1" t="s">
        <v>15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34</v>
      </c>
      <c r="P1" s="1" t="s">
        <v>35</v>
      </c>
      <c r="Q1" s="1" t="s">
        <v>53</v>
      </c>
    </row>
    <row r="2" spans="1:17" x14ac:dyDescent="0.25">
      <c r="A2" t="s">
        <v>0</v>
      </c>
      <c r="B2">
        <v>88234</v>
      </c>
      <c r="C2">
        <v>6613</v>
      </c>
      <c r="D2">
        <v>12012</v>
      </c>
      <c r="E2">
        <v>20847</v>
      </c>
      <c r="F2">
        <v>33979</v>
      </c>
      <c r="G2">
        <v>7965</v>
      </c>
      <c r="H2">
        <v>15367</v>
      </c>
      <c r="I2">
        <v>28260</v>
      </c>
      <c r="J2">
        <v>47234</v>
      </c>
      <c r="K2">
        <v>4784</v>
      </c>
      <c r="L2">
        <v>5372</v>
      </c>
      <c r="M2">
        <v>7240</v>
      </c>
      <c r="N2">
        <v>13288</v>
      </c>
      <c r="O2">
        <v>6042</v>
      </c>
      <c r="P2">
        <v>7207</v>
      </c>
      <c r="Q2">
        <v>41284</v>
      </c>
    </row>
    <row r="3" spans="1:17" x14ac:dyDescent="0.25">
      <c r="A3" t="s">
        <v>1</v>
      </c>
      <c r="B3">
        <v>8</v>
      </c>
      <c r="C3">
        <v>41</v>
      </c>
      <c r="D3">
        <v>25</v>
      </c>
      <c r="E3">
        <v>16</v>
      </c>
      <c r="F3">
        <v>14</v>
      </c>
      <c r="G3">
        <v>8</v>
      </c>
      <c r="H3">
        <v>8</v>
      </c>
      <c r="I3">
        <v>8</v>
      </c>
      <c r="J3">
        <v>8</v>
      </c>
      <c r="K3">
        <v>10</v>
      </c>
      <c r="L3">
        <v>10</v>
      </c>
      <c r="M3">
        <v>8</v>
      </c>
      <c r="N3">
        <v>8</v>
      </c>
      <c r="O3">
        <v>9</v>
      </c>
      <c r="P3">
        <v>9</v>
      </c>
      <c r="Q3">
        <v>9</v>
      </c>
    </row>
    <row r="4" spans="1:17" x14ac:dyDescent="0.25">
      <c r="A4" t="s">
        <v>2</v>
      </c>
      <c r="B4">
        <v>4039</v>
      </c>
      <c r="C4">
        <v>3228</v>
      </c>
      <c r="D4">
        <v>4005</v>
      </c>
      <c r="E4">
        <v>4039</v>
      </c>
      <c r="F4">
        <v>4039</v>
      </c>
      <c r="G4">
        <v>3980</v>
      </c>
      <c r="H4">
        <v>4039</v>
      </c>
      <c r="I4">
        <v>4039</v>
      </c>
      <c r="J4">
        <v>4039</v>
      </c>
      <c r="K4">
        <v>4039</v>
      </c>
      <c r="L4">
        <v>4039</v>
      </c>
      <c r="M4">
        <v>4039</v>
      </c>
      <c r="N4">
        <v>4039</v>
      </c>
      <c r="O4">
        <v>4039</v>
      </c>
      <c r="P4">
        <v>4039</v>
      </c>
      <c r="Q4">
        <v>4039</v>
      </c>
    </row>
    <row r="5" spans="1:17" x14ac:dyDescent="0.25">
      <c r="A5" t="s">
        <v>16</v>
      </c>
      <c r="B5">
        <v>1</v>
      </c>
      <c r="C5">
        <v>11</v>
      </c>
      <c r="D5">
        <v>4</v>
      </c>
      <c r="E5">
        <v>1</v>
      </c>
      <c r="F5">
        <v>1</v>
      </c>
      <c r="G5">
        <v>2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</row>
    <row r="6" spans="1:17" x14ac:dyDescent="0.25">
      <c r="A6" t="s">
        <v>3</v>
      </c>
    </row>
    <row r="7" spans="1:17" x14ac:dyDescent="0.25">
      <c r="A7" t="s">
        <v>4</v>
      </c>
      <c r="C7">
        <v>1000</v>
      </c>
      <c r="D7">
        <v>1000</v>
      </c>
      <c r="E7">
        <v>1000</v>
      </c>
      <c r="F7">
        <v>1000</v>
      </c>
      <c r="G7">
        <v>1000</v>
      </c>
      <c r="H7">
        <v>1000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O7">
        <v>1000</v>
      </c>
      <c r="P7">
        <v>1000</v>
      </c>
      <c r="Q7">
        <v>1000</v>
      </c>
    </row>
    <row r="8" spans="1:17" x14ac:dyDescent="0.25">
      <c r="A8" t="s">
        <v>5</v>
      </c>
      <c r="C8">
        <v>4</v>
      </c>
      <c r="D8">
        <v>7</v>
      </c>
      <c r="E8">
        <v>27</v>
      </c>
      <c r="F8">
        <v>86</v>
      </c>
      <c r="G8">
        <v>738</v>
      </c>
      <c r="H8">
        <v>896</v>
      </c>
      <c r="I8">
        <v>964</v>
      </c>
      <c r="J8">
        <v>978</v>
      </c>
      <c r="K8">
        <v>752</v>
      </c>
      <c r="L8">
        <v>809</v>
      </c>
      <c r="M8">
        <v>829</v>
      </c>
      <c r="N8">
        <v>889</v>
      </c>
      <c r="O8">
        <v>767</v>
      </c>
      <c r="P8">
        <v>898</v>
      </c>
      <c r="Q8">
        <v>668</v>
      </c>
    </row>
    <row r="9" spans="1:17" x14ac:dyDescent="0.25">
      <c r="A9" t="s">
        <v>6</v>
      </c>
      <c r="C9">
        <v>6</v>
      </c>
      <c r="D9">
        <v>14</v>
      </c>
      <c r="E9">
        <v>71</v>
      </c>
      <c r="F9">
        <v>240</v>
      </c>
      <c r="G9">
        <v>213</v>
      </c>
      <c r="H9">
        <v>104</v>
      </c>
      <c r="I9">
        <v>36</v>
      </c>
      <c r="J9">
        <v>22</v>
      </c>
      <c r="K9">
        <v>223</v>
      </c>
      <c r="L9">
        <v>178</v>
      </c>
      <c r="M9">
        <v>162</v>
      </c>
      <c r="N9">
        <v>106</v>
      </c>
      <c r="O9">
        <v>176</v>
      </c>
      <c r="P9">
        <v>81</v>
      </c>
      <c r="Q9">
        <v>285</v>
      </c>
    </row>
    <row r="10" spans="1:17" x14ac:dyDescent="0.25">
      <c r="A10" t="s">
        <v>7</v>
      </c>
      <c r="C10">
        <v>15</v>
      </c>
      <c r="D10">
        <v>59</v>
      </c>
      <c r="E10">
        <v>163</v>
      </c>
      <c r="F10">
        <v>362</v>
      </c>
      <c r="G10">
        <v>11</v>
      </c>
      <c r="H10">
        <v>0</v>
      </c>
      <c r="I10">
        <v>0</v>
      </c>
      <c r="J10">
        <v>0</v>
      </c>
      <c r="K10">
        <v>25</v>
      </c>
      <c r="L10">
        <v>13</v>
      </c>
      <c r="M10">
        <v>9</v>
      </c>
      <c r="N10">
        <v>5</v>
      </c>
      <c r="O10">
        <v>57</v>
      </c>
      <c r="P10">
        <v>21</v>
      </c>
      <c r="Q10">
        <v>46</v>
      </c>
    </row>
    <row r="11" spans="1:17" x14ac:dyDescent="0.25">
      <c r="A11" t="s">
        <v>8</v>
      </c>
      <c r="C11">
        <v>34</v>
      </c>
      <c r="D11">
        <v>90</v>
      </c>
      <c r="E11">
        <v>239</v>
      </c>
      <c r="F11">
        <v>227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</row>
    <row r="12" spans="1:17" x14ac:dyDescent="0.25">
      <c r="A12" t="s">
        <v>9</v>
      </c>
      <c r="C12">
        <v>128</v>
      </c>
      <c r="D12">
        <v>116</v>
      </c>
      <c r="E12">
        <v>234</v>
      </c>
      <c r="F12">
        <v>76</v>
      </c>
      <c r="G12">
        <v>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t="s">
        <v>10</v>
      </c>
      <c r="C13">
        <v>194</v>
      </c>
      <c r="D13">
        <v>132</v>
      </c>
      <c r="E13">
        <v>158</v>
      </c>
      <c r="F13">
        <v>9</v>
      </c>
      <c r="G13">
        <v>20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5" spans="1:17" x14ac:dyDescent="0.25">
      <c r="A15" t="s">
        <v>36</v>
      </c>
      <c r="B15">
        <v>15</v>
      </c>
      <c r="G15">
        <v>10</v>
      </c>
      <c r="H15">
        <v>9</v>
      </c>
      <c r="I15">
        <v>7</v>
      </c>
      <c r="J15">
        <v>9</v>
      </c>
      <c r="K15">
        <v>11</v>
      </c>
      <c r="L15">
        <v>11</v>
      </c>
      <c r="M15">
        <v>12</v>
      </c>
      <c r="N15">
        <v>11</v>
      </c>
      <c r="O15">
        <v>11</v>
      </c>
      <c r="P15">
        <v>11</v>
      </c>
      <c r="Q15">
        <v>13</v>
      </c>
    </row>
    <row r="16" spans="1:17" x14ac:dyDescent="0.25">
      <c r="A16" t="s">
        <v>37</v>
      </c>
      <c r="B16">
        <v>0</v>
      </c>
      <c r="G16">
        <v>2</v>
      </c>
      <c r="H16">
        <v>1</v>
      </c>
      <c r="I16">
        <v>1</v>
      </c>
      <c r="J16">
        <v>1</v>
      </c>
      <c r="K16">
        <v>2</v>
      </c>
      <c r="L16">
        <v>1</v>
      </c>
      <c r="M16">
        <v>2</v>
      </c>
      <c r="N16">
        <v>1</v>
      </c>
      <c r="O16">
        <v>2</v>
      </c>
      <c r="P16">
        <v>2</v>
      </c>
      <c r="Q16">
        <v>1</v>
      </c>
    </row>
    <row r="17" spans="1:17" x14ac:dyDescent="0.25">
      <c r="A17" t="s">
        <v>46</v>
      </c>
      <c r="B17">
        <f>SUM(B15, B16)</f>
        <v>15</v>
      </c>
      <c r="C17">
        <f t="shared" ref="C17:N17" si="0">SUM(C15, C16)</f>
        <v>0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si="0"/>
        <v>12</v>
      </c>
      <c r="H17">
        <f t="shared" si="0"/>
        <v>10</v>
      </c>
      <c r="I17">
        <f t="shared" si="0"/>
        <v>8</v>
      </c>
      <c r="J17">
        <f t="shared" si="0"/>
        <v>10</v>
      </c>
      <c r="K17">
        <f t="shared" si="0"/>
        <v>13</v>
      </c>
      <c r="L17">
        <f t="shared" si="0"/>
        <v>12</v>
      </c>
      <c r="M17">
        <f t="shared" si="0"/>
        <v>14</v>
      </c>
      <c r="N17">
        <f t="shared" si="0"/>
        <v>12</v>
      </c>
      <c r="O17">
        <f t="shared" ref="O17" si="1">SUM(O15, O16)</f>
        <v>13</v>
      </c>
      <c r="P17">
        <f t="shared" ref="P17:Q17" si="2">SUM(P15, P16)</f>
        <v>13</v>
      </c>
      <c r="Q17">
        <f t="shared" si="2"/>
        <v>14</v>
      </c>
    </row>
    <row r="18" spans="1:17" x14ac:dyDescent="0.25">
      <c r="A18" t="s">
        <v>47</v>
      </c>
      <c r="B18" s="2">
        <f>B15/15</f>
        <v>1</v>
      </c>
      <c r="C18" s="2">
        <f t="shared" ref="C18:P18" si="3">C15/15</f>
        <v>0</v>
      </c>
      <c r="D18" s="2">
        <f t="shared" si="3"/>
        <v>0</v>
      </c>
      <c r="E18" s="2">
        <f t="shared" si="3"/>
        <v>0</v>
      </c>
      <c r="F18" s="2">
        <f t="shared" si="3"/>
        <v>0</v>
      </c>
      <c r="G18" s="2">
        <f t="shared" si="3"/>
        <v>0.66666666666666663</v>
      </c>
      <c r="H18" s="2">
        <f t="shared" si="3"/>
        <v>0.6</v>
      </c>
      <c r="I18" s="2">
        <f t="shared" si="3"/>
        <v>0.46666666666666667</v>
      </c>
      <c r="J18" s="2">
        <f t="shared" si="3"/>
        <v>0.6</v>
      </c>
      <c r="K18" s="2">
        <f t="shared" si="3"/>
        <v>0.73333333333333328</v>
      </c>
      <c r="L18" s="2">
        <f t="shared" si="3"/>
        <v>0.73333333333333328</v>
      </c>
      <c r="M18" s="2">
        <f t="shared" si="3"/>
        <v>0.8</v>
      </c>
      <c r="N18" s="2">
        <f t="shared" si="3"/>
        <v>0.73333333333333328</v>
      </c>
      <c r="O18" s="2">
        <f t="shared" si="3"/>
        <v>0.73333333333333328</v>
      </c>
      <c r="P18" s="2">
        <f t="shared" si="3"/>
        <v>0.73333333333333328</v>
      </c>
      <c r="Q18" s="2">
        <f t="shared" ref="Q18" si="4">Q15/15</f>
        <v>0.8666666666666667</v>
      </c>
    </row>
    <row r="19" spans="1:17" x14ac:dyDescent="0.25">
      <c r="A19" t="s">
        <v>48</v>
      </c>
      <c r="B19" s="2">
        <f t="shared" ref="B19:P20" si="5">B16/15</f>
        <v>0</v>
      </c>
      <c r="C19" s="2">
        <f t="shared" si="5"/>
        <v>0</v>
      </c>
      <c r="D19" s="2">
        <f t="shared" si="5"/>
        <v>0</v>
      </c>
      <c r="E19" s="2">
        <f t="shared" si="5"/>
        <v>0</v>
      </c>
      <c r="F19" s="2">
        <f t="shared" si="5"/>
        <v>0</v>
      </c>
      <c r="G19" s="2">
        <f t="shared" si="5"/>
        <v>0.13333333333333333</v>
      </c>
      <c r="H19" s="2">
        <f t="shared" si="5"/>
        <v>6.6666666666666666E-2</v>
      </c>
      <c r="I19" s="2">
        <f t="shared" si="5"/>
        <v>6.6666666666666666E-2</v>
      </c>
      <c r="J19" s="2">
        <f t="shared" si="5"/>
        <v>6.6666666666666666E-2</v>
      </c>
      <c r="K19" s="2">
        <f t="shared" si="5"/>
        <v>0.13333333333333333</v>
      </c>
      <c r="L19" s="2">
        <f t="shared" si="5"/>
        <v>6.6666666666666666E-2</v>
      </c>
      <c r="M19" s="2">
        <f t="shared" si="5"/>
        <v>0.13333333333333333</v>
      </c>
      <c r="N19" s="2">
        <f t="shared" si="5"/>
        <v>6.6666666666666666E-2</v>
      </c>
      <c r="O19" s="2">
        <f t="shared" si="5"/>
        <v>0.13333333333333333</v>
      </c>
      <c r="P19" s="2">
        <f t="shared" si="5"/>
        <v>0.13333333333333333</v>
      </c>
      <c r="Q19" s="2">
        <f t="shared" ref="Q19" si="6">Q16/15</f>
        <v>6.6666666666666666E-2</v>
      </c>
    </row>
    <row r="20" spans="1:17" x14ac:dyDescent="0.25">
      <c r="A20" t="s">
        <v>49</v>
      </c>
      <c r="B20" s="2">
        <f t="shared" si="5"/>
        <v>1</v>
      </c>
      <c r="C20" s="2">
        <f t="shared" si="5"/>
        <v>0</v>
      </c>
      <c r="D20" s="2">
        <f t="shared" si="5"/>
        <v>0</v>
      </c>
      <c r="E20" s="2">
        <f t="shared" si="5"/>
        <v>0</v>
      </c>
      <c r="F20" s="2">
        <f t="shared" si="5"/>
        <v>0</v>
      </c>
      <c r="G20" s="2">
        <f t="shared" si="5"/>
        <v>0.8</v>
      </c>
      <c r="H20" s="2">
        <f t="shared" si="5"/>
        <v>0.66666666666666663</v>
      </c>
      <c r="I20" s="2">
        <f t="shared" si="5"/>
        <v>0.53333333333333333</v>
      </c>
      <c r="J20" s="2">
        <f t="shared" si="5"/>
        <v>0.66666666666666663</v>
      </c>
      <c r="K20" s="2">
        <f t="shared" si="5"/>
        <v>0.8666666666666667</v>
      </c>
      <c r="L20" s="2">
        <f t="shared" si="5"/>
        <v>0.8</v>
      </c>
      <c r="M20" s="2">
        <f t="shared" si="5"/>
        <v>0.93333333333333335</v>
      </c>
      <c r="N20" s="2">
        <f t="shared" si="5"/>
        <v>0.8</v>
      </c>
      <c r="O20" s="2">
        <f t="shared" si="5"/>
        <v>0.8666666666666667</v>
      </c>
      <c r="P20" s="2">
        <f t="shared" si="5"/>
        <v>0.8666666666666667</v>
      </c>
      <c r="Q20" s="2">
        <f t="shared" ref="Q20" si="7">Q17/15</f>
        <v>0.93333333333333335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O18" sqref="O18"/>
    </sheetView>
  </sheetViews>
  <sheetFormatPr defaultRowHeight="15" x14ac:dyDescent="0.25"/>
  <cols>
    <col min="1" max="1" width="36.7109375" customWidth="1"/>
    <col min="13" max="13" width="11.140625" customWidth="1"/>
  </cols>
  <sheetData>
    <row r="1" spans="1:13" x14ac:dyDescent="0.25">
      <c r="B1" s="1" t="s">
        <v>15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34</v>
      </c>
      <c r="L1" s="1" t="s">
        <v>35</v>
      </c>
      <c r="M1" s="1" t="s">
        <v>54</v>
      </c>
    </row>
    <row r="2" spans="1:13" x14ac:dyDescent="0.25">
      <c r="A2" t="s">
        <v>0</v>
      </c>
      <c r="B2">
        <v>13895</v>
      </c>
      <c r="C2">
        <v>10474</v>
      </c>
      <c r="D2">
        <v>13014</v>
      </c>
      <c r="E2">
        <v>13750</v>
      </c>
      <c r="F2">
        <v>13895</v>
      </c>
      <c r="G2">
        <v>9862</v>
      </c>
      <c r="H2">
        <v>12030</v>
      </c>
      <c r="I2">
        <v>12835</v>
      </c>
      <c r="J2">
        <v>13287</v>
      </c>
      <c r="K2">
        <v>8239</v>
      </c>
      <c r="L2">
        <v>9636</v>
      </c>
      <c r="M2">
        <v>12908</v>
      </c>
    </row>
    <row r="3" spans="1:13" x14ac:dyDescent="0.25">
      <c r="A3" t="s">
        <v>1</v>
      </c>
      <c r="B3">
        <v>8</v>
      </c>
      <c r="C3">
        <v>10</v>
      </c>
      <c r="D3">
        <v>9</v>
      </c>
      <c r="E3">
        <v>9</v>
      </c>
      <c r="F3">
        <v>9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</row>
    <row r="4" spans="1:13" x14ac:dyDescent="0.25">
      <c r="A4" t="s">
        <v>52</v>
      </c>
      <c r="B4">
        <v>6474</v>
      </c>
      <c r="C4">
        <v>6474</v>
      </c>
      <c r="D4">
        <v>6474</v>
      </c>
      <c r="E4">
        <v>6474</v>
      </c>
      <c r="F4">
        <v>6474</v>
      </c>
      <c r="G4">
        <v>6474</v>
      </c>
      <c r="H4">
        <v>6474</v>
      </c>
      <c r="I4">
        <v>6474</v>
      </c>
      <c r="J4">
        <v>6474</v>
      </c>
      <c r="K4">
        <v>6474</v>
      </c>
      <c r="L4">
        <v>6474</v>
      </c>
      <c r="M4">
        <v>6474</v>
      </c>
    </row>
    <row r="5" spans="1:13" x14ac:dyDescent="0.25">
      <c r="A5" t="s">
        <v>16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3" x14ac:dyDescent="0.25">
      <c r="A6" t="s">
        <v>3</v>
      </c>
    </row>
    <row r="7" spans="1:13" x14ac:dyDescent="0.25">
      <c r="A7" t="s">
        <v>4</v>
      </c>
      <c r="C7">
        <v>1000</v>
      </c>
      <c r="D7">
        <v>1000</v>
      </c>
      <c r="E7">
        <v>1000</v>
      </c>
      <c r="F7">
        <v>1000</v>
      </c>
      <c r="G7">
        <v>1000</v>
      </c>
      <c r="H7">
        <v>1000</v>
      </c>
      <c r="I7">
        <v>1000</v>
      </c>
      <c r="J7">
        <v>1000</v>
      </c>
      <c r="K7">
        <v>1000</v>
      </c>
      <c r="L7">
        <v>1000</v>
      </c>
      <c r="M7">
        <v>1000</v>
      </c>
    </row>
    <row r="8" spans="1:13" x14ac:dyDescent="0.25">
      <c r="A8" t="s">
        <v>5</v>
      </c>
      <c r="C8">
        <v>790</v>
      </c>
      <c r="D8">
        <v>941</v>
      </c>
      <c r="E8">
        <v>1000</v>
      </c>
      <c r="F8">
        <v>1000</v>
      </c>
      <c r="G8">
        <v>699</v>
      </c>
      <c r="H8">
        <v>756</v>
      </c>
      <c r="I8">
        <v>792</v>
      </c>
      <c r="J8">
        <v>809</v>
      </c>
      <c r="K8">
        <v>411</v>
      </c>
      <c r="L8">
        <v>647</v>
      </c>
      <c r="M8">
        <v>730</v>
      </c>
    </row>
    <row r="9" spans="1:13" x14ac:dyDescent="0.25">
      <c r="A9" t="s">
        <v>6</v>
      </c>
      <c r="C9">
        <v>197</v>
      </c>
      <c r="D9">
        <v>58</v>
      </c>
      <c r="E9">
        <v>0</v>
      </c>
      <c r="F9">
        <v>0</v>
      </c>
      <c r="G9">
        <v>284</v>
      </c>
      <c r="H9">
        <v>239</v>
      </c>
      <c r="I9">
        <v>204</v>
      </c>
      <c r="J9">
        <v>188</v>
      </c>
      <c r="K9">
        <v>480</v>
      </c>
      <c r="L9">
        <v>327</v>
      </c>
      <c r="M9">
        <v>252</v>
      </c>
    </row>
    <row r="10" spans="1:13" x14ac:dyDescent="0.25">
      <c r="A10" t="s">
        <v>7</v>
      </c>
      <c r="C10">
        <v>13</v>
      </c>
      <c r="D10">
        <v>1</v>
      </c>
      <c r="E10">
        <v>0</v>
      </c>
      <c r="F10">
        <v>0</v>
      </c>
      <c r="G10">
        <v>17</v>
      </c>
      <c r="H10">
        <v>5</v>
      </c>
      <c r="I10">
        <v>4</v>
      </c>
      <c r="J10">
        <v>3</v>
      </c>
      <c r="K10">
        <v>104</v>
      </c>
      <c r="L10">
        <v>25</v>
      </c>
      <c r="M10">
        <v>17</v>
      </c>
    </row>
    <row r="11" spans="1:13" x14ac:dyDescent="0.25">
      <c r="A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</row>
    <row r="12" spans="1:13" x14ac:dyDescent="0.25">
      <c r="A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t="s">
        <v>10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5" spans="1:13" x14ac:dyDescent="0.25">
      <c r="A15" t="s">
        <v>36</v>
      </c>
      <c r="C15">
        <v>14</v>
      </c>
      <c r="D15">
        <v>15</v>
      </c>
      <c r="E15">
        <v>15</v>
      </c>
      <c r="F15">
        <v>15</v>
      </c>
      <c r="G15">
        <v>14</v>
      </c>
      <c r="H15">
        <v>15</v>
      </c>
      <c r="I15">
        <v>15</v>
      </c>
      <c r="J15">
        <v>15</v>
      </c>
      <c r="K15">
        <v>11</v>
      </c>
      <c r="L15">
        <v>14</v>
      </c>
      <c r="M15">
        <v>15</v>
      </c>
    </row>
    <row r="16" spans="1:13" x14ac:dyDescent="0.25">
      <c r="A16" t="s">
        <v>37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4</v>
      </c>
      <c r="L16">
        <v>1</v>
      </c>
      <c r="M16">
        <v>0</v>
      </c>
    </row>
    <row r="17" spans="1:13" x14ac:dyDescent="0.25">
      <c r="A17" t="s">
        <v>46</v>
      </c>
      <c r="C17">
        <f>SUM(C15,C16)</f>
        <v>15</v>
      </c>
      <c r="D17">
        <f t="shared" ref="D17:M17" si="0">SUM(D15,D16)</f>
        <v>15</v>
      </c>
      <c r="E17">
        <f t="shared" ref="E17" si="1">SUM(E15,E16)</f>
        <v>15</v>
      </c>
      <c r="F17">
        <f t="shared" ref="F17" si="2">SUM(F15,F16)</f>
        <v>15</v>
      </c>
      <c r="G17">
        <f t="shared" ref="G17" si="3">SUM(G15,G16)</f>
        <v>15</v>
      </c>
      <c r="H17">
        <f t="shared" ref="H17" si="4">SUM(H15,H16)</f>
        <v>15</v>
      </c>
      <c r="I17">
        <f t="shared" ref="I17" si="5">SUM(I15,I16)</f>
        <v>15</v>
      </c>
      <c r="J17">
        <f t="shared" ref="J17" si="6">SUM(J15,J16)</f>
        <v>15</v>
      </c>
      <c r="K17">
        <f t="shared" si="0"/>
        <v>15</v>
      </c>
      <c r="L17">
        <f t="shared" si="0"/>
        <v>15</v>
      </c>
      <c r="M17">
        <f t="shared" si="0"/>
        <v>15</v>
      </c>
    </row>
    <row r="18" spans="1:13" x14ac:dyDescent="0.25">
      <c r="A18" t="s">
        <v>47</v>
      </c>
      <c r="B18" s="2"/>
      <c r="C18" s="2">
        <f>C15/15</f>
        <v>0.93333333333333335</v>
      </c>
      <c r="D18" s="2">
        <f t="shared" ref="D18:L18" si="7">D15/15</f>
        <v>1</v>
      </c>
      <c r="E18" s="2">
        <f>E15/15</f>
        <v>1</v>
      </c>
      <c r="F18" s="2">
        <f t="shared" si="7"/>
        <v>1</v>
      </c>
      <c r="G18" s="2">
        <f t="shared" si="7"/>
        <v>0.93333333333333335</v>
      </c>
      <c r="H18" s="2">
        <f t="shared" si="7"/>
        <v>1</v>
      </c>
      <c r="I18" s="2">
        <f t="shared" si="7"/>
        <v>1</v>
      </c>
      <c r="J18" s="2">
        <f t="shared" si="7"/>
        <v>1</v>
      </c>
      <c r="K18" s="2">
        <f t="shared" si="7"/>
        <v>0.73333333333333328</v>
      </c>
      <c r="L18" s="2">
        <f t="shared" si="7"/>
        <v>0.93333333333333335</v>
      </c>
      <c r="M18" s="2">
        <f t="shared" ref="M18" si="8">M15/15</f>
        <v>1</v>
      </c>
    </row>
    <row r="19" spans="1:13" x14ac:dyDescent="0.25">
      <c r="A19" t="s">
        <v>48</v>
      </c>
      <c r="B19" s="2"/>
      <c r="C19" s="2">
        <f t="shared" ref="C19:L20" si="9">C16/15</f>
        <v>6.6666666666666666E-2</v>
      </c>
      <c r="D19" s="2">
        <f t="shared" si="9"/>
        <v>0</v>
      </c>
      <c r="E19" s="2">
        <f t="shared" si="9"/>
        <v>0</v>
      </c>
      <c r="F19" s="2">
        <f t="shared" si="9"/>
        <v>0</v>
      </c>
      <c r="G19" s="2">
        <f t="shared" si="9"/>
        <v>6.6666666666666666E-2</v>
      </c>
      <c r="H19" s="2">
        <f t="shared" si="9"/>
        <v>0</v>
      </c>
      <c r="I19" s="2">
        <f t="shared" si="9"/>
        <v>0</v>
      </c>
      <c r="J19" s="2">
        <f t="shared" si="9"/>
        <v>0</v>
      </c>
      <c r="K19" s="2">
        <f t="shared" si="9"/>
        <v>0.26666666666666666</v>
      </c>
      <c r="L19" s="2">
        <f t="shared" si="9"/>
        <v>6.6666666666666666E-2</v>
      </c>
      <c r="M19" s="2">
        <f t="shared" ref="M19" si="10">M16/15</f>
        <v>0</v>
      </c>
    </row>
    <row r="20" spans="1:13" x14ac:dyDescent="0.25">
      <c r="A20" t="s">
        <v>49</v>
      </c>
      <c r="B20" s="2"/>
      <c r="C20" s="2">
        <f t="shared" si="9"/>
        <v>1</v>
      </c>
      <c r="D20" s="2">
        <f t="shared" si="9"/>
        <v>1</v>
      </c>
      <c r="E20" s="2">
        <f t="shared" si="9"/>
        <v>1</v>
      </c>
      <c r="F20" s="2">
        <f t="shared" si="9"/>
        <v>1</v>
      </c>
      <c r="G20" s="2">
        <f t="shared" si="9"/>
        <v>1</v>
      </c>
      <c r="H20" s="2">
        <f t="shared" si="9"/>
        <v>1</v>
      </c>
      <c r="I20" s="2">
        <f t="shared" si="9"/>
        <v>1</v>
      </c>
      <c r="J20" s="2">
        <f t="shared" si="9"/>
        <v>1</v>
      </c>
      <c r="K20" s="2">
        <f t="shared" si="9"/>
        <v>1</v>
      </c>
      <c r="L20" s="2">
        <f t="shared" si="9"/>
        <v>1</v>
      </c>
      <c r="M20" s="2">
        <f t="shared" ref="M20" si="11">M17/15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A25" sqref="A25"/>
    </sheetView>
  </sheetViews>
  <sheetFormatPr defaultRowHeight="15" x14ac:dyDescent="0.25"/>
  <cols>
    <col min="1" max="1" width="34.5703125" customWidth="1"/>
    <col min="3" max="3" width="10.140625" customWidth="1"/>
    <col min="4" max="4" width="12" customWidth="1"/>
    <col min="5" max="5" width="10.42578125" customWidth="1"/>
    <col min="6" max="6" width="10.5703125" customWidth="1"/>
    <col min="17" max="17" width="12.140625" customWidth="1"/>
  </cols>
  <sheetData>
    <row r="1" spans="1:17" x14ac:dyDescent="0.25">
      <c r="B1" s="1" t="s">
        <v>15</v>
      </c>
      <c r="C1" s="1" t="s">
        <v>20</v>
      </c>
      <c r="D1" s="1" t="s">
        <v>21</v>
      </c>
      <c r="E1" s="1" t="s">
        <v>24</v>
      </c>
      <c r="F1" s="1" t="s">
        <v>25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34</v>
      </c>
      <c r="P1" s="1" t="s">
        <v>35</v>
      </c>
      <c r="Q1" s="1" t="s">
        <v>55</v>
      </c>
    </row>
    <row r="2" spans="1:17" x14ac:dyDescent="0.25">
      <c r="A2" t="s">
        <v>0</v>
      </c>
      <c r="B2">
        <v>93497</v>
      </c>
      <c r="C2">
        <v>28086</v>
      </c>
      <c r="D2">
        <v>44560</v>
      </c>
      <c r="E2">
        <v>63643</v>
      </c>
      <c r="F2">
        <v>80206</v>
      </c>
      <c r="G2">
        <v>41586</v>
      </c>
      <c r="H2">
        <v>67179</v>
      </c>
      <c r="I2">
        <v>87537</v>
      </c>
      <c r="J2">
        <v>93208</v>
      </c>
      <c r="K2">
        <v>33033</v>
      </c>
      <c r="L2">
        <v>46699</v>
      </c>
      <c r="M2">
        <v>64733</v>
      </c>
      <c r="N2">
        <v>81701</v>
      </c>
      <c r="O2" t="s">
        <v>56</v>
      </c>
      <c r="P2" t="s">
        <v>56</v>
      </c>
      <c r="Q2">
        <v>69213</v>
      </c>
    </row>
    <row r="3" spans="1:17" x14ac:dyDescent="0.25">
      <c r="A3" t="s">
        <v>1</v>
      </c>
      <c r="B3">
        <v>15</v>
      </c>
      <c r="C3">
        <v>82</v>
      </c>
      <c r="D3">
        <v>27</v>
      </c>
      <c r="E3">
        <v>16</v>
      </c>
      <c r="F3">
        <v>14</v>
      </c>
      <c r="G3">
        <v>16</v>
      </c>
      <c r="H3">
        <v>15</v>
      </c>
      <c r="I3">
        <v>14</v>
      </c>
      <c r="J3">
        <v>13</v>
      </c>
      <c r="K3">
        <v>15</v>
      </c>
      <c r="L3">
        <v>15</v>
      </c>
      <c r="M3">
        <v>15</v>
      </c>
      <c r="N3">
        <v>14</v>
      </c>
      <c r="Q3">
        <v>15</v>
      </c>
    </row>
    <row r="4" spans="1:17" x14ac:dyDescent="0.25">
      <c r="A4" t="s">
        <v>17</v>
      </c>
      <c r="B4">
        <v>21363</v>
      </c>
      <c r="C4">
        <v>15327</v>
      </c>
      <c r="D4">
        <v>20908</v>
      </c>
      <c r="E4">
        <v>21336</v>
      </c>
      <c r="F4">
        <v>21363</v>
      </c>
      <c r="G4">
        <v>21356</v>
      </c>
      <c r="H4">
        <v>21363</v>
      </c>
      <c r="I4">
        <v>21363</v>
      </c>
      <c r="J4">
        <v>21363</v>
      </c>
      <c r="K4">
        <v>21363</v>
      </c>
      <c r="L4">
        <v>21363</v>
      </c>
      <c r="M4">
        <v>21363</v>
      </c>
      <c r="N4">
        <v>21363</v>
      </c>
      <c r="Q4">
        <v>21363</v>
      </c>
    </row>
    <row r="5" spans="1:17" x14ac:dyDescent="0.25">
      <c r="A5" t="s">
        <v>16</v>
      </c>
      <c r="B5">
        <v>85734</v>
      </c>
      <c r="C5">
        <v>86736</v>
      </c>
      <c r="D5">
        <v>85793</v>
      </c>
      <c r="E5">
        <v>85736</v>
      </c>
      <c r="F5">
        <v>85734</v>
      </c>
      <c r="G5">
        <v>85735</v>
      </c>
      <c r="H5">
        <v>85734</v>
      </c>
      <c r="I5">
        <v>85734</v>
      </c>
      <c r="J5">
        <v>85734</v>
      </c>
      <c r="K5">
        <v>85734</v>
      </c>
      <c r="L5">
        <v>85734</v>
      </c>
      <c r="M5">
        <v>85734</v>
      </c>
      <c r="N5">
        <v>85734</v>
      </c>
      <c r="Q5">
        <v>85734</v>
      </c>
    </row>
    <row r="6" spans="1:17" x14ac:dyDescent="0.25">
      <c r="A6" t="s">
        <v>3</v>
      </c>
    </row>
    <row r="7" spans="1:17" x14ac:dyDescent="0.25">
      <c r="A7" t="s">
        <v>4</v>
      </c>
      <c r="C7">
        <v>1000</v>
      </c>
      <c r="D7">
        <v>1000</v>
      </c>
      <c r="E7">
        <v>1000</v>
      </c>
      <c r="F7">
        <v>1000</v>
      </c>
      <c r="G7">
        <v>1000</v>
      </c>
      <c r="H7">
        <v>1000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Q7">
        <v>1000</v>
      </c>
    </row>
    <row r="8" spans="1:17" x14ac:dyDescent="0.25">
      <c r="A8" t="s">
        <v>5</v>
      </c>
      <c r="C8">
        <v>938</v>
      </c>
      <c r="D8">
        <v>939</v>
      </c>
      <c r="E8">
        <v>940</v>
      </c>
      <c r="F8">
        <v>960</v>
      </c>
      <c r="G8">
        <v>979</v>
      </c>
      <c r="H8">
        <v>994</v>
      </c>
      <c r="I8">
        <v>997</v>
      </c>
      <c r="J8">
        <v>1000</v>
      </c>
      <c r="K8">
        <v>971</v>
      </c>
      <c r="L8">
        <v>980</v>
      </c>
      <c r="M8">
        <v>983</v>
      </c>
      <c r="N8">
        <v>992</v>
      </c>
      <c r="Q8">
        <v>978</v>
      </c>
    </row>
    <row r="9" spans="1:17" x14ac:dyDescent="0.25">
      <c r="A9" t="s">
        <v>6</v>
      </c>
      <c r="C9">
        <v>1</v>
      </c>
      <c r="D9">
        <v>0</v>
      </c>
      <c r="E9">
        <v>7</v>
      </c>
      <c r="F9">
        <v>31</v>
      </c>
      <c r="G9">
        <v>16</v>
      </c>
      <c r="H9">
        <v>6</v>
      </c>
      <c r="I9">
        <v>3</v>
      </c>
      <c r="J9">
        <v>0</v>
      </c>
      <c r="K9">
        <v>22</v>
      </c>
      <c r="L9">
        <v>18</v>
      </c>
      <c r="M9">
        <v>16</v>
      </c>
      <c r="N9">
        <v>8</v>
      </c>
      <c r="Q9">
        <v>17</v>
      </c>
    </row>
    <row r="10" spans="1:17" x14ac:dyDescent="0.25">
      <c r="A10" t="s">
        <v>7</v>
      </c>
      <c r="C10">
        <v>1</v>
      </c>
      <c r="D10">
        <v>0</v>
      </c>
      <c r="E10">
        <v>17</v>
      </c>
      <c r="F10">
        <v>9</v>
      </c>
      <c r="G10">
        <v>5</v>
      </c>
      <c r="H10">
        <v>0</v>
      </c>
      <c r="I10">
        <v>0</v>
      </c>
      <c r="J10">
        <v>0</v>
      </c>
      <c r="K10">
        <v>7</v>
      </c>
      <c r="L10">
        <v>2</v>
      </c>
      <c r="M10">
        <v>1</v>
      </c>
      <c r="N10">
        <v>0</v>
      </c>
      <c r="Q10">
        <v>4</v>
      </c>
    </row>
    <row r="11" spans="1:17" x14ac:dyDescent="0.25">
      <c r="A11" t="s">
        <v>8</v>
      </c>
      <c r="C11">
        <v>0</v>
      </c>
      <c r="D11">
        <v>1</v>
      </c>
      <c r="E11">
        <v>23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Q11">
        <v>0</v>
      </c>
    </row>
    <row r="12" spans="1:17" x14ac:dyDescent="0.25">
      <c r="A12" t="s">
        <v>9</v>
      </c>
      <c r="C12">
        <v>3</v>
      </c>
      <c r="D12">
        <v>9</v>
      </c>
      <c r="E12">
        <v>12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Q12">
        <v>0</v>
      </c>
    </row>
    <row r="13" spans="1:17" x14ac:dyDescent="0.25">
      <c r="A13" t="s">
        <v>10</v>
      </c>
      <c r="C13">
        <v>8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Q13">
        <v>0</v>
      </c>
    </row>
    <row r="15" spans="1:17" x14ac:dyDescent="0.25">
      <c r="A15" t="s">
        <v>38</v>
      </c>
      <c r="G15">
        <v>103</v>
      </c>
      <c r="H15">
        <v>111</v>
      </c>
      <c r="I15">
        <v>144</v>
      </c>
      <c r="J15">
        <v>162</v>
      </c>
      <c r="K15">
        <v>96</v>
      </c>
      <c r="L15">
        <v>85</v>
      </c>
      <c r="M15">
        <v>93</v>
      </c>
      <c r="N15">
        <v>155</v>
      </c>
      <c r="Q15">
        <v>150</v>
      </c>
    </row>
    <row r="16" spans="1:17" x14ac:dyDescent="0.25">
      <c r="A16" t="s">
        <v>39</v>
      </c>
      <c r="G16">
        <v>60</v>
      </c>
      <c r="H16">
        <v>52</v>
      </c>
      <c r="I16">
        <v>19</v>
      </c>
      <c r="J16">
        <v>1</v>
      </c>
      <c r="K16">
        <v>62</v>
      </c>
      <c r="L16">
        <v>67</v>
      </c>
      <c r="M16">
        <v>50</v>
      </c>
      <c r="N16">
        <v>7</v>
      </c>
      <c r="Q16">
        <v>13</v>
      </c>
    </row>
    <row r="17" spans="1:17" x14ac:dyDescent="0.25">
      <c r="A17" t="s">
        <v>46</v>
      </c>
      <c r="B17">
        <f>SUM(B15, B16)</f>
        <v>0</v>
      </c>
      <c r="C17">
        <f t="shared" ref="C17:N17" si="0">SUM(C15, C16)</f>
        <v>0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si="0"/>
        <v>163</v>
      </c>
      <c r="H17">
        <f t="shared" si="0"/>
        <v>163</v>
      </c>
      <c r="I17">
        <f t="shared" si="0"/>
        <v>163</v>
      </c>
      <c r="J17">
        <f t="shared" si="0"/>
        <v>163</v>
      </c>
      <c r="K17">
        <f t="shared" si="0"/>
        <v>158</v>
      </c>
      <c r="L17">
        <f t="shared" si="0"/>
        <v>152</v>
      </c>
      <c r="M17">
        <f t="shared" si="0"/>
        <v>143</v>
      </c>
      <c r="N17">
        <f t="shared" ref="N17" si="1">SUM(N15, N16)</f>
        <v>162</v>
      </c>
      <c r="O17">
        <f t="shared" ref="O17" si="2">SUM(O15, O16)</f>
        <v>0</v>
      </c>
      <c r="P17">
        <f t="shared" ref="P17" si="3">SUM(P15, P16)</f>
        <v>0</v>
      </c>
      <c r="Q17">
        <f t="shared" ref="Q17" si="4">SUM(Q15, Q16)</f>
        <v>163</v>
      </c>
    </row>
    <row r="18" spans="1:17" x14ac:dyDescent="0.25">
      <c r="A18" t="s">
        <v>47</v>
      </c>
      <c r="B18" s="2">
        <f>B15/163</f>
        <v>0</v>
      </c>
      <c r="C18" s="2">
        <f t="shared" ref="C18:N18" si="5">C15/163</f>
        <v>0</v>
      </c>
      <c r="D18" s="2">
        <f t="shared" si="5"/>
        <v>0</v>
      </c>
      <c r="E18" s="2">
        <f t="shared" si="5"/>
        <v>0</v>
      </c>
      <c r="F18" s="2">
        <f t="shared" si="5"/>
        <v>0</v>
      </c>
      <c r="G18" s="2">
        <f t="shared" si="5"/>
        <v>0.63190184049079756</v>
      </c>
      <c r="H18" s="2">
        <f t="shared" si="5"/>
        <v>0.68098159509202449</v>
      </c>
      <c r="I18" s="2">
        <f t="shared" si="5"/>
        <v>0.8834355828220859</v>
      </c>
      <c r="J18" s="2">
        <f t="shared" si="5"/>
        <v>0.99386503067484666</v>
      </c>
      <c r="K18" s="2">
        <f t="shared" si="5"/>
        <v>0.58895705521472397</v>
      </c>
      <c r="L18" s="2">
        <f t="shared" si="5"/>
        <v>0.5214723926380368</v>
      </c>
      <c r="M18" s="2">
        <f t="shared" si="5"/>
        <v>0.57055214723926384</v>
      </c>
      <c r="N18" s="2">
        <f t="shared" ref="N18:Q18" si="6">N15/163</f>
        <v>0.95092024539877296</v>
      </c>
      <c r="O18" s="2">
        <f t="shared" si="6"/>
        <v>0</v>
      </c>
      <c r="P18" s="2">
        <f t="shared" si="6"/>
        <v>0</v>
      </c>
      <c r="Q18" s="2">
        <f t="shared" si="6"/>
        <v>0.92024539877300615</v>
      </c>
    </row>
    <row r="19" spans="1:17" x14ac:dyDescent="0.25">
      <c r="A19" t="s">
        <v>48</v>
      </c>
      <c r="B19" s="2">
        <f t="shared" ref="B19:N20" si="7">B16/163</f>
        <v>0</v>
      </c>
      <c r="C19" s="2">
        <f t="shared" si="7"/>
        <v>0</v>
      </c>
      <c r="D19" s="2">
        <f t="shared" si="7"/>
        <v>0</v>
      </c>
      <c r="E19" s="2">
        <f t="shared" si="7"/>
        <v>0</v>
      </c>
      <c r="F19" s="2">
        <f t="shared" si="7"/>
        <v>0</v>
      </c>
      <c r="G19" s="2">
        <f t="shared" si="7"/>
        <v>0.36809815950920244</v>
      </c>
      <c r="H19" s="2">
        <f t="shared" si="7"/>
        <v>0.31901840490797545</v>
      </c>
      <c r="I19" s="2">
        <f t="shared" si="7"/>
        <v>0.1165644171779141</v>
      </c>
      <c r="J19" s="2">
        <f t="shared" si="7"/>
        <v>6.1349693251533744E-3</v>
      </c>
      <c r="K19" s="2">
        <f t="shared" si="7"/>
        <v>0.38036809815950923</v>
      </c>
      <c r="L19" s="2">
        <f t="shared" si="7"/>
        <v>0.41104294478527609</v>
      </c>
      <c r="M19" s="2">
        <f t="shared" si="7"/>
        <v>0.30674846625766872</v>
      </c>
      <c r="N19" s="2">
        <f t="shared" ref="N19:Q19" si="8">N16/163</f>
        <v>4.2944785276073622E-2</v>
      </c>
      <c r="O19" s="2">
        <f t="shared" si="8"/>
        <v>0</v>
      </c>
      <c r="P19" s="2">
        <f t="shared" si="8"/>
        <v>0</v>
      </c>
      <c r="Q19" s="2">
        <f t="shared" si="8"/>
        <v>7.9754601226993863E-2</v>
      </c>
    </row>
    <row r="20" spans="1:17" x14ac:dyDescent="0.25">
      <c r="A20" t="s">
        <v>49</v>
      </c>
      <c r="B20" s="2">
        <f t="shared" si="7"/>
        <v>0</v>
      </c>
      <c r="C20" s="2">
        <f t="shared" si="7"/>
        <v>0</v>
      </c>
      <c r="D20" s="2">
        <f t="shared" si="7"/>
        <v>0</v>
      </c>
      <c r="E20" s="2">
        <f t="shared" si="7"/>
        <v>0</v>
      </c>
      <c r="F20" s="2">
        <f t="shared" si="7"/>
        <v>0</v>
      </c>
      <c r="G20" s="2">
        <f t="shared" si="7"/>
        <v>1</v>
      </c>
      <c r="H20" s="2">
        <f t="shared" si="7"/>
        <v>1</v>
      </c>
      <c r="I20" s="2">
        <f t="shared" si="7"/>
        <v>1</v>
      </c>
      <c r="J20" s="2">
        <f t="shared" si="7"/>
        <v>1</v>
      </c>
      <c r="K20" s="2">
        <f t="shared" si="7"/>
        <v>0.96932515337423308</v>
      </c>
      <c r="L20" s="2">
        <f t="shared" si="7"/>
        <v>0.93251533742331283</v>
      </c>
      <c r="M20" s="2">
        <f t="shared" si="7"/>
        <v>0.87730061349693256</v>
      </c>
      <c r="N20" s="2">
        <f t="shared" ref="N20:Q20" si="9">N17/163</f>
        <v>0.99386503067484666</v>
      </c>
      <c r="O20" s="2">
        <f t="shared" si="9"/>
        <v>0</v>
      </c>
      <c r="P20" s="2">
        <f t="shared" si="9"/>
        <v>0</v>
      </c>
      <c r="Q20" s="2">
        <f t="shared" si="9"/>
        <v>1</v>
      </c>
    </row>
    <row r="25" spans="1:17" ht="70.5" customHeight="1" x14ac:dyDescent="0.25">
      <c r="A25" s="3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opLeftCell="E1" workbookViewId="0">
      <selection activeCell="P9" sqref="P9"/>
    </sheetView>
  </sheetViews>
  <sheetFormatPr defaultRowHeight="15" x14ac:dyDescent="0.25"/>
  <cols>
    <col min="1" max="1" width="32.85546875" customWidth="1"/>
    <col min="3" max="3" width="11.140625" customWidth="1"/>
    <col min="4" max="4" width="11.42578125" customWidth="1"/>
    <col min="5" max="5" width="10.5703125" customWidth="1"/>
    <col min="6" max="6" width="10.7109375" customWidth="1"/>
    <col min="17" max="17" width="11.5703125" customWidth="1"/>
  </cols>
  <sheetData>
    <row r="1" spans="1:17" x14ac:dyDescent="0.25">
      <c r="B1" s="1" t="s">
        <v>15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34</v>
      </c>
      <c r="P1" s="1" t="s">
        <v>35</v>
      </c>
      <c r="Q1" s="1" t="s">
        <v>54</v>
      </c>
    </row>
    <row r="2" spans="1:17" x14ac:dyDescent="0.25">
      <c r="A2" t="s">
        <v>0</v>
      </c>
      <c r="B2">
        <v>198110</v>
      </c>
      <c r="C2">
        <v>25236</v>
      </c>
      <c r="D2">
        <v>42455</v>
      </c>
      <c r="E2">
        <v>67243</v>
      </c>
      <c r="F2">
        <v>100401</v>
      </c>
      <c r="G2">
        <v>35219</v>
      </c>
      <c r="H2">
        <v>62944</v>
      </c>
      <c r="I2">
        <v>103138</v>
      </c>
      <c r="J2">
        <v>152747</v>
      </c>
      <c r="K2">
        <v>28861</v>
      </c>
      <c r="L2">
        <v>43750</v>
      </c>
      <c r="M2">
        <v>60216</v>
      </c>
      <c r="N2">
        <v>81246</v>
      </c>
      <c r="O2" t="s">
        <v>56</v>
      </c>
      <c r="P2" t="s">
        <v>56</v>
      </c>
      <c r="Q2">
        <v>104885</v>
      </c>
    </row>
    <row r="3" spans="1:17" x14ac:dyDescent="0.25">
      <c r="A3" t="s">
        <v>1</v>
      </c>
      <c r="B3">
        <v>13</v>
      </c>
      <c r="C3">
        <v>48</v>
      </c>
      <c r="D3">
        <v>24</v>
      </c>
      <c r="E3">
        <v>15</v>
      </c>
      <c r="F3">
        <v>14</v>
      </c>
      <c r="G3">
        <v>14</v>
      </c>
      <c r="H3">
        <v>13</v>
      </c>
      <c r="I3">
        <v>14</v>
      </c>
      <c r="J3">
        <v>12</v>
      </c>
      <c r="K3">
        <v>15</v>
      </c>
      <c r="L3">
        <v>13</v>
      </c>
      <c r="M3">
        <v>13</v>
      </c>
      <c r="N3">
        <v>13</v>
      </c>
      <c r="Q3">
        <v>13</v>
      </c>
    </row>
    <row r="4" spans="1:17" x14ac:dyDescent="0.25">
      <c r="A4" t="s">
        <v>33</v>
      </c>
      <c r="B4">
        <v>17903</v>
      </c>
      <c r="C4">
        <v>15352</v>
      </c>
      <c r="D4">
        <v>17587</v>
      </c>
      <c r="E4">
        <v>17863</v>
      </c>
      <c r="F4">
        <v>17903</v>
      </c>
      <c r="G4">
        <v>17880</v>
      </c>
      <c r="H4">
        <v>17903</v>
      </c>
      <c r="I4">
        <v>17903</v>
      </c>
      <c r="J4">
        <v>17903</v>
      </c>
      <c r="K4">
        <v>17903</v>
      </c>
      <c r="L4">
        <v>17903</v>
      </c>
      <c r="M4">
        <v>17903</v>
      </c>
      <c r="N4">
        <v>17903</v>
      </c>
      <c r="Q4">
        <v>17903</v>
      </c>
    </row>
    <row r="5" spans="1:17" x14ac:dyDescent="0.25">
      <c r="A5" t="s">
        <v>16</v>
      </c>
      <c r="B5">
        <v>114798</v>
      </c>
      <c r="C5">
        <v>115218</v>
      </c>
      <c r="D5">
        <v>114833</v>
      </c>
      <c r="E5">
        <v>114801</v>
      </c>
      <c r="F5">
        <v>114798</v>
      </c>
      <c r="G5">
        <v>114799</v>
      </c>
      <c r="H5">
        <v>114798</v>
      </c>
      <c r="I5">
        <v>114798</v>
      </c>
      <c r="J5">
        <v>114798</v>
      </c>
      <c r="K5">
        <v>114798</v>
      </c>
      <c r="L5">
        <v>114798</v>
      </c>
      <c r="M5">
        <v>114798</v>
      </c>
      <c r="N5">
        <v>114798</v>
      </c>
      <c r="Q5">
        <v>114798</v>
      </c>
    </row>
    <row r="6" spans="1:17" x14ac:dyDescent="0.25">
      <c r="A6" t="s">
        <v>3</v>
      </c>
    </row>
    <row r="7" spans="1:17" x14ac:dyDescent="0.25">
      <c r="A7" t="s">
        <v>4</v>
      </c>
      <c r="C7">
        <v>1000</v>
      </c>
      <c r="D7">
        <v>1000</v>
      </c>
      <c r="E7">
        <v>1000</v>
      </c>
      <c r="F7">
        <v>1000</v>
      </c>
      <c r="G7">
        <v>1000</v>
      </c>
      <c r="H7">
        <v>1000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Q7">
        <v>1000</v>
      </c>
    </row>
    <row r="8" spans="1:17" x14ac:dyDescent="0.25">
      <c r="A8" t="s">
        <v>5</v>
      </c>
      <c r="C8">
        <v>980</v>
      </c>
      <c r="D8">
        <v>980</v>
      </c>
      <c r="E8">
        <v>980</v>
      </c>
      <c r="F8">
        <v>984</v>
      </c>
      <c r="G8">
        <v>983</v>
      </c>
      <c r="H8">
        <v>986</v>
      </c>
      <c r="I8">
        <v>992</v>
      </c>
      <c r="J8">
        <v>999</v>
      </c>
      <c r="K8">
        <v>986</v>
      </c>
      <c r="L8">
        <v>988</v>
      </c>
      <c r="M8">
        <v>990</v>
      </c>
      <c r="N8">
        <v>992</v>
      </c>
      <c r="Q8">
        <v>987</v>
      </c>
    </row>
    <row r="9" spans="1:17" x14ac:dyDescent="0.25">
      <c r="A9" t="s">
        <v>6</v>
      </c>
      <c r="C9">
        <v>0</v>
      </c>
      <c r="D9">
        <v>0</v>
      </c>
      <c r="E9">
        <v>2</v>
      </c>
      <c r="F9">
        <v>11</v>
      </c>
      <c r="G9">
        <v>13</v>
      </c>
      <c r="H9">
        <v>13</v>
      </c>
      <c r="I9">
        <v>8</v>
      </c>
      <c r="J9">
        <v>1</v>
      </c>
      <c r="K9">
        <v>7</v>
      </c>
      <c r="L9">
        <v>9</v>
      </c>
      <c r="M9">
        <v>9</v>
      </c>
      <c r="N9">
        <v>8</v>
      </c>
      <c r="Q9">
        <v>13</v>
      </c>
    </row>
    <row r="10" spans="1:17" x14ac:dyDescent="0.25">
      <c r="A10" t="s">
        <v>7</v>
      </c>
      <c r="C10">
        <v>0</v>
      </c>
      <c r="D10">
        <v>0</v>
      </c>
      <c r="E10">
        <v>8</v>
      </c>
      <c r="F10">
        <v>4</v>
      </c>
      <c r="G10">
        <v>3</v>
      </c>
      <c r="H10">
        <v>1</v>
      </c>
      <c r="I10">
        <v>0</v>
      </c>
      <c r="J10">
        <v>0</v>
      </c>
      <c r="K10">
        <v>7</v>
      </c>
      <c r="L10">
        <v>3</v>
      </c>
      <c r="M10">
        <v>1</v>
      </c>
      <c r="N10">
        <v>0</v>
      </c>
      <c r="Q10">
        <v>0</v>
      </c>
    </row>
    <row r="11" spans="1:17" x14ac:dyDescent="0.25">
      <c r="A11" t="s">
        <v>8</v>
      </c>
      <c r="C11">
        <v>2</v>
      </c>
      <c r="D11">
        <v>1</v>
      </c>
      <c r="E11">
        <v>9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Q11">
        <v>0</v>
      </c>
    </row>
    <row r="12" spans="1:17" x14ac:dyDescent="0.25">
      <c r="A12" t="s">
        <v>9</v>
      </c>
      <c r="C12">
        <v>1</v>
      </c>
      <c r="D12">
        <v>3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Q12">
        <v>0</v>
      </c>
    </row>
    <row r="13" spans="1:17" x14ac:dyDescent="0.25">
      <c r="A13" t="s">
        <v>10</v>
      </c>
      <c r="C13">
        <v>4</v>
      </c>
      <c r="D13">
        <v>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Q13">
        <v>0</v>
      </c>
    </row>
    <row r="15" spans="1:17" x14ac:dyDescent="0.25">
      <c r="A15" t="s">
        <v>41</v>
      </c>
      <c r="G15">
        <v>108</v>
      </c>
      <c r="H15">
        <v>105</v>
      </c>
      <c r="I15">
        <v>117</v>
      </c>
      <c r="J15">
        <v>158</v>
      </c>
      <c r="K15">
        <v>106</v>
      </c>
      <c r="L15">
        <v>98</v>
      </c>
      <c r="M15">
        <v>93</v>
      </c>
      <c r="N15">
        <v>123</v>
      </c>
      <c r="Q15">
        <v>174</v>
      </c>
    </row>
    <row r="16" spans="1:17" x14ac:dyDescent="0.25">
      <c r="A16" t="s">
        <v>40</v>
      </c>
      <c r="G16">
        <v>79</v>
      </c>
      <c r="H16">
        <v>74</v>
      </c>
      <c r="I16">
        <v>69</v>
      </c>
      <c r="J16">
        <v>41</v>
      </c>
      <c r="K16">
        <v>77</v>
      </c>
      <c r="L16">
        <v>80</v>
      </c>
      <c r="M16">
        <v>73</v>
      </c>
      <c r="N16">
        <v>52</v>
      </c>
      <c r="Q16">
        <v>26</v>
      </c>
    </row>
    <row r="17" spans="1:17" x14ac:dyDescent="0.25">
      <c r="A17" t="s">
        <v>46</v>
      </c>
      <c r="B17">
        <f>SUM(B15, B16)</f>
        <v>0</v>
      </c>
      <c r="C17">
        <f t="shared" ref="C17:N17" si="0">SUM(C15, C16)</f>
        <v>0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si="0"/>
        <v>187</v>
      </c>
      <c r="H17">
        <f t="shared" si="0"/>
        <v>179</v>
      </c>
      <c r="I17">
        <f t="shared" si="0"/>
        <v>186</v>
      </c>
      <c r="J17">
        <f t="shared" si="0"/>
        <v>199</v>
      </c>
      <c r="K17">
        <f t="shared" si="0"/>
        <v>183</v>
      </c>
      <c r="L17">
        <f t="shared" si="0"/>
        <v>178</v>
      </c>
      <c r="M17">
        <f t="shared" si="0"/>
        <v>166</v>
      </c>
      <c r="N17">
        <f t="shared" si="0"/>
        <v>175</v>
      </c>
      <c r="O17">
        <f t="shared" ref="O17" si="1">SUM(O15, O16)</f>
        <v>0</v>
      </c>
      <c r="P17">
        <f t="shared" ref="P17" si="2">SUM(P15, P16)</f>
        <v>0</v>
      </c>
      <c r="Q17">
        <f t="shared" ref="Q17" si="3">SUM(Q15, Q16)</f>
        <v>200</v>
      </c>
    </row>
    <row r="18" spans="1:17" x14ac:dyDescent="0.25">
      <c r="A18" t="s">
        <v>47</v>
      </c>
      <c r="B18" s="2">
        <f>B15/200</f>
        <v>0</v>
      </c>
      <c r="C18" s="2">
        <f t="shared" ref="C18:N18" si="4">C15/200</f>
        <v>0</v>
      </c>
      <c r="D18" s="2">
        <f t="shared" si="4"/>
        <v>0</v>
      </c>
      <c r="E18" s="2">
        <f t="shared" si="4"/>
        <v>0</v>
      </c>
      <c r="F18" s="2">
        <f t="shared" si="4"/>
        <v>0</v>
      </c>
      <c r="G18" s="2">
        <f t="shared" si="4"/>
        <v>0.54</v>
      </c>
      <c r="H18" s="2">
        <f t="shared" si="4"/>
        <v>0.52500000000000002</v>
      </c>
      <c r="I18" s="2">
        <f t="shared" si="4"/>
        <v>0.58499999999999996</v>
      </c>
      <c r="J18" s="2">
        <f t="shared" si="4"/>
        <v>0.79</v>
      </c>
      <c r="K18" s="2">
        <f t="shared" si="4"/>
        <v>0.53</v>
      </c>
      <c r="L18" s="2">
        <f t="shared" si="4"/>
        <v>0.49</v>
      </c>
      <c r="M18" s="2">
        <f t="shared" si="4"/>
        <v>0.46500000000000002</v>
      </c>
      <c r="N18" s="2">
        <f t="shared" si="4"/>
        <v>0.61499999999999999</v>
      </c>
      <c r="O18" s="2">
        <f t="shared" ref="O18:Q18" si="5">O15/200</f>
        <v>0</v>
      </c>
      <c r="P18" s="2">
        <f t="shared" si="5"/>
        <v>0</v>
      </c>
      <c r="Q18" s="2">
        <f t="shared" si="5"/>
        <v>0.87</v>
      </c>
    </row>
    <row r="19" spans="1:17" x14ac:dyDescent="0.25">
      <c r="A19" t="s">
        <v>48</v>
      </c>
      <c r="B19" s="2">
        <f t="shared" ref="B19:N20" si="6">B16/200</f>
        <v>0</v>
      </c>
      <c r="C19" s="2">
        <f t="shared" si="6"/>
        <v>0</v>
      </c>
      <c r="D19" s="2">
        <f t="shared" si="6"/>
        <v>0</v>
      </c>
      <c r="E19" s="2">
        <f t="shared" si="6"/>
        <v>0</v>
      </c>
      <c r="F19" s="2">
        <f t="shared" si="6"/>
        <v>0</v>
      </c>
      <c r="G19" s="2">
        <f t="shared" si="6"/>
        <v>0.39500000000000002</v>
      </c>
      <c r="H19" s="2">
        <f t="shared" si="6"/>
        <v>0.37</v>
      </c>
      <c r="I19" s="2">
        <f t="shared" si="6"/>
        <v>0.34499999999999997</v>
      </c>
      <c r="J19" s="2">
        <f t="shared" si="6"/>
        <v>0.20499999999999999</v>
      </c>
      <c r="K19" s="2">
        <f t="shared" si="6"/>
        <v>0.38500000000000001</v>
      </c>
      <c r="L19" s="2">
        <f t="shared" si="6"/>
        <v>0.4</v>
      </c>
      <c r="M19" s="2">
        <f t="shared" si="6"/>
        <v>0.36499999999999999</v>
      </c>
      <c r="N19" s="2">
        <f t="shared" si="6"/>
        <v>0.26</v>
      </c>
      <c r="O19" s="2">
        <f t="shared" ref="O19:Q19" si="7">O16/200</f>
        <v>0</v>
      </c>
      <c r="P19" s="2">
        <f t="shared" si="7"/>
        <v>0</v>
      </c>
      <c r="Q19" s="2">
        <f t="shared" si="7"/>
        <v>0.13</v>
      </c>
    </row>
    <row r="20" spans="1:17" x14ac:dyDescent="0.25">
      <c r="A20" t="s">
        <v>49</v>
      </c>
      <c r="B20" s="2">
        <f t="shared" si="6"/>
        <v>0</v>
      </c>
      <c r="C20" s="2">
        <f t="shared" si="6"/>
        <v>0</v>
      </c>
      <c r="D20" s="2">
        <f t="shared" si="6"/>
        <v>0</v>
      </c>
      <c r="E20" s="2">
        <f t="shared" si="6"/>
        <v>0</v>
      </c>
      <c r="F20" s="2">
        <f t="shared" si="6"/>
        <v>0</v>
      </c>
      <c r="G20" s="2">
        <f t="shared" si="6"/>
        <v>0.93500000000000005</v>
      </c>
      <c r="H20" s="2">
        <f t="shared" si="6"/>
        <v>0.89500000000000002</v>
      </c>
      <c r="I20" s="2">
        <f t="shared" si="6"/>
        <v>0.93</v>
      </c>
      <c r="J20" s="2">
        <f t="shared" si="6"/>
        <v>0.995</v>
      </c>
      <c r="K20" s="2">
        <f t="shared" si="6"/>
        <v>0.91500000000000004</v>
      </c>
      <c r="L20" s="2">
        <f t="shared" si="6"/>
        <v>0.89</v>
      </c>
      <c r="M20" s="2">
        <f t="shared" si="6"/>
        <v>0.83</v>
      </c>
      <c r="N20" s="2">
        <f t="shared" si="6"/>
        <v>0.875</v>
      </c>
      <c r="O20" s="2">
        <f t="shared" ref="O20:Q20" si="8">O17/200</f>
        <v>0</v>
      </c>
      <c r="P20" s="2">
        <f t="shared" si="8"/>
        <v>0</v>
      </c>
      <c r="Q20" s="2">
        <f t="shared" si="8"/>
        <v>1</v>
      </c>
    </row>
    <row r="25" spans="1:17" ht="75" x14ac:dyDescent="0.25">
      <c r="A25" s="3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opLeftCell="E1" workbookViewId="0">
      <selection activeCell="P17" sqref="P17:Q20"/>
    </sheetView>
  </sheetViews>
  <sheetFormatPr defaultRowHeight="15" x14ac:dyDescent="0.25"/>
  <cols>
    <col min="1" max="1" width="32.42578125" customWidth="1"/>
    <col min="3" max="3" width="10.5703125" customWidth="1"/>
    <col min="4" max="4" width="10.85546875" customWidth="1"/>
    <col min="5" max="6" width="11.140625" customWidth="1"/>
    <col min="17" max="17" width="10.85546875" customWidth="1"/>
  </cols>
  <sheetData>
    <row r="1" spans="1:17" x14ac:dyDescent="0.25">
      <c r="B1" s="1" t="s">
        <v>15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34</v>
      </c>
      <c r="P1" s="1" t="s">
        <v>35</v>
      </c>
      <c r="Q1" s="1" t="s">
        <v>54</v>
      </c>
    </row>
    <row r="2" spans="1:17" x14ac:dyDescent="0.25">
      <c r="A2" t="s">
        <v>0</v>
      </c>
      <c r="B2">
        <v>183831</v>
      </c>
      <c r="C2">
        <v>44102</v>
      </c>
      <c r="D2">
        <v>66918</v>
      </c>
      <c r="E2">
        <v>90787</v>
      </c>
      <c r="F2">
        <v>114339</v>
      </c>
      <c r="G2">
        <v>59041</v>
      </c>
      <c r="H2">
        <v>90560</v>
      </c>
      <c r="I2">
        <v>120948</v>
      </c>
      <c r="J2">
        <v>150475</v>
      </c>
      <c r="K2">
        <v>48171</v>
      </c>
      <c r="L2">
        <v>70716</v>
      </c>
      <c r="M2">
        <v>96315</v>
      </c>
      <c r="N2">
        <v>116735</v>
      </c>
      <c r="O2">
        <v>19885</v>
      </c>
      <c r="P2">
        <v>43923</v>
      </c>
      <c r="Q2">
        <v>121755</v>
      </c>
    </row>
    <row r="3" spans="1:17" x14ac:dyDescent="0.25">
      <c r="A3" t="s">
        <v>1</v>
      </c>
      <c r="B3">
        <v>13</v>
      </c>
      <c r="C3">
        <v>54</v>
      </c>
      <c r="D3">
        <v>21</v>
      </c>
      <c r="E3">
        <v>16</v>
      </c>
      <c r="F3">
        <v>13</v>
      </c>
      <c r="G3">
        <v>13</v>
      </c>
      <c r="H3">
        <v>12</v>
      </c>
      <c r="I3">
        <v>13</v>
      </c>
      <c r="J3">
        <v>12</v>
      </c>
      <c r="K3">
        <v>14</v>
      </c>
      <c r="L3">
        <v>12</v>
      </c>
      <c r="M3">
        <v>13</v>
      </c>
      <c r="N3">
        <v>12</v>
      </c>
      <c r="O3">
        <v>15</v>
      </c>
      <c r="P3">
        <v>13</v>
      </c>
      <c r="Q3">
        <v>12</v>
      </c>
    </row>
    <row r="4" spans="1:17" x14ac:dyDescent="0.25">
      <c r="A4" t="s">
        <v>32</v>
      </c>
      <c r="B4">
        <v>33696</v>
      </c>
      <c r="C4">
        <v>28226</v>
      </c>
      <c r="D4">
        <v>32845</v>
      </c>
      <c r="E4">
        <v>33478</v>
      </c>
      <c r="F4">
        <v>33571</v>
      </c>
      <c r="G4">
        <v>33674</v>
      </c>
      <c r="H4">
        <v>33696</v>
      </c>
      <c r="I4">
        <v>33696</v>
      </c>
      <c r="J4">
        <v>33696</v>
      </c>
      <c r="K4">
        <v>33657</v>
      </c>
      <c r="L4">
        <v>33696</v>
      </c>
      <c r="M4">
        <v>33696</v>
      </c>
      <c r="N4">
        <v>33696</v>
      </c>
      <c r="O4">
        <v>33696</v>
      </c>
      <c r="P4">
        <v>33696</v>
      </c>
      <c r="Q4">
        <v>33696</v>
      </c>
    </row>
    <row r="5" spans="1:17" x14ac:dyDescent="0.25">
      <c r="A5" t="s">
        <v>16</v>
      </c>
      <c r="B5">
        <v>1065</v>
      </c>
      <c r="C5">
        <v>2261</v>
      </c>
      <c r="D5">
        <v>1166</v>
      </c>
      <c r="E5">
        <v>1073</v>
      </c>
      <c r="F5">
        <v>1067</v>
      </c>
      <c r="G5">
        <v>1068</v>
      </c>
      <c r="H5">
        <v>1065</v>
      </c>
      <c r="I5">
        <v>1065</v>
      </c>
      <c r="J5">
        <v>1065</v>
      </c>
      <c r="K5">
        <v>1068</v>
      </c>
      <c r="L5">
        <v>1065</v>
      </c>
      <c r="M5">
        <v>1065</v>
      </c>
      <c r="N5">
        <v>1065</v>
      </c>
      <c r="O5">
        <v>2997</v>
      </c>
      <c r="P5">
        <v>2997</v>
      </c>
      <c r="Q5">
        <v>1065</v>
      </c>
    </row>
    <row r="6" spans="1:17" x14ac:dyDescent="0.25">
      <c r="A6" t="s">
        <v>3</v>
      </c>
    </row>
    <row r="7" spans="1:17" x14ac:dyDescent="0.25">
      <c r="A7" t="s">
        <v>4</v>
      </c>
      <c r="C7">
        <v>1000</v>
      </c>
      <c r="D7">
        <v>1000</v>
      </c>
      <c r="E7">
        <v>1000</v>
      </c>
      <c r="F7">
        <v>1000</v>
      </c>
      <c r="G7">
        <v>1000</v>
      </c>
      <c r="H7">
        <v>1000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O7">
        <v>1000</v>
      </c>
      <c r="P7">
        <v>1000</v>
      </c>
      <c r="Q7">
        <v>1000</v>
      </c>
    </row>
    <row r="8" spans="1:17" x14ac:dyDescent="0.25">
      <c r="A8" t="s">
        <v>5</v>
      </c>
      <c r="C8">
        <v>100</v>
      </c>
      <c r="D8">
        <v>118</v>
      </c>
      <c r="E8">
        <v>185</v>
      </c>
      <c r="F8">
        <v>337</v>
      </c>
      <c r="G8">
        <v>508</v>
      </c>
      <c r="H8">
        <v>767</v>
      </c>
      <c r="I8">
        <v>906</v>
      </c>
      <c r="J8">
        <v>965</v>
      </c>
      <c r="K8">
        <v>463</v>
      </c>
      <c r="L8">
        <v>607</v>
      </c>
      <c r="M8">
        <v>704</v>
      </c>
      <c r="N8">
        <v>755</v>
      </c>
      <c r="O8">
        <v>175</v>
      </c>
      <c r="P8">
        <v>212</v>
      </c>
      <c r="Q8">
        <v>745</v>
      </c>
    </row>
    <row r="9" spans="1:17" x14ac:dyDescent="0.25">
      <c r="A9" t="s">
        <v>6</v>
      </c>
      <c r="C9">
        <v>5</v>
      </c>
      <c r="D9">
        <v>39</v>
      </c>
      <c r="E9">
        <v>218</v>
      </c>
      <c r="F9">
        <v>441</v>
      </c>
      <c r="G9">
        <v>431</v>
      </c>
      <c r="H9">
        <v>228</v>
      </c>
      <c r="I9">
        <v>31</v>
      </c>
      <c r="J9">
        <v>35</v>
      </c>
      <c r="K9">
        <v>462</v>
      </c>
      <c r="L9">
        <v>378</v>
      </c>
      <c r="M9">
        <v>289</v>
      </c>
      <c r="N9">
        <v>241</v>
      </c>
      <c r="O9">
        <v>246</v>
      </c>
      <c r="P9">
        <v>308</v>
      </c>
      <c r="Q9">
        <v>251</v>
      </c>
    </row>
    <row r="10" spans="1:17" x14ac:dyDescent="0.25">
      <c r="A10" t="s">
        <v>7</v>
      </c>
      <c r="C10">
        <v>33</v>
      </c>
      <c r="D10">
        <v>212</v>
      </c>
      <c r="E10">
        <v>404</v>
      </c>
      <c r="F10">
        <v>203</v>
      </c>
      <c r="G10">
        <v>56</v>
      </c>
      <c r="H10">
        <v>5</v>
      </c>
      <c r="I10">
        <v>1</v>
      </c>
      <c r="J10">
        <v>0</v>
      </c>
      <c r="K10">
        <v>75</v>
      </c>
      <c r="L10">
        <v>15</v>
      </c>
      <c r="M10">
        <v>7</v>
      </c>
      <c r="N10">
        <v>4</v>
      </c>
      <c r="O10">
        <v>436</v>
      </c>
      <c r="P10">
        <v>411</v>
      </c>
      <c r="Q10">
        <v>4</v>
      </c>
    </row>
    <row r="11" spans="1:17" x14ac:dyDescent="0.25">
      <c r="A11" t="s">
        <v>8</v>
      </c>
      <c r="C11">
        <v>71</v>
      </c>
      <c r="D11">
        <v>180</v>
      </c>
      <c r="E11">
        <v>152</v>
      </c>
      <c r="F11">
        <v>6</v>
      </c>
      <c r="G11">
        <v>5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137</v>
      </c>
      <c r="P11">
        <v>67</v>
      </c>
      <c r="Q11">
        <v>0</v>
      </c>
    </row>
    <row r="12" spans="1:17" x14ac:dyDescent="0.25">
      <c r="A12" t="s">
        <v>9</v>
      </c>
      <c r="C12">
        <v>180</v>
      </c>
      <c r="D12">
        <v>235</v>
      </c>
      <c r="E12">
        <v>26</v>
      </c>
      <c r="F12">
        <v>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6</v>
      </c>
      <c r="P12">
        <v>2</v>
      </c>
      <c r="Q12">
        <v>0</v>
      </c>
    </row>
    <row r="13" spans="1:17" x14ac:dyDescent="0.25">
      <c r="A13" t="s">
        <v>10</v>
      </c>
      <c r="C13">
        <v>116</v>
      </c>
      <c r="D13">
        <v>134</v>
      </c>
      <c r="E13">
        <v>14</v>
      </c>
      <c r="F13">
        <v>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5" spans="1:17" x14ac:dyDescent="0.25">
      <c r="A15" t="s">
        <v>42</v>
      </c>
      <c r="G15">
        <v>50</v>
      </c>
      <c r="H15">
        <v>53</v>
      </c>
      <c r="I15">
        <v>54</v>
      </c>
      <c r="J15">
        <v>56</v>
      </c>
      <c r="K15">
        <v>48</v>
      </c>
      <c r="L15">
        <v>50</v>
      </c>
      <c r="M15">
        <v>53</v>
      </c>
      <c r="N15">
        <v>56</v>
      </c>
      <c r="O15">
        <v>44</v>
      </c>
      <c r="P15">
        <v>45</v>
      </c>
      <c r="Q15">
        <v>55</v>
      </c>
    </row>
    <row r="16" spans="1:17" x14ac:dyDescent="0.25">
      <c r="A16" t="s">
        <v>43</v>
      </c>
      <c r="G16">
        <v>6</v>
      </c>
      <c r="H16">
        <v>3</v>
      </c>
      <c r="I16">
        <v>2</v>
      </c>
      <c r="J16">
        <v>0</v>
      </c>
      <c r="K16">
        <v>8</v>
      </c>
      <c r="L16">
        <v>6</v>
      </c>
      <c r="M16">
        <v>3</v>
      </c>
      <c r="N16">
        <v>0</v>
      </c>
      <c r="O16">
        <v>12</v>
      </c>
      <c r="P16">
        <v>11</v>
      </c>
      <c r="Q16">
        <v>1</v>
      </c>
    </row>
    <row r="17" spans="1:17" x14ac:dyDescent="0.25">
      <c r="A17" t="s">
        <v>46</v>
      </c>
      <c r="B17">
        <f>SUM(B15, B16)</f>
        <v>0</v>
      </c>
      <c r="C17">
        <f t="shared" ref="C17:N17" si="0">SUM(C15, C16)</f>
        <v>0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si="0"/>
        <v>56</v>
      </c>
      <c r="H17">
        <f t="shared" si="0"/>
        <v>56</v>
      </c>
      <c r="I17">
        <f t="shared" si="0"/>
        <v>56</v>
      </c>
      <c r="J17">
        <f t="shared" si="0"/>
        <v>56</v>
      </c>
      <c r="K17">
        <f t="shared" si="0"/>
        <v>56</v>
      </c>
      <c r="L17">
        <f t="shared" si="0"/>
        <v>56</v>
      </c>
      <c r="M17">
        <f t="shared" si="0"/>
        <v>56</v>
      </c>
      <c r="N17">
        <f t="shared" si="0"/>
        <v>56</v>
      </c>
      <c r="O17">
        <f t="shared" ref="O17" si="1">SUM(O15, O16)</f>
        <v>56</v>
      </c>
      <c r="P17">
        <f t="shared" ref="P17:Q17" si="2">SUM(P15, P16)</f>
        <v>56</v>
      </c>
      <c r="Q17">
        <f t="shared" si="2"/>
        <v>56</v>
      </c>
    </row>
    <row r="18" spans="1:17" x14ac:dyDescent="0.25">
      <c r="A18" t="s">
        <v>47</v>
      </c>
      <c r="B18" s="2">
        <f>B15/56</f>
        <v>0</v>
      </c>
      <c r="C18" s="2">
        <f t="shared" ref="C18:N18" si="3">C15/56</f>
        <v>0</v>
      </c>
      <c r="D18" s="2">
        <f t="shared" si="3"/>
        <v>0</v>
      </c>
      <c r="E18" s="2">
        <f t="shared" si="3"/>
        <v>0</v>
      </c>
      <c r="F18" s="2">
        <f t="shared" si="3"/>
        <v>0</v>
      </c>
      <c r="G18" s="2">
        <f t="shared" si="3"/>
        <v>0.8928571428571429</v>
      </c>
      <c r="H18" s="2">
        <f t="shared" si="3"/>
        <v>0.9464285714285714</v>
      </c>
      <c r="I18" s="2">
        <f t="shared" si="3"/>
        <v>0.9642857142857143</v>
      </c>
      <c r="J18" s="2">
        <f t="shared" si="3"/>
        <v>1</v>
      </c>
      <c r="K18" s="2">
        <f t="shared" si="3"/>
        <v>0.8571428571428571</v>
      </c>
      <c r="L18" s="2">
        <f t="shared" si="3"/>
        <v>0.8928571428571429</v>
      </c>
      <c r="M18" s="2">
        <f t="shared" si="3"/>
        <v>0.9464285714285714</v>
      </c>
      <c r="N18" s="2">
        <f t="shared" si="3"/>
        <v>1</v>
      </c>
      <c r="O18" s="2">
        <f t="shared" ref="O18:P18" si="4">O15/56</f>
        <v>0.7857142857142857</v>
      </c>
      <c r="P18" s="2">
        <f t="shared" si="4"/>
        <v>0.8035714285714286</v>
      </c>
      <c r="Q18" s="2">
        <f t="shared" ref="Q18" si="5">Q15/56</f>
        <v>0.9821428571428571</v>
      </c>
    </row>
    <row r="19" spans="1:17" x14ac:dyDescent="0.25">
      <c r="A19" t="s">
        <v>48</v>
      </c>
      <c r="B19" s="2">
        <f t="shared" ref="B19:N20" si="6">B16/56</f>
        <v>0</v>
      </c>
      <c r="C19" s="2">
        <f t="shared" si="6"/>
        <v>0</v>
      </c>
      <c r="D19" s="2">
        <f t="shared" si="6"/>
        <v>0</v>
      </c>
      <c r="E19" s="2">
        <f t="shared" si="6"/>
        <v>0</v>
      </c>
      <c r="F19" s="2">
        <f t="shared" si="6"/>
        <v>0</v>
      </c>
      <c r="G19" s="2">
        <f t="shared" si="6"/>
        <v>0.10714285714285714</v>
      </c>
      <c r="H19" s="2">
        <f t="shared" si="6"/>
        <v>5.3571428571428568E-2</v>
      </c>
      <c r="I19" s="2">
        <f t="shared" si="6"/>
        <v>3.5714285714285712E-2</v>
      </c>
      <c r="J19" s="2">
        <f t="shared" si="6"/>
        <v>0</v>
      </c>
      <c r="K19" s="2">
        <f t="shared" si="6"/>
        <v>0.14285714285714285</v>
      </c>
      <c r="L19" s="2">
        <f t="shared" si="6"/>
        <v>0.10714285714285714</v>
      </c>
      <c r="M19" s="2">
        <f t="shared" si="6"/>
        <v>5.3571428571428568E-2</v>
      </c>
      <c r="N19" s="2">
        <f t="shared" si="6"/>
        <v>0</v>
      </c>
      <c r="O19" s="2">
        <f t="shared" ref="O19:P19" si="7">O16/56</f>
        <v>0.21428571428571427</v>
      </c>
      <c r="P19" s="2">
        <f t="shared" si="7"/>
        <v>0.19642857142857142</v>
      </c>
      <c r="Q19" s="2">
        <f t="shared" ref="Q19" si="8">Q16/56</f>
        <v>1.7857142857142856E-2</v>
      </c>
    </row>
    <row r="20" spans="1:17" x14ac:dyDescent="0.25">
      <c r="A20" t="s">
        <v>49</v>
      </c>
      <c r="B20" s="2">
        <f t="shared" si="6"/>
        <v>0</v>
      </c>
      <c r="C20" s="2">
        <f t="shared" si="6"/>
        <v>0</v>
      </c>
      <c r="D20" s="2">
        <f t="shared" si="6"/>
        <v>0</v>
      </c>
      <c r="E20" s="2">
        <f t="shared" si="6"/>
        <v>0</v>
      </c>
      <c r="F20" s="2">
        <f t="shared" si="6"/>
        <v>0</v>
      </c>
      <c r="G20" s="2">
        <f t="shared" si="6"/>
        <v>1</v>
      </c>
      <c r="H20" s="2">
        <f t="shared" si="6"/>
        <v>1</v>
      </c>
      <c r="I20" s="2">
        <f t="shared" si="6"/>
        <v>1</v>
      </c>
      <c r="J20" s="2">
        <f t="shared" si="6"/>
        <v>1</v>
      </c>
      <c r="K20" s="2">
        <f t="shared" si="6"/>
        <v>1</v>
      </c>
      <c r="L20" s="2">
        <f t="shared" si="6"/>
        <v>1</v>
      </c>
      <c r="M20" s="2">
        <f t="shared" si="6"/>
        <v>1</v>
      </c>
      <c r="N20" s="2">
        <f t="shared" si="6"/>
        <v>1</v>
      </c>
      <c r="O20" s="2">
        <f t="shared" ref="O20:P20" si="9">O17/56</f>
        <v>1</v>
      </c>
      <c r="P20" s="2">
        <f t="shared" si="9"/>
        <v>1</v>
      </c>
      <c r="Q20" s="2">
        <f t="shared" ref="Q20" si="10">Q17/56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P17" sqref="P17:Q20"/>
    </sheetView>
  </sheetViews>
  <sheetFormatPr defaultRowHeight="15" x14ac:dyDescent="0.25"/>
  <cols>
    <col min="1" max="1" width="30.140625" customWidth="1"/>
    <col min="3" max="3" width="10.5703125" customWidth="1"/>
    <col min="4" max="4" width="10" customWidth="1"/>
    <col min="5" max="5" width="10.28515625" customWidth="1"/>
    <col min="6" max="6" width="12" customWidth="1"/>
    <col min="17" max="17" width="9.7109375" customWidth="1"/>
  </cols>
  <sheetData>
    <row r="1" spans="1:17" x14ac:dyDescent="0.25">
      <c r="B1" s="1" t="s">
        <v>15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27</v>
      </c>
      <c r="L1" s="1" t="s">
        <v>28</v>
      </c>
      <c r="M1" s="1" t="s">
        <v>31</v>
      </c>
      <c r="N1" s="1" t="s">
        <v>30</v>
      </c>
      <c r="O1" s="1" t="s">
        <v>34</v>
      </c>
      <c r="P1" s="1" t="s">
        <v>35</v>
      </c>
      <c r="Q1" s="1" t="s">
        <v>55</v>
      </c>
    </row>
    <row r="2" spans="1:17" x14ac:dyDescent="0.25">
      <c r="A2" t="s">
        <v>0</v>
      </c>
      <c r="B2">
        <v>405740</v>
      </c>
      <c r="C2">
        <v>80505</v>
      </c>
      <c r="D2">
        <v>110647</v>
      </c>
      <c r="E2">
        <v>147320</v>
      </c>
      <c r="F2">
        <v>191002</v>
      </c>
      <c r="G2">
        <v>111987</v>
      </c>
      <c r="H2">
        <v>155858</v>
      </c>
      <c r="I2">
        <v>208348</v>
      </c>
      <c r="J2">
        <v>271965</v>
      </c>
      <c r="K2">
        <v>110242</v>
      </c>
      <c r="L2">
        <v>151325</v>
      </c>
      <c r="M2">
        <v>198957</v>
      </c>
      <c r="N2">
        <v>242714</v>
      </c>
      <c r="O2">
        <v>91433</v>
      </c>
      <c r="P2">
        <v>100171</v>
      </c>
      <c r="Q2">
        <v>244735</v>
      </c>
    </row>
    <row r="3" spans="1:17" x14ac:dyDescent="0.25">
      <c r="A3" t="s">
        <v>1</v>
      </c>
      <c r="B3">
        <v>11</v>
      </c>
      <c r="C3">
        <v>47</v>
      </c>
      <c r="D3">
        <v>22</v>
      </c>
      <c r="E3">
        <v>14</v>
      </c>
      <c r="F3">
        <v>13</v>
      </c>
      <c r="G3">
        <v>12</v>
      </c>
      <c r="H3">
        <v>11</v>
      </c>
      <c r="I3">
        <v>11</v>
      </c>
      <c r="J3">
        <v>11</v>
      </c>
      <c r="K3">
        <v>11</v>
      </c>
      <c r="L3">
        <v>11</v>
      </c>
      <c r="M3">
        <v>11</v>
      </c>
      <c r="N3">
        <v>11</v>
      </c>
      <c r="O3">
        <v>13</v>
      </c>
      <c r="P3">
        <v>12</v>
      </c>
      <c r="Q3">
        <v>11</v>
      </c>
    </row>
    <row r="4" spans="1:17" x14ac:dyDescent="0.25">
      <c r="A4" t="s">
        <v>18</v>
      </c>
      <c r="B4">
        <v>75877</v>
      </c>
      <c r="C4">
        <v>63102</v>
      </c>
      <c r="D4">
        <v>74731</v>
      </c>
      <c r="E4">
        <v>75741</v>
      </c>
      <c r="F4">
        <v>75825</v>
      </c>
      <c r="G4">
        <v>75872</v>
      </c>
      <c r="H4">
        <v>75877</v>
      </c>
      <c r="I4">
        <v>75877</v>
      </c>
      <c r="J4">
        <v>75877</v>
      </c>
      <c r="K4">
        <v>75872</v>
      </c>
      <c r="L4">
        <v>75877</v>
      </c>
      <c r="M4">
        <v>75877</v>
      </c>
      <c r="N4">
        <v>75877</v>
      </c>
      <c r="O4">
        <v>75877</v>
      </c>
      <c r="P4">
        <v>75877</v>
      </c>
      <c r="Q4">
        <v>75877</v>
      </c>
    </row>
    <row r="5" spans="1:17" x14ac:dyDescent="0.25">
      <c r="A5" t="s">
        <v>16</v>
      </c>
      <c r="B5">
        <v>11</v>
      </c>
      <c r="C5">
        <v>2395</v>
      </c>
      <c r="D5">
        <v>152</v>
      </c>
      <c r="E5">
        <v>19</v>
      </c>
      <c r="F5">
        <v>13</v>
      </c>
      <c r="G5">
        <v>12</v>
      </c>
      <c r="H5">
        <v>11</v>
      </c>
      <c r="I5">
        <v>11</v>
      </c>
      <c r="J5">
        <v>11</v>
      </c>
      <c r="K5">
        <v>12</v>
      </c>
      <c r="L5">
        <v>11</v>
      </c>
      <c r="M5">
        <v>11</v>
      </c>
      <c r="N5">
        <v>11</v>
      </c>
      <c r="O5">
        <v>12</v>
      </c>
      <c r="P5">
        <v>12</v>
      </c>
      <c r="Q5">
        <v>11</v>
      </c>
    </row>
    <row r="6" spans="1:17" x14ac:dyDescent="0.25">
      <c r="A6" t="s">
        <v>3</v>
      </c>
    </row>
    <row r="7" spans="1:17" x14ac:dyDescent="0.25">
      <c r="A7" t="s">
        <v>4</v>
      </c>
      <c r="C7">
        <v>1000</v>
      </c>
      <c r="D7">
        <v>1000</v>
      </c>
      <c r="E7">
        <v>1000</v>
      </c>
      <c r="F7">
        <v>1000</v>
      </c>
      <c r="G7">
        <v>1000</v>
      </c>
      <c r="H7">
        <v>1000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O7">
        <v>1000</v>
      </c>
      <c r="P7">
        <v>1000</v>
      </c>
      <c r="Q7">
        <v>1000</v>
      </c>
    </row>
    <row r="8" spans="1:17" x14ac:dyDescent="0.25">
      <c r="A8" t="s">
        <v>5</v>
      </c>
      <c r="C8">
        <v>0</v>
      </c>
      <c r="D8">
        <v>8</v>
      </c>
      <c r="E8">
        <v>42</v>
      </c>
      <c r="F8">
        <v>139</v>
      </c>
      <c r="G8">
        <v>501</v>
      </c>
      <c r="H8">
        <v>698</v>
      </c>
      <c r="I8">
        <v>821</v>
      </c>
      <c r="J8">
        <v>907</v>
      </c>
      <c r="K8">
        <v>404</v>
      </c>
      <c r="L8">
        <v>544</v>
      </c>
      <c r="M8">
        <v>635</v>
      </c>
      <c r="N8">
        <v>700</v>
      </c>
      <c r="O8">
        <v>208</v>
      </c>
      <c r="P8">
        <v>250</v>
      </c>
      <c r="Q8">
        <v>750</v>
      </c>
    </row>
    <row r="9" spans="1:17" x14ac:dyDescent="0.25">
      <c r="A9" t="s">
        <v>6</v>
      </c>
      <c r="C9">
        <v>1</v>
      </c>
      <c r="D9">
        <v>20</v>
      </c>
      <c r="E9">
        <v>166</v>
      </c>
      <c r="F9">
        <v>491</v>
      </c>
      <c r="G9">
        <v>459</v>
      </c>
      <c r="H9">
        <v>294</v>
      </c>
      <c r="I9">
        <v>179</v>
      </c>
      <c r="J9">
        <v>93</v>
      </c>
      <c r="K9">
        <v>517</v>
      </c>
      <c r="L9">
        <v>433</v>
      </c>
      <c r="M9">
        <v>357</v>
      </c>
      <c r="N9">
        <v>299</v>
      </c>
      <c r="O9">
        <v>296</v>
      </c>
      <c r="P9">
        <v>356</v>
      </c>
      <c r="Q9">
        <v>247</v>
      </c>
    </row>
    <row r="10" spans="1:17" x14ac:dyDescent="0.25">
      <c r="A10" t="s">
        <v>7</v>
      </c>
      <c r="C10">
        <v>10</v>
      </c>
      <c r="D10">
        <v>94</v>
      </c>
      <c r="E10">
        <v>432</v>
      </c>
      <c r="F10">
        <v>335</v>
      </c>
      <c r="G10">
        <v>40</v>
      </c>
      <c r="H10">
        <v>8</v>
      </c>
      <c r="I10">
        <v>0</v>
      </c>
      <c r="J10">
        <v>0</v>
      </c>
      <c r="K10">
        <v>76</v>
      </c>
      <c r="L10">
        <v>22</v>
      </c>
      <c r="M10">
        <v>8</v>
      </c>
      <c r="N10">
        <v>1</v>
      </c>
      <c r="O10">
        <v>406</v>
      </c>
      <c r="P10">
        <v>350</v>
      </c>
      <c r="Q10">
        <v>3</v>
      </c>
    </row>
    <row r="11" spans="1:17" x14ac:dyDescent="0.25">
      <c r="A11" t="s">
        <v>8</v>
      </c>
      <c r="C11">
        <v>122</v>
      </c>
      <c r="D11">
        <v>176</v>
      </c>
      <c r="E11">
        <v>299</v>
      </c>
      <c r="F11">
        <v>35</v>
      </c>
      <c r="G11">
        <v>0</v>
      </c>
      <c r="H11">
        <v>0</v>
      </c>
      <c r="I11">
        <v>0</v>
      </c>
      <c r="J11">
        <v>0</v>
      </c>
      <c r="K11">
        <v>3</v>
      </c>
      <c r="L11">
        <v>1</v>
      </c>
      <c r="M11">
        <v>0</v>
      </c>
      <c r="N11">
        <v>0</v>
      </c>
      <c r="O11">
        <v>89</v>
      </c>
      <c r="P11">
        <v>44</v>
      </c>
      <c r="Q11">
        <v>0</v>
      </c>
    </row>
    <row r="12" spans="1:17" x14ac:dyDescent="0.25">
      <c r="A12" t="s">
        <v>9</v>
      </c>
      <c r="C12">
        <v>118</v>
      </c>
      <c r="D12">
        <v>304</v>
      </c>
      <c r="E12">
        <v>57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</row>
    <row r="13" spans="1:17" x14ac:dyDescent="0.25">
      <c r="A13" t="s">
        <v>10</v>
      </c>
      <c r="C13">
        <v>17</v>
      </c>
      <c r="D13">
        <v>229</v>
      </c>
      <c r="E13">
        <v>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5" spans="1:17" x14ac:dyDescent="0.25">
      <c r="A15" t="s">
        <v>44</v>
      </c>
      <c r="G15">
        <v>100</v>
      </c>
      <c r="H15">
        <v>103</v>
      </c>
      <c r="I15">
        <v>105</v>
      </c>
      <c r="J15">
        <v>108</v>
      </c>
      <c r="K15">
        <v>101</v>
      </c>
      <c r="L15">
        <v>105</v>
      </c>
      <c r="M15">
        <v>108</v>
      </c>
      <c r="N15">
        <v>110</v>
      </c>
      <c r="O15">
        <v>89</v>
      </c>
      <c r="P15">
        <v>93</v>
      </c>
      <c r="Q15">
        <v>110</v>
      </c>
    </row>
    <row r="16" spans="1:17" x14ac:dyDescent="0.25">
      <c r="A16" t="s">
        <v>45</v>
      </c>
      <c r="G16">
        <v>14</v>
      </c>
      <c r="H16">
        <v>11</v>
      </c>
      <c r="I16">
        <v>9</v>
      </c>
      <c r="J16">
        <v>6</v>
      </c>
      <c r="K16">
        <v>13</v>
      </c>
      <c r="L16">
        <v>9</v>
      </c>
      <c r="M16">
        <v>6</v>
      </c>
      <c r="N16">
        <v>4</v>
      </c>
      <c r="O16">
        <v>22</v>
      </c>
      <c r="P16">
        <v>18</v>
      </c>
      <c r="Q16">
        <v>4</v>
      </c>
    </row>
    <row r="17" spans="1:17" x14ac:dyDescent="0.25">
      <c r="A17" t="s">
        <v>46</v>
      </c>
      <c r="B17">
        <f>SUM(B15, B16)</f>
        <v>0</v>
      </c>
      <c r="C17">
        <f t="shared" ref="C17:N17" si="0">SUM(C15, C16)</f>
        <v>0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si="0"/>
        <v>114</v>
      </c>
      <c r="H17">
        <f t="shared" si="0"/>
        <v>114</v>
      </c>
      <c r="I17">
        <f t="shared" si="0"/>
        <v>114</v>
      </c>
      <c r="J17">
        <f t="shared" si="0"/>
        <v>114</v>
      </c>
      <c r="K17">
        <f t="shared" si="0"/>
        <v>114</v>
      </c>
      <c r="L17">
        <f t="shared" si="0"/>
        <v>114</v>
      </c>
      <c r="M17">
        <f t="shared" si="0"/>
        <v>114</v>
      </c>
      <c r="N17">
        <f t="shared" si="0"/>
        <v>114</v>
      </c>
      <c r="O17">
        <f t="shared" ref="O17" si="1">SUM(O15, O16)</f>
        <v>111</v>
      </c>
      <c r="P17">
        <f t="shared" ref="P17:Q17" si="2">SUM(P15, P16)</f>
        <v>111</v>
      </c>
      <c r="Q17">
        <f t="shared" si="2"/>
        <v>114</v>
      </c>
    </row>
    <row r="18" spans="1:17" x14ac:dyDescent="0.25">
      <c r="A18" t="s">
        <v>47</v>
      </c>
      <c r="B18" s="2">
        <f>B15/114</f>
        <v>0</v>
      </c>
      <c r="C18" s="2">
        <f t="shared" ref="C18:N18" si="3">C15/114</f>
        <v>0</v>
      </c>
      <c r="D18" s="2">
        <f t="shared" si="3"/>
        <v>0</v>
      </c>
      <c r="E18" s="2">
        <f t="shared" si="3"/>
        <v>0</v>
      </c>
      <c r="F18" s="2">
        <f t="shared" si="3"/>
        <v>0</v>
      </c>
      <c r="G18" s="2">
        <f t="shared" si="3"/>
        <v>0.8771929824561403</v>
      </c>
      <c r="H18" s="2">
        <f t="shared" si="3"/>
        <v>0.90350877192982459</v>
      </c>
      <c r="I18" s="2">
        <f t="shared" si="3"/>
        <v>0.92105263157894735</v>
      </c>
      <c r="J18" s="2">
        <f t="shared" si="3"/>
        <v>0.94736842105263153</v>
      </c>
      <c r="K18" s="2">
        <f t="shared" si="3"/>
        <v>0.88596491228070173</v>
      </c>
      <c r="L18" s="2">
        <f t="shared" si="3"/>
        <v>0.92105263157894735</v>
      </c>
      <c r="M18" s="2">
        <f t="shared" si="3"/>
        <v>0.94736842105263153</v>
      </c>
      <c r="N18" s="2">
        <f t="shared" si="3"/>
        <v>0.96491228070175439</v>
      </c>
      <c r="O18" s="2">
        <f t="shared" ref="O18:P18" si="4">O15/114</f>
        <v>0.7807017543859649</v>
      </c>
      <c r="P18" s="2">
        <f t="shared" si="4"/>
        <v>0.81578947368421051</v>
      </c>
      <c r="Q18" s="2">
        <f t="shared" ref="Q18" si="5">Q15/114</f>
        <v>0.96491228070175439</v>
      </c>
    </row>
    <row r="19" spans="1:17" x14ac:dyDescent="0.25">
      <c r="A19" t="s">
        <v>48</v>
      </c>
      <c r="B19" s="2">
        <f t="shared" ref="B19:N20" si="6">B16/114</f>
        <v>0</v>
      </c>
      <c r="C19" s="2">
        <f t="shared" si="6"/>
        <v>0</v>
      </c>
      <c r="D19" s="2">
        <f t="shared" si="6"/>
        <v>0</v>
      </c>
      <c r="E19" s="2">
        <f t="shared" si="6"/>
        <v>0</v>
      </c>
      <c r="F19" s="2">
        <f t="shared" si="6"/>
        <v>0</v>
      </c>
      <c r="G19" s="2">
        <f t="shared" si="6"/>
        <v>0.12280701754385964</v>
      </c>
      <c r="H19" s="2">
        <f t="shared" si="6"/>
        <v>9.6491228070175433E-2</v>
      </c>
      <c r="I19" s="2">
        <f t="shared" si="6"/>
        <v>7.8947368421052627E-2</v>
      </c>
      <c r="J19" s="2">
        <f t="shared" si="6"/>
        <v>5.2631578947368418E-2</v>
      </c>
      <c r="K19" s="2">
        <f t="shared" si="6"/>
        <v>0.11403508771929824</v>
      </c>
      <c r="L19" s="2">
        <f t="shared" si="6"/>
        <v>7.8947368421052627E-2</v>
      </c>
      <c r="M19" s="2">
        <f t="shared" si="6"/>
        <v>5.2631578947368418E-2</v>
      </c>
      <c r="N19" s="2">
        <f t="shared" si="6"/>
        <v>3.5087719298245612E-2</v>
      </c>
      <c r="O19" s="2">
        <f t="shared" ref="O19:P19" si="7">O16/114</f>
        <v>0.19298245614035087</v>
      </c>
      <c r="P19" s="2">
        <f t="shared" si="7"/>
        <v>0.15789473684210525</v>
      </c>
      <c r="Q19" s="2">
        <f t="shared" ref="Q19" si="8">Q16/114</f>
        <v>3.5087719298245612E-2</v>
      </c>
    </row>
    <row r="20" spans="1:17" x14ac:dyDescent="0.25">
      <c r="A20" t="s">
        <v>49</v>
      </c>
      <c r="B20" s="2">
        <f t="shared" si="6"/>
        <v>0</v>
      </c>
      <c r="C20" s="2">
        <f t="shared" si="6"/>
        <v>0</v>
      </c>
      <c r="D20" s="2">
        <f t="shared" si="6"/>
        <v>0</v>
      </c>
      <c r="E20" s="2">
        <f t="shared" si="6"/>
        <v>0</v>
      </c>
      <c r="F20" s="2">
        <f t="shared" si="6"/>
        <v>0</v>
      </c>
      <c r="G20" s="2">
        <f t="shared" si="6"/>
        <v>1</v>
      </c>
      <c r="H20" s="2">
        <f t="shared" si="6"/>
        <v>1</v>
      </c>
      <c r="I20" s="2">
        <f t="shared" si="6"/>
        <v>1</v>
      </c>
      <c r="J20" s="2">
        <f t="shared" si="6"/>
        <v>1</v>
      </c>
      <c r="K20" s="2">
        <f t="shared" si="6"/>
        <v>1</v>
      </c>
      <c r="L20" s="2">
        <f t="shared" si="6"/>
        <v>1</v>
      </c>
      <c r="M20" s="2">
        <f t="shared" si="6"/>
        <v>1</v>
      </c>
      <c r="N20" s="2">
        <f t="shared" si="6"/>
        <v>1</v>
      </c>
      <c r="O20" s="2">
        <f t="shared" ref="O20:P20" si="9">O17/114</f>
        <v>0.97368421052631582</v>
      </c>
      <c r="P20" s="2">
        <f t="shared" si="9"/>
        <v>0.97368421052631582</v>
      </c>
      <c r="Q20" s="2">
        <f t="shared" ref="Q20" si="10">Q17/114</f>
        <v>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J17" sqref="J17"/>
    </sheetView>
  </sheetViews>
  <sheetFormatPr defaultRowHeight="15" x14ac:dyDescent="0.25"/>
  <cols>
    <col min="1" max="1" width="34.140625" customWidth="1"/>
    <col min="3" max="3" width="11.85546875" customWidth="1"/>
    <col min="4" max="4" width="11.28515625" customWidth="1"/>
    <col min="5" max="5" width="10.5703125" customWidth="1"/>
    <col min="6" max="6" width="11.140625" customWidth="1"/>
    <col min="17" max="17" width="10.7109375" customWidth="1"/>
  </cols>
  <sheetData>
    <row r="1" spans="1:17" x14ac:dyDescent="0.25">
      <c r="B1" s="1" t="s">
        <v>15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34</v>
      </c>
      <c r="P1" s="1" t="s">
        <v>35</v>
      </c>
      <c r="Q1" s="1" t="s">
        <v>54</v>
      </c>
    </row>
    <row r="2" spans="1:17" x14ac:dyDescent="0.25">
      <c r="A2" t="s">
        <v>0</v>
      </c>
      <c r="B2">
        <v>2987624</v>
      </c>
      <c r="C2">
        <v>1223582</v>
      </c>
      <c r="D2">
        <v>1595874</v>
      </c>
      <c r="E2">
        <v>1964215</v>
      </c>
      <c r="F2">
        <v>2295512</v>
      </c>
      <c r="G2">
        <v>1573337</v>
      </c>
      <c r="H2">
        <v>2000856</v>
      </c>
      <c r="I2">
        <v>2383508</v>
      </c>
      <c r="J2">
        <v>2701314</v>
      </c>
      <c r="K2">
        <v>1562042</v>
      </c>
      <c r="L2">
        <v>1970790</v>
      </c>
      <c r="M2">
        <v>2315377</v>
      </c>
      <c r="N2">
        <v>2551706</v>
      </c>
      <c r="O2">
        <v>1134889</v>
      </c>
      <c r="P2">
        <v>1134889</v>
      </c>
      <c r="Q2">
        <v>2280120</v>
      </c>
    </row>
    <row r="3" spans="1:17" x14ac:dyDescent="0.25">
      <c r="A3" t="s">
        <v>1</v>
      </c>
      <c r="B3">
        <v>15</v>
      </c>
      <c r="C3">
        <v>49</v>
      </c>
      <c r="D3">
        <v>23</v>
      </c>
      <c r="E3">
        <v>19</v>
      </c>
      <c r="F3">
        <v>16</v>
      </c>
      <c r="G3">
        <v>16</v>
      </c>
      <c r="H3">
        <v>15</v>
      </c>
      <c r="I3">
        <v>15</v>
      </c>
      <c r="J3">
        <v>16</v>
      </c>
      <c r="K3">
        <v>17</v>
      </c>
      <c r="L3">
        <v>16</v>
      </c>
      <c r="M3">
        <v>15</v>
      </c>
      <c r="N3">
        <v>15</v>
      </c>
      <c r="O3">
        <v>19</v>
      </c>
      <c r="Q3">
        <v>16</v>
      </c>
    </row>
    <row r="4" spans="1:17" x14ac:dyDescent="0.25">
      <c r="A4" t="s">
        <v>19</v>
      </c>
      <c r="B4">
        <v>1134890</v>
      </c>
      <c r="C4">
        <v>912514</v>
      </c>
      <c r="D4">
        <v>1108417</v>
      </c>
      <c r="E4">
        <v>1131045</v>
      </c>
      <c r="F4">
        <v>1134368</v>
      </c>
      <c r="G4">
        <v>1134400</v>
      </c>
      <c r="H4">
        <v>1134890</v>
      </c>
      <c r="I4">
        <v>1134890</v>
      </c>
      <c r="J4">
        <v>1134890</v>
      </c>
      <c r="K4">
        <v>1134490</v>
      </c>
      <c r="L4">
        <v>1134890</v>
      </c>
      <c r="M4">
        <v>1134890</v>
      </c>
      <c r="N4">
        <v>1134890</v>
      </c>
      <c r="O4">
        <v>1134890</v>
      </c>
      <c r="Q4">
        <v>1134890</v>
      </c>
    </row>
    <row r="5" spans="1:17" x14ac:dyDescent="0.25">
      <c r="A5" t="s">
        <v>16</v>
      </c>
      <c r="B5">
        <v>22939</v>
      </c>
      <c r="C5">
        <v>62072</v>
      </c>
      <c r="D5">
        <v>26146</v>
      </c>
      <c r="E5">
        <v>23204</v>
      </c>
      <c r="F5">
        <v>22958</v>
      </c>
      <c r="G5">
        <v>22970</v>
      </c>
      <c r="H5">
        <v>22939</v>
      </c>
      <c r="I5">
        <v>22939</v>
      </c>
      <c r="J5">
        <v>22939</v>
      </c>
      <c r="K5">
        <v>22963</v>
      </c>
      <c r="L5">
        <v>22939</v>
      </c>
      <c r="M5">
        <v>22939</v>
      </c>
      <c r="N5">
        <v>22939</v>
      </c>
      <c r="O5">
        <v>22939</v>
      </c>
      <c r="Q5">
        <v>22939</v>
      </c>
    </row>
    <row r="6" spans="1:17" x14ac:dyDescent="0.25">
      <c r="A6" t="s">
        <v>3</v>
      </c>
    </row>
    <row r="7" spans="1:17" x14ac:dyDescent="0.25">
      <c r="A7" t="s">
        <v>4</v>
      </c>
      <c r="C7">
        <v>1000</v>
      </c>
      <c r="D7">
        <v>1000</v>
      </c>
      <c r="E7">
        <v>1000</v>
      </c>
      <c r="F7">
        <v>1000</v>
      </c>
      <c r="G7">
        <v>1000</v>
      </c>
      <c r="H7">
        <v>1000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Q7">
        <v>1000</v>
      </c>
    </row>
    <row r="8" spans="1:17" x14ac:dyDescent="0.25">
      <c r="A8" t="s">
        <v>5</v>
      </c>
      <c r="C8">
        <v>4</v>
      </c>
      <c r="D8">
        <v>27</v>
      </c>
      <c r="E8">
        <v>78</v>
      </c>
      <c r="F8">
        <v>180</v>
      </c>
      <c r="G8">
        <v>722</v>
      </c>
      <c r="H8">
        <v>873</v>
      </c>
      <c r="I8">
        <v>930</v>
      </c>
      <c r="J8">
        <v>974</v>
      </c>
      <c r="K8">
        <v>471</v>
      </c>
      <c r="L8">
        <v>575</v>
      </c>
      <c r="M8">
        <v>635</v>
      </c>
      <c r="N8">
        <v>682</v>
      </c>
      <c r="Q8">
        <v>698</v>
      </c>
    </row>
    <row r="9" spans="1:17" x14ac:dyDescent="0.25">
      <c r="A9" t="s">
        <v>6</v>
      </c>
      <c r="C9">
        <v>15</v>
      </c>
      <c r="D9">
        <v>106</v>
      </c>
      <c r="E9">
        <v>301</v>
      </c>
      <c r="F9">
        <v>524</v>
      </c>
      <c r="G9">
        <v>269</v>
      </c>
      <c r="H9">
        <v>126</v>
      </c>
      <c r="I9">
        <v>70</v>
      </c>
      <c r="J9">
        <v>26</v>
      </c>
      <c r="K9">
        <v>498</v>
      </c>
      <c r="L9">
        <v>418</v>
      </c>
      <c r="M9">
        <v>361</v>
      </c>
      <c r="N9">
        <v>315</v>
      </c>
      <c r="Q9">
        <v>302</v>
      </c>
    </row>
    <row r="10" spans="1:17" x14ac:dyDescent="0.25">
      <c r="A10" t="s">
        <v>7</v>
      </c>
      <c r="C10">
        <v>72</v>
      </c>
      <c r="D10">
        <v>184</v>
      </c>
      <c r="E10">
        <v>341</v>
      </c>
      <c r="F10">
        <v>266</v>
      </c>
      <c r="G10">
        <v>9</v>
      </c>
      <c r="H10">
        <v>1</v>
      </c>
      <c r="I10">
        <v>0</v>
      </c>
      <c r="J10">
        <v>0</v>
      </c>
      <c r="K10">
        <v>31</v>
      </c>
      <c r="L10">
        <v>7</v>
      </c>
      <c r="M10">
        <v>4</v>
      </c>
      <c r="N10">
        <v>3</v>
      </c>
      <c r="Q10">
        <v>4</v>
      </c>
    </row>
    <row r="11" spans="1:17" x14ac:dyDescent="0.25">
      <c r="A11" t="s">
        <v>8</v>
      </c>
      <c r="C11">
        <v>216</v>
      </c>
      <c r="D11">
        <v>220</v>
      </c>
      <c r="E11">
        <v>218</v>
      </c>
      <c r="F11">
        <v>30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Q11">
        <v>0</v>
      </c>
    </row>
    <row r="12" spans="1:17" x14ac:dyDescent="0.25">
      <c r="A12" t="s">
        <v>9</v>
      </c>
      <c r="C12">
        <v>94</v>
      </c>
      <c r="D12">
        <v>221</v>
      </c>
      <c r="E12">
        <v>58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Q12">
        <v>0</v>
      </c>
    </row>
    <row r="13" spans="1:17" x14ac:dyDescent="0.25">
      <c r="A13" t="s">
        <v>10</v>
      </c>
      <c r="C13">
        <v>87</v>
      </c>
      <c r="D13">
        <v>129</v>
      </c>
      <c r="E13">
        <v>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Q13">
        <v>0</v>
      </c>
    </row>
    <row r="15" spans="1:17" x14ac:dyDescent="0.25">
      <c r="A15" t="s">
        <v>50</v>
      </c>
      <c r="G15">
        <v>1633</v>
      </c>
      <c r="H15">
        <v>1677</v>
      </c>
      <c r="I15">
        <v>1709</v>
      </c>
      <c r="J15">
        <v>1725</v>
      </c>
      <c r="K15">
        <v>1637</v>
      </c>
      <c r="L15">
        <v>1686</v>
      </c>
      <c r="M15">
        <v>1711</v>
      </c>
      <c r="N15">
        <v>1720</v>
      </c>
      <c r="O15">
        <v>1510</v>
      </c>
      <c r="P15">
        <v>1510</v>
      </c>
      <c r="Q15">
        <v>1720</v>
      </c>
    </row>
    <row r="16" spans="1:17" x14ac:dyDescent="0.25">
      <c r="A16" t="s">
        <v>51</v>
      </c>
      <c r="G16">
        <v>104</v>
      </c>
      <c r="H16">
        <v>60</v>
      </c>
      <c r="I16">
        <v>28</v>
      </c>
      <c r="J16">
        <v>12</v>
      </c>
      <c r="K16">
        <v>100</v>
      </c>
      <c r="L16">
        <v>51</v>
      </c>
      <c r="M16">
        <v>26</v>
      </c>
      <c r="N16">
        <v>17</v>
      </c>
      <c r="O16">
        <v>227</v>
      </c>
      <c r="P16">
        <v>227</v>
      </c>
      <c r="Q16">
        <v>17</v>
      </c>
    </row>
    <row r="17" spans="1:17" x14ac:dyDescent="0.25">
      <c r="A17" t="s">
        <v>46</v>
      </c>
      <c r="B17">
        <f>SUM(B15, B16)</f>
        <v>0</v>
      </c>
      <c r="C17">
        <f t="shared" ref="C17:Q17" si="0">SUM(C15, C16)</f>
        <v>0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si="0"/>
        <v>1737</v>
      </c>
      <c r="H17">
        <f t="shared" si="0"/>
        <v>1737</v>
      </c>
      <c r="I17">
        <f t="shared" si="0"/>
        <v>1737</v>
      </c>
      <c r="J17">
        <f t="shared" si="0"/>
        <v>1737</v>
      </c>
      <c r="K17">
        <f t="shared" si="0"/>
        <v>1737</v>
      </c>
      <c r="L17">
        <f t="shared" si="0"/>
        <v>1737</v>
      </c>
      <c r="M17">
        <f t="shared" si="0"/>
        <v>1737</v>
      </c>
      <c r="N17">
        <f t="shared" si="0"/>
        <v>1737</v>
      </c>
      <c r="O17">
        <f t="shared" si="0"/>
        <v>1737</v>
      </c>
      <c r="P17">
        <f t="shared" si="0"/>
        <v>1737</v>
      </c>
      <c r="Q17">
        <f t="shared" si="0"/>
        <v>1737</v>
      </c>
    </row>
    <row r="18" spans="1:17" x14ac:dyDescent="0.25">
      <c r="A18" t="s">
        <v>47</v>
      </c>
      <c r="B18" s="2">
        <f>B15/1737</f>
        <v>0</v>
      </c>
      <c r="C18" s="2">
        <f t="shared" ref="C18:P18" si="1">C15/1737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0.94012665515256189</v>
      </c>
      <c r="H18" s="2">
        <f t="shared" si="1"/>
        <v>0.9654576856649395</v>
      </c>
      <c r="I18" s="2">
        <f t="shared" si="1"/>
        <v>0.98388025331030515</v>
      </c>
      <c r="J18" s="2">
        <f t="shared" si="1"/>
        <v>0.99309153713298792</v>
      </c>
      <c r="K18" s="2">
        <f t="shared" si="1"/>
        <v>0.94242947610823258</v>
      </c>
      <c r="L18" s="2">
        <f t="shared" si="1"/>
        <v>0.97063903281519859</v>
      </c>
      <c r="M18" s="2">
        <f t="shared" si="1"/>
        <v>0.98503166378814044</v>
      </c>
      <c r="N18" s="2">
        <f t="shared" si="1"/>
        <v>0.99021301093839953</v>
      </c>
      <c r="O18" s="2">
        <f t="shared" si="1"/>
        <v>0.86931491076568801</v>
      </c>
      <c r="P18" s="2">
        <f t="shared" si="1"/>
        <v>0.86931491076568801</v>
      </c>
      <c r="Q18" s="2">
        <f t="shared" ref="C18:Q18" si="2">Q15/1736</f>
        <v>0.99078341013824889</v>
      </c>
    </row>
    <row r="19" spans="1:17" x14ac:dyDescent="0.25">
      <c r="A19" t="s">
        <v>48</v>
      </c>
      <c r="B19" s="2">
        <f t="shared" ref="B19:P20" si="3">B16/1737</f>
        <v>0</v>
      </c>
      <c r="C19" s="2">
        <f t="shared" si="3"/>
        <v>0</v>
      </c>
      <c r="D19" s="2">
        <f t="shared" si="3"/>
        <v>0</v>
      </c>
      <c r="E19" s="2">
        <f t="shared" si="3"/>
        <v>0</v>
      </c>
      <c r="F19" s="2">
        <f t="shared" si="3"/>
        <v>0</v>
      </c>
      <c r="G19" s="2">
        <f t="shared" si="3"/>
        <v>5.9873344847438115E-2</v>
      </c>
      <c r="H19" s="2">
        <f t="shared" si="3"/>
        <v>3.4542314335060449E-2</v>
      </c>
      <c r="I19" s="2">
        <f t="shared" si="3"/>
        <v>1.6119746689694875E-2</v>
      </c>
      <c r="J19" s="2">
        <f t="shared" si="3"/>
        <v>6.9084628670120895E-3</v>
      </c>
      <c r="K19" s="2">
        <f t="shared" si="3"/>
        <v>5.7570523891767415E-2</v>
      </c>
      <c r="L19" s="2">
        <f t="shared" si="3"/>
        <v>2.9360967184801381E-2</v>
      </c>
      <c r="M19" s="2">
        <f t="shared" si="3"/>
        <v>1.4968336211859529E-2</v>
      </c>
      <c r="N19" s="2">
        <f t="shared" si="3"/>
        <v>9.7869890616004603E-3</v>
      </c>
      <c r="O19" s="2">
        <f t="shared" si="3"/>
        <v>0.13068508923431202</v>
      </c>
      <c r="P19" s="2">
        <f t="shared" si="3"/>
        <v>0.13068508923431202</v>
      </c>
      <c r="Q19" s="2">
        <f t="shared" ref="B19:Q20" si="4">Q16/1736</f>
        <v>9.7926267281105983E-3</v>
      </c>
    </row>
    <row r="20" spans="1:17" x14ac:dyDescent="0.25">
      <c r="A20" t="s">
        <v>49</v>
      </c>
      <c r="B20" s="2">
        <f t="shared" si="3"/>
        <v>0</v>
      </c>
      <c r="C20" s="2">
        <f t="shared" si="3"/>
        <v>0</v>
      </c>
      <c r="D20" s="2">
        <f t="shared" si="3"/>
        <v>0</v>
      </c>
      <c r="E20" s="2">
        <f t="shared" si="3"/>
        <v>0</v>
      </c>
      <c r="F20" s="2">
        <f t="shared" si="3"/>
        <v>0</v>
      </c>
      <c r="G20" s="2">
        <f t="shared" si="3"/>
        <v>1</v>
      </c>
      <c r="H20" s="2">
        <f t="shared" si="3"/>
        <v>1</v>
      </c>
      <c r="I20" s="2">
        <f t="shared" si="3"/>
        <v>1</v>
      </c>
      <c r="J20" s="2">
        <f t="shared" si="3"/>
        <v>1</v>
      </c>
      <c r="K20" s="2">
        <f t="shared" si="3"/>
        <v>1</v>
      </c>
      <c r="L20" s="2">
        <f t="shared" si="3"/>
        <v>1</v>
      </c>
      <c r="M20" s="2">
        <f t="shared" si="3"/>
        <v>1</v>
      </c>
      <c r="N20" s="2">
        <f t="shared" si="3"/>
        <v>1</v>
      </c>
      <c r="O20" s="2">
        <f t="shared" si="3"/>
        <v>1</v>
      </c>
      <c r="P20" s="2">
        <f t="shared" si="3"/>
        <v>1</v>
      </c>
      <c r="Q20" s="2">
        <f t="shared" si="4"/>
        <v>1.0005760368663594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J10" sqref="J10"/>
    </sheetView>
  </sheetViews>
  <sheetFormatPr defaultRowHeight="15" x14ac:dyDescent="0.25"/>
  <cols>
    <col min="1" max="1" width="34.7109375" customWidth="1"/>
    <col min="2" max="2" width="10.85546875" customWidth="1"/>
  </cols>
  <sheetData>
    <row r="1" spans="1:5" x14ac:dyDescent="0.25">
      <c r="B1" s="1" t="s">
        <v>15</v>
      </c>
      <c r="C1" s="1" t="s">
        <v>11</v>
      </c>
      <c r="D1" s="1" t="s">
        <v>12</v>
      </c>
      <c r="E1" s="1" t="s">
        <v>13</v>
      </c>
    </row>
    <row r="2" spans="1:5" x14ac:dyDescent="0.25">
      <c r="A2" t="s">
        <v>0</v>
      </c>
      <c r="B2">
        <v>11095298</v>
      </c>
      <c r="C2">
        <v>3133371</v>
      </c>
      <c r="D2">
        <v>5186211</v>
      </c>
      <c r="E2">
        <v>7491919</v>
      </c>
    </row>
    <row r="3" spans="1:5" x14ac:dyDescent="0.25">
      <c r="A3" t="s">
        <v>1</v>
      </c>
      <c r="B3">
        <v>22</v>
      </c>
      <c r="C3">
        <v>24</v>
      </c>
      <c r="D3">
        <v>23</v>
      </c>
      <c r="E3">
        <v>23</v>
      </c>
    </row>
    <row r="4" spans="1:5" x14ac:dyDescent="0.25">
      <c r="A4" t="s">
        <v>26</v>
      </c>
      <c r="B4">
        <v>1694616</v>
      </c>
      <c r="C4">
        <v>1693289</v>
      </c>
      <c r="D4">
        <v>1693617</v>
      </c>
      <c r="E4">
        <v>1694616</v>
      </c>
    </row>
    <row r="5" spans="1:5" x14ac:dyDescent="0.25">
      <c r="A5" t="s">
        <v>16</v>
      </c>
      <c r="B5">
        <v>756</v>
      </c>
      <c r="C5">
        <v>766</v>
      </c>
      <c r="D5">
        <v>757</v>
      </c>
      <c r="E5">
        <v>756</v>
      </c>
    </row>
    <row r="6" spans="1:5" x14ac:dyDescent="0.25">
      <c r="A6" t="s">
        <v>3</v>
      </c>
    </row>
    <row r="7" spans="1:5" x14ac:dyDescent="0.25">
      <c r="A7" t="s">
        <v>4</v>
      </c>
      <c r="C7">
        <v>1000</v>
      </c>
      <c r="D7">
        <v>1000</v>
      </c>
      <c r="E7">
        <v>1000</v>
      </c>
    </row>
    <row r="8" spans="1:5" x14ac:dyDescent="0.25">
      <c r="A8" t="s">
        <v>5</v>
      </c>
      <c r="C8">
        <v>574</v>
      </c>
      <c r="D8">
        <v>775</v>
      </c>
      <c r="E8">
        <v>910</v>
      </c>
    </row>
    <row r="9" spans="1:5" x14ac:dyDescent="0.25">
      <c r="A9" t="s">
        <v>6</v>
      </c>
      <c r="C9">
        <v>326</v>
      </c>
      <c r="D9">
        <v>212</v>
      </c>
      <c r="E9">
        <v>90</v>
      </c>
    </row>
    <row r="10" spans="1:5" x14ac:dyDescent="0.25">
      <c r="A10" t="s">
        <v>7</v>
      </c>
      <c r="C10">
        <v>96</v>
      </c>
      <c r="D10">
        <v>13</v>
      </c>
      <c r="E10">
        <v>0</v>
      </c>
    </row>
    <row r="11" spans="1:5" x14ac:dyDescent="0.25">
      <c r="A11" t="s">
        <v>8</v>
      </c>
      <c r="C11">
        <v>4</v>
      </c>
      <c r="D11">
        <v>0</v>
      </c>
      <c r="E11">
        <v>0</v>
      </c>
    </row>
    <row r="12" spans="1:5" x14ac:dyDescent="0.25">
      <c r="A12" t="s">
        <v>9</v>
      </c>
      <c r="C12">
        <v>0</v>
      </c>
      <c r="D12">
        <v>0</v>
      </c>
      <c r="E12">
        <v>0</v>
      </c>
    </row>
    <row r="13" spans="1:5" x14ac:dyDescent="0.25">
      <c r="A13" t="s">
        <v>10</v>
      </c>
      <c r="C13">
        <v>0</v>
      </c>
      <c r="D13">
        <v>0</v>
      </c>
      <c r="E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Facebook</vt:lpstr>
      <vt:lpstr>Autonomous</vt:lpstr>
      <vt:lpstr>CondMat</vt:lpstr>
      <vt:lpstr>Astro PH</vt:lpstr>
      <vt:lpstr>Enron</vt:lpstr>
      <vt:lpstr>Epinions</vt:lpstr>
      <vt:lpstr>Youtube</vt:lpstr>
      <vt:lpstr>Skitter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Luong</dc:creator>
  <cp:lastModifiedBy>Vincent Luong</cp:lastModifiedBy>
  <dcterms:created xsi:type="dcterms:W3CDTF">2017-06-06T17:12:55Z</dcterms:created>
  <dcterms:modified xsi:type="dcterms:W3CDTF">2017-06-09T17:56:41Z</dcterms:modified>
</cp:coreProperties>
</file>