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2220" yWindow="150" windowWidth="14925" windowHeight="9255" tabRatio="601" activeTab="4"/>
  </bookViews>
  <sheets>
    <sheet name="list" sheetId="2" r:id="rId1"/>
    <sheet name="整理" sheetId="3" r:id="rId2"/>
    <sheet name="readme" sheetId="4" r:id="rId3"/>
    <sheet name="统计" sheetId="5" r:id="rId4"/>
    <sheet name="atovs" sheetId="8" r:id="rId5"/>
  </sheets>
  <calcPr calcId="152511"/>
</workbook>
</file>

<file path=xl/calcChain.xml><?xml version="1.0" encoding="utf-8"?>
<calcChain xmlns="http://schemas.openxmlformats.org/spreadsheetml/2006/main">
  <c r="AM12" i="3" l="1"/>
  <c r="AF8" i="3"/>
  <c r="AO12" i="3"/>
  <c r="AH8" i="3"/>
  <c r="R21" i="3"/>
  <c r="T21" i="3"/>
  <c r="Z31" i="3" l="1"/>
  <c r="Z30" i="3"/>
  <c r="Z29" i="3"/>
  <c r="Z28" i="3"/>
  <c r="Z27" i="3"/>
  <c r="Z26" i="3"/>
  <c r="Z25" i="3"/>
  <c r="Z24" i="3"/>
  <c r="Z13" i="3"/>
  <c r="Z12" i="3"/>
  <c r="Z11" i="3"/>
  <c r="Z10" i="3"/>
  <c r="Z9" i="3"/>
  <c r="Z8" i="3"/>
  <c r="Z7" i="3"/>
  <c r="Z6" i="3"/>
  <c r="Z5" i="3"/>
  <c r="Z4" i="3"/>
  <c r="Z21" i="3"/>
  <c r="Z20" i="3"/>
  <c r="Z19" i="3"/>
  <c r="Z18" i="3"/>
  <c r="Z17" i="3"/>
  <c r="Z16" i="3"/>
  <c r="S103" i="3"/>
  <c r="S102" i="3"/>
  <c r="S99" i="3"/>
  <c r="S98" i="3"/>
  <c r="S97" i="3"/>
  <c r="S96" i="3"/>
  <c r="S95" i="3"/>
  <c r="S94" i="3"/>
  <c r="S93" i="3"/>
  <c r="S92" i="3"/>
  <c r="S81" i="3"/>
  <c r="S80" i="3"/>
  <c r="S79" i="3"/>
  <c r="S78" i="3"/>
  <c r="S77" i="3"/>
  <c r="S76" i="3"/>
  <c r="S75" i="3"/>
  <c r="S74" i="3"/>
  <c r="S73" i="3"/>
  <c r="S72" i="3"/>
  <c r="S89" i="3"/>
  <c r="S88" i="3"/>
  <c r="S87" i="3"/>
  <c r="S86" i="3"/>
  <c r="S85" i="3"/>
  <c r="S84" i="3"/>
  <c r="S69" i="3"/>
  <c r="S68" i="3"/>
  <c r="S67" i="3"/>
  <c r="S66" i="3"/>
  <c r="S65" i="3"/>
  <c r="S64" i="3"/>
  <c r="S63" i="3"/>
  <c r="S62" i="3"/>
  <c r="S61" i="3"/>
  <c r="S60" i="3"/>
  <c r="S59" i="3"/>
  <c r="S58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L50" i="3"/>
  <c r="L49" i="3"/>
  <c r="L48" i="3"/>
  <c r="L47" i="3"/>
  <c r="L46" i="3"/>
  <c r="L45" i="3"/>
  <c r="L44" i="3"/>
  <c r="L43" i="3"/>
  <c r="L42" i="3"/>
  <c r="L41" i="3"/>
  <c r="L40" i="3"/>
  <c r="L39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E84" i="3"/>
  <c r="E83" i="3"/>
  <c r="D85" i="3"/>
  <c r="E80" i="3"/>
  <c r="E79" i="3"/>
  <c r="E78" i="3"/>
  <c r="E77" i="3"/>
  <c r="E76" i="3"/>
  <c r="E75" i="3"/>
  <c r="E74" i="3"/>
  <c r="E73" i="3"/>
  <c r="E62" i="3"/>
  <c r="E61" i="3"/>
  <c r="E60" i="3"/>
  <c r="E59" i="3"/>
  <c r="E58" i="3"/>
  <c r="E57" i="3"/>
  <c r="E56" i="3"/>
  <c r="E55" i="3"/>
  <c r="E54" i="3"/>
  <c r="E53" i="3"/>
  <c r="E70" i="3"/>
  <c r="E69" i="3"/>
  <c r="E68" i="3"/>
  <c r="E67" i="3"/>
  <c r="E66" i="3"/>
  <c r="E65" i="3"/>
  <c r="E50" i="3"/>
  <c r="E49" i="3"/>
  <c r="E48" i="3"/>
  <c r="E47" i="3"/>
  <c r="E46" i="3"/>
  <c r="E45" i="3"/>
  <c r="E44" i="3"/>
  <c r="E43" i="3"/>
  <c r="E42" i="3"/>
  <c r="E41" i="3"/>
  <c r="E40" i="3"/>
  <c r="E39" i="3"/>
  <c r="D37" i="3"/>
  <c r="F37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AA36" i="3" l="1"/>
  <c r="Z36" i="3" s="1"/>
  <c r="Y36" i="3"/>
  <c r="Z34" i="3"/>
  <c r="Z35" i="3"/>
  <c r="AA32" i="3"/>
  <c r="Z32" i="3" s="1"/>
  <c r="Y32" i="3"/>
  <c r="AA14" i="3"/>
  <c r="Z14" i="3" s="1"/>
  <c r="Y14" i="3"/>
  <c r="AA22" i="3"/>
  <c r="Y22" i="3"/>
  <c r="T104" i="3"/>
  <c r="S104" i="3" s="1"/>
  <c r="R104" i="3"/>
  <c r="T100" i="3"/>
  <c r="S100" i="3" s="1"/>
  <c r="R100" i="3"/>
  <c r="T82" i="3"/>
  <c r="S82" i="3" s="1"/>
  <c r="R82" i="3"/>
  <c r="T90" i="3"/>
  <c r="S90" i="3" s="1"/>
  <c r="R90" i="3"/>
  <c r="T70" i="3"/>
  <c r="S70" i="3" s="1"/>
  <c r="R70" i="3"/>
  <c r="T40" i="3"/>
  <c r="S40" i="3" s="1"/>
  <c r="R40" i="3"/>
  <c r="T56" i="3"/>
  <c r="R56" i="3"/>
  <c r="R105" i="3" s="1"/>
  <c r="E37" i="3"/>
  <c r="M51" i="3"/>
  <c r="L51" i="3" s="1"/>
  <c r="K51" i="3"/>
  <c r="M37" i="3"/>
  <c r="L37" i="3" s="1"/>
  <c r="K37" i="3"/>
  <c r="S21" i="3"/>
  <c r="S7" i="3"/>
  <c r="S11" i="3"/>
  <c r="S8" i="3"/>
  <c r="S6" i="3"/>
  <c r="S10" i="3"/>
  <c r="S3" i="3"/>
  <c r="S5" i="3"/>
  <c r="S9" i="3"/>
  <c r="S4" i="3"/>
  <c r="M21" i="3"/>
  <c r="L21" i="3" s="1"/>
  <c r="K21" i="3"/>
  <c r="K52" i="3" s="1"/>
  <c r="AN12" i="3"/>
  <c r="AN7" i="3"/>
  <c r="AN11" i="3"/>
  <c r="AN8" i="3"/>
  <c r="AN6" i="3"/>
  <c r="AN10" i="3"/>
  <c r="AN3" i="3"/>
  <c r="AN5" i="3"/>
  <c r="AN9" i="3"/>
  <c r="AN4" i="3"/>
  <c r="AG8" i="3"/>
  <c r="AG5" i="3"/>
  <c r="AG7" i="3"/>
  <c r="AG3" i="3"/>
  <c r="AG4" i="3"/>
  <c r="AG6" i="3"/>
  <c r="F21" i="3"/>
  <c r="D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E5" i="3"/>
  <c r="E4" i="3"/>
  <c r="V119" i="2"/>
  <c r="V118" i="2"/>
  <c r="W120" i="2"/>
  <c r="V120" i="2" s="1"/>
  <c r="U120" i="2"/>
  <c r="V109" i="2"/>
  <c r="V110" i="2"/>
  <c r="V111" i="2"/>
  <c r="V112" i="2"/>
  <c r="V113" i="2"/>
  <c r="V114" i="2"/>
  <c r="V115" i="2"/>
  <c r="V108" i="2"/>
  <c r="W116" i="2"/>
  <c r="V116" i="2" s="1"/>
  <c r="U116" i="2"/>
  <c r="V97" i="2"/>
  <c r="V98" i="2"/>
  <c r="V99" i="2"/>
  <c r="V100" i="2"/>
  <c r="V101" i="2"/>
  <c r="V102" i="2"/>
  <c r="V103" i="2"/>
  <c r="V104" i="2"/>
  <c r="V105" i="2"/>
  <c r="V96" i="2"/>
  <c r="W106" i="2"/>
  <c r="V106" i="2" s="1"/>
  <c r="U106" i="2"/>
  <c r="V89" i="2"/>
  <c r="V90" i="2"/>
  <c r="V91" i="2"/>
  <c r="V92" i="2"/>
  <c r="V93" i="2"/>
  <c r="V88" i="2"/>
  <c r="W94" i="2"/>
  <c r="V94" i="2" s="1"/>
  <c r="U94" i="2"/>
  <c r="V84" i="2"/>
  <c r="V83" i="2"/>
  <c r="W85" i="2"/>
  <c r="V85" i="2" s="1"/>
  <c r="U85" i="2"/>
  <c r="V74" i="2"/>
  <c r="V75" i="2"/>
  <c r="V76" i="2"/>
  <c r="V77" i="2"/>
  <c r="V78" i="2"/>
  <c r="V79" i="2"/>
  <c r="V80" i="2"/>
  <c r="V73" i="2"/>
  <c r="W81" i="2"/>
  <c r="V81" i="2" s="1"/>
  <c r="U81" i="2"/>
  <c r="V62" i="2"/>
  <c r="V63" i="2"/>
  <c r="V64" i="2"/>
  <c r="V65" i="2"/>
  <c r="V66" i="2"/>
  <c r="V67" i="2"/>
  <c r="V68" i="2"/>
  <c r="V69" i="2"/>
  <c r="V70" i="2"/>
  <c r="V61" i="2"/>
  <c r="W71" i="2"/>
  <c r="V71" i="2" s="1"/>
  <c r="U71" i="2"/>
  <c r="V54" i="2"/>
  <c r="V55" i="2"/>
  <c r="V56" i="2"/>
  <c r="V57" i="2"/>
  <c r="V58" i="2"/>
  <c r="V53" i="2"/>
  <c r="W59" i="2"/>
  <c r="V59" i="2" s="1"/>
  <c r="U59" i="2"/>
  <c r="V40" i="2"/>
  <c r="V41" i="2"/>
  <c r="V42" i="2"/>
  <c r="V43" i="2"/>
  <c r="V44" i="2"/>
  <c r="V45" i="2"/>
  <c r="V46" i="2"/>
  <c r="V47" i="2"/>
  <c r="V48" i="2"/>
  <c r="V49" i="2"/>
  <c r="V50" i="2"/>
  <c r="V39" i="2"/>
  <c r="W51" i="2"/>
  <c r="V51" i="2" s="1"/>
  <c r="U51" i="2"/>
  <c r="V35" i="2"/>
  <c r="V34" i="2"/>
  <c r="W36" i="2"/>
  <c r="V36" i="2" s="1"/>
  <c r="U36" i="2"/>
  <c r="V25" i="2"/>
  <c r="V26" i="2"/>
  <c r="V27" i="2"/>
  <c r="V28" i="2"/>
  <c r="V29" i="2"/>
  <c r="V30" i="2"/>
  <c r="V31" i="2"/>
  <c r="V24" i="2"/>
  <c r="W32" i="2"/>
  <c r="V32" i="2" s="1"/>
  <c r="U32" i="2"/>
  <c r="V13" i="2"/>
  <c r="V14" i="2"/>
  <c r="V15" i="2"/>
  <c r="V16" i="2"/>
  <c r="V17" i="2"/>
  <c r="V18" i="2"/>
  <c r="V19" i="2"/>
  <c r="V20" i="2"/>
  <c r="V21" i="2"/>
  <c r="V12" i="2"/>
  <c r="W22" i="2"/>
  <c r="V22" i="2" s="1"/>
  <c r="U22" i="2"/>
  <c r="V5" i="2"/>
  <c r="V6" i="2"/>
  <c r="V7" i="2"/>
  <c r="V8" i="2"/>
  <c r="V9" i="2"/>
  <c r="V4" i="2"/>
  <c r="W10" i="2"/>
  <c r="V10" i="2" s="1"/>
  <c r="U10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82" i="2"/>
  <c r="O99" i="2"/>
  <c r="M99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66" i="2"/>
  <c r="O80" i="2"/>
  <c r="N80" i="2" s="1"/>
  <c r="M80" i="2"/>
  <c r="N52" i="2"/>
  <c r="N53" i="2"/>
  <c r="N54" i="2"/>
  <c r="N55" i="2"/>
  <c r="N56" i="2"/>
  <c r="N57" i="2"/>
  <c r="N58" i="2"/>
  <c r="N59" i="2"/>
  <c r="N60" i="2"/>
  <c r="N61" i="2"/>
  <c r="N62" i="2"/>
  <c r="N51" i="2"/>
  <c r="O63" i="2"/>
  <c r="N63" i="2" s="1"/>
  <c r="M63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35" i="2"/>
  <c r="O49" i="2"/>
  <c r="N49" i="2" s="1"/>
  <c r="M49" i="2"/>
  <c r="N21" i="2"/>
  <c r="N22" i="2"/>
  <c r="N23" i="2"/>
  <c r="N24" i="2"/>
  <c r="N25" i="2"/>
  <c r="N26" i="2"/>
  <c r="N27" i="2"/>
  <c r="N28" i="2"/>
  <c r="N29" i="2"/>
  <c r="N30" i="2"/>
  <c r="N31" i="2"/>
  <c r="N20" i="2"/>
  <c r="O32" i="2"/>
  <c r="N32" i="2" s="1"/>
  <c r="M32" i="2"/>
  <c r="M18" i="2"/>
  <c r="O18" i="2"/>
  <c r="N18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4" i="2"/>
  <c r="G8" i="2"/>
  <c r="F8" i="2" s="1"/>
  <c r="F61" i="2"/>
  <c r="F62" i="2"/>
  <c r="F63" i="2"/>
  <c r="F64" i="2"/>
  <c r="F65" i="2"/>
  <c r="F66" i="2"/>
  <c r="F67" i="2"/>
  <c r="F68" i="2"/>
  <c r="F78" i="2"/>
  <c r="G79" i="2"/>
  <c r="F79" i="2" s="1"/>
  <c r="E79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G59" i="2"/>
  <c r="F59" i="2" s="1"/>
  <c r="E59" i="2"/>
  <c r="F31" i="2"/>
  <c r="F32" i="2"/>
  <c r="F33" i="2"/>
  <c r="F34" i="2"/>
  <c r="F35" i="2"/>
  <c r="F36" i="2"/>
  <c r="F37" i="2"/>
  <c r="F38" i="2"/>
  <c r="F30" i="2"/>
  <c r="G39" i="2"/>
  <c r="F39" i="2" s="1"/>
  <c r="E39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11" i="2"/>
  <c r="F12" i="2"/>
  <c r="G28" i="2"/>
  <c r="F28" i="2" s="1"/>
  <c r="E28" i="2"/>
  <c r="F4" i="2"/>
  <c r="F5" i="2"/>
  <c r="F6" i="2"/>
  <c r="F7" i="2"/>
  <c r="F3" i="2"/>
  <c r="E8" i="2"/>
  <c r="D13" i="2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S56" i="3" l="1"/>
  <c r="T105" i="3"/>
  <c r="S105" i="3"/>
  <c r="Y37" i="3"/>
  <c r="Z22" i="3"/>
  <c r="Z37" i="3" s="1"/>
  <c r="AA37" i="3"/>
  <c r="E21" i="3"/>
  <c r="F51" i="3"/>
  <c r="E51" i="3" s="1"/>
  <c r="F71" i="3"/>
  <c r="E71" i="3" s="1"/>
  <c r="L52" i="3"/>
  <c r="M52" i="3"/>
  <c r="N99" i="2"/>
  <c r="F63" i="3" l="1"/>
  <c r="F81" i="3"/>
  <c r="D51" i="3"/>
  <c r="D63" i="3"/>
  <c r="D71" i="3" l="1"/>
  <c r="E81" i="3"/>
  <c r="F85" i="3"/>
  <c r="E85" i="3" s="1"/>
  <c r="D81" i="3"/>
  <c r="E63" i="3"/>
  <c r="D86" i="3" l="1"/>
  <c r="F86" i="3"/>
  <c r="E86" i="3"/>
</calcChain>
</file>

<file path=xl/sharedStrings.xml><?xml version="1.0" encoding="utf-8"?>
<sst xmlns="http://schemas.openxmlformats.org/spreadsheetml/2006/main" count="350" uniqueCount="143">
  <si>
    <t>noaa-11</t>
    <phoneticPr fontId="1" type="noConversion"/>
  </si>
  <si>
    <t>noaa-7</t>
    <phoneticPr fontId="1" type="noConversion"/>
  </si>
  <si>
    <t>tiros-n</t>
    <phoneticPr fontId="1" type="noConversion"/>
  </si>
  <si>
    <t>noaa-14</t>
    <phoneticPr fontId="1" type="noConversion"/>
  </si>
  <si>
    <t>noaa-9</t>
    <phoneticPr fontId="1" type="noConversion"/>
  </si>
  <si>
    <t>drive1</t>
    <phoneticPr fontId="1" type="noConversion"/>
  </si>
  <si>
    <t>ssu</t>
    <phoneticPr fontId="1" type="noConversion"/>
  </si>
  <si>
    <t>amsu-a</t>
  </si>
  <si>
    <t>amsu-a</t>
    <phoneticPr fontId="1" type="noConversion"/>
  </si>
  <si>
    <t>noaa-15</t>
  </si>
  <si>
    <t>noaa-15</t>
    <phoneticPr fontId="1" type="noConversion"/>
  </si>
  <si>
    <t>msu</t>
    <phoneticPr fontId="1" type="noConversion"/>
  </si>
  <si>
    <t xml:space="preserve">noaa-6 </t>
  </si>
  <si>
    <t>noaa-11</t>
  </si>
  <si>
    <t xml:space="preserve">noaa-7 </t>
  </si>
  <si>
    <t>tiros-n</t>
  </si>
  <si>
    <t>noaa-12</t>
  </si>
  <si>
    <t xml:space="preserve">noaa-8 </t>
  </si>
  <si>
    <t>noaa-10</t>
  </si>
  <si>
    <t>noaa-14</t>
  </si>
  <si>
    <t xml:space="preserve">noaa-9 </t>
  </si>
  <si>
    <t>amsu-b</t>
    <phoneticPr fontId="1" type="noConversion"/>
  </si>
  <si>
    <t>hirs</t>
  </si>
  <si>
    <t>drive2</t>
    <phoneticPr fontId="1" type="noConversion"/>
  </si>
  <si>
    <t>noaa-16</t>
  </si>
  <si>
    <t>noaa-17</t>
  </si>
  <si>
    <t>hirs</t>
    <phoneticPr fontId="1" type="noConversion"/>
  </si>
  <si>
    <t>drive3</t>
    <phoneticPr fontId="1" type="noConversion"/>
  </si>
  <si>
    <t>amsu-a</t>
    <phoneticPr fontId="1" type="noConversion"/>
  </si>
  <si>
    <t xml:space="preserve"> noaa-19 </t>
  </si>
  <si>
    <t xml:space="preserve"> noaa-18 </t>
  </si>
  <si>
    <t xml:space="preserve"> metop-a </t>
  </si>
  <si>
    <t xml:space="preserve"> metop-b </t>
  </si>
  <si>
    <t>total</t>
    <phoneticPr fontId="1" type="noConversion"/>
  </si>
  <si>
    <t>total</t>
    <phoneticPr fontId="1" type="noConversion"/>
  </si>
  <si>
    <t xml:space="preserve"> metop-a </t>
    <phoneticPr fontId="1" type="noConversion"/>
  </si>
  <si>
    <t xml:space="preserve"> noaa-17 </t>
  </si>
  <si>
    <t>mhs</t>
    <phoneticPr fontId="1" type="noConversion"/>
  </si>
  <si>
    <t>noaa-19</t>
  </si>
  <si>
    <t>noaa-18</t>
  </si>
  <si>
    <t>metop-a</t>
  </si>
  <si>
    <t>metop-b</t>
  </si>
  <si>
    <t>total</t>
    <phoneticPr fontId="1" type="noConversion"/>
  </si>
  <si>
    <t>total</t>
    <phoneticPr fontId="1" type="noConversion"/>
  </si>
  <si>
    <t>仪器</t>
    <phoneticPr fontId="1" type="noConversion"/>
  </si>
  <si>
    <t>卫星</t>
    <phoneticPr fontId="1" type="noConversion"/>
  </si>
  <si>
    <t>年</t>
    <phoneticPr fontId="1" type="noConversion"/>
  </si>
  <si>
    <t>文件数</t>
    <phoneticPr fontId="1" type="noConversion"/>
  </si>
  <si>
    <t>占用空间（字节）</t>
    <phoneticPr fontId="1" type="noConversion"/>
  </si>
  <si>
    <t>占用空间（GB）</t>
    <phoneticPr fontId="1" type="noConversion"/>
  </si>
  <si>
    <t>仪器</t>
    <phoneticPr fontId="1" type="noConversion"/>
  </si>
  <si>
    <t>卫星</t>
    <phoneticPr fontId="1" type="noConversion"/>
  </si>
  <si>
    <t>年份</t>
    <phoneticPr fontId="1" type="noConversion"/>
  </si>
  <si>
    <t>起</t>
    <phoneticPr fontId="1" type="noConversion"/>
  </si>
  <si>
    <t>止</t>
    <phoneticPr fontId="1" type="noConversion"/>
  </si>
  <si>
    <t>AMSU-A</t>
  </si>
  <si>
    <t>MHS</t>
    <phoneticPr fontId="8" type="noConversion"/>
  </si>
  <si>
    <t>TIROS-N</t>
    <phoneticPr fontId="8" type="noConversion"/>
  </si>
  <si>
    <t>NOAA-6</t>
    <phoneticPr fontId="8" type="noConversion"/>
  </si>
  <si>
    <t>NOAA-7</t>
    <phoneticPr fontId="8" type="noConversion"/>
  </si>
  <si>
    <t>NOAA-8</t>
  </si>
  <si>
    <t>NOAA-9</t>
  </si>
  <si>
    <t>NOAA-10</t>
  </si>
  <si>
    <t>NOAA-11</t>
  </si>
  <si>
    <t>NOAA-12</t>
  </si>
  <si>
    <t>NOAA-14</t>
  </si>
  <si>
    <t>NOAA-15</t>
  </si>
  <si>
    <t>NOAA-16</t>
  </si>
  <si>
    <t>NOAA-17</t>
  </si>
  <si>
    <t>NOAA-18</t>
  </si>
  <si>
    <t>NOAA-19</t>
  </si>
  <si>
    <t>METOP-A</t>
    <phoneticPr fontId="8" type="noConversion"/>
  </si>
  <si>
    <t>METOP-B</t>
    <phoneticPr fontId="8" type="noConversion"/>
  </si>
  <si>
    <t>AMSU-A/AMAS</t>
    <phoneticPr fontId="8" type="noConversion"/>
  </si>
  <si>
    <t>AMSU-A/AMAX</t>
    <phoneticPr fontId="1" type="noConversion"/>
  </si>
  <si>
    <t>TN</t>
    <phoneticPr fontId="1" type="noConversion"/>
  </si>
  <si>
    <t>NA</t>
    <phoneticPr fontId="1" type="noConversion"/>
  </si>
  <si>
    <t>NC</t>
    <phoneticPr fontId="1" type="noConversion"/>
  </si>
  <si>
    <t>NE</t>
    <phoneticPr fontId="1" type="noConversion"/>
  </si>
  <si>
    <t>NF</t>
    <phoneticPr fontId="1" type="noConversion"/>
  </si>
  <si>
    <t>NG</t>
    <phoneticPr fontId="1" type="noConversion"/>
  </si>
  <si>
    <t>NH</t>
    <phoneticPr fontId="1" type="noConversion"/>
  </si>
  <si>
    <t>ND</t>
    <phoneticPr fontId="1" type="noConversion"/>
  </si>
  <si>
    <t>NJ</t>
    <phoneticPr fontId="1" type="noConversion"/>
  </si>
  <si>
    <t>NK</t>
    <phoneticPr fontId="1" type="noConversion"/>
  </si>
  <si>
    <t>NL</t>
    <phoneticPr fontId="1" type="noConversion"/>
  </si>
  <si>
    <t>NM</t>
    <phoneticPr fontId="1" type="noConversion"/>
  </si>
  <si>
    <t>NN</t>
    <phoneticPr fontId="1" type="noConversion"/>
  </si>
  <si>
    <t>NP</t>
    <phoneticPr fontId="1" type="noConversion"/>
  </si>
  <si>
    <t>M2</t>
    <phoneticPr fontId="1" type="noConversion"/>
  </si>
  <si>
    <t>M1</t>
    <phoneticPr fontId="1" type="noConversion"/>
  </si>
  <si>
    <t xml:space="preserve">2000/07/27-2000/09/17
2002/05/23-2002/05/23
2005/02/09-2005/02/09 
</t>
    <phoneticPr fontId="1" type="noConversion"/>
  </si>
  <si>
    <t xml:space="preserve">2003/10/21-2003/10/21
2004/05/11-2004/05/12
</t>
    <phoneticPr fontId="1" type="noConversion"/>
  </si>
  <si>
    <t>2013/01/15-2014/07/10</t>
    <phoneticPr fontId="1" type="noConversion"/>
  </si>
  <si>
    <t>2007/05/21-2014/07/10</t>
    <phoneticPr fontId="1" type="noConversion"/>
  </si>
  <si>
    <t>2000/01/01-2014/07/10
1998/10/26-1999/12/31</t>
    <phoneticPr fontId="1" type="noConversion"/>
  </si>
  <si>
    <t>2001/01/24-2014/06/05</t>
    <phoneticPr fontId="1" type="noConversion"/>
  </si>
  <si>
    <t>2002/08/24-2013/04/10</t>
    <phoneticPr fontId="1" type="noConversion"/>
  </si>
  <si>
    <t>2005/05/24-2014/07/10</t>
    <phoneticPr fontId="1" type="noConversion"/>
  </si>
  <si>
    <t>2009/04/14-2014/07/10</t>
    <phoneticPr fontId="1" type="noConversion"/>
  </si>
  <si>
    <t>AMSU-B/AMBS</t>
    <phoneticPr fontId="8" type="noConversion"/>
  </si>
  <si>
    <t>AMSU-B/AMBX</t>
    <phoneticPr fontId="1" type="noConversion"/>
  </si>
  <si>
    <t>HIRS/HIRS</t>
    <phoneticPr fontId="8" type="noConversion"/>
  </si>
  <si>
    <t>HIRS/HIRX</t>
    <phoneticPr fontId="1" type="noConversion"/>
  </si>
  <si>
    <t xml:space="preserve">1985/07/21-1985/10/11
</t>
    <phoneticPr fontId="1" type="noConversion"/>
  </si>
  <si>
    <t>1985/04/16-1985/10/16
1986/03/02-1986/12/07
1987/02/12-1987/11/14
1988/02/01-1988/11/07</t>
    <phoneticPr fontId="1" type="noConversion"/>
  </si>
  <si>
    <t>1986/11/28-1987/11/09
1988/02/01-1988/12/29
1989/01/18-1989/01/23</t>
    <phoneticPr fontId="1" type="noConversion"/>
  </si>
  <si>
    <t>2000/01/01-2000/04/26
1988/11/10-1988/12/28
1989/01/18-1989/01/18
1997/07/15-1999/12/30</t>
    <phoneticPr fontId="1" type="noConversion"/>
  </si>
  <si>
    <t>2002/10/08-2006/10/10</t>
    <phoneticPr fontId="1" type="noConversion"/>
  </si>
  <si>
    <t>2000/08/17-2000/08/17
2002/05/23-2002/05/23
2005/02/09-2005/02/09</t>
    <phoneticPr fontId="1" type="noConversion"/>
  </si>
  <si>
    <t>2004/05/11-2004/05/12</t>
    <phoneticPr fontId="1" type="noConversion"/>
  </si>
  <si>
    <t>2013/01/15-2014/07/10</t>
    <phoneticPr fontId="1" type="noConversion"/>
  </si>
  <si>
    <t>2007/05/21-2014/07/10</t>
    <phoneticPr fontId="1" type="noConversion"/>
  </si>
  <si>
    <t>1979/06/23-1983/07/02</t>
    <phoneticPr fontId="1" type="noConversion"/>
  </si>
  <si>
    <t>1981/08/24-1985/02/01</t>
    <phoneticPr fontId="1" type="noConversion"/>
  </si>
  <si>
    <t>1991/09/16-1998/12/14</t>
    <phoneticPr fontId="1" type="noConversion"/>
  </si>
  <si>
    <t>1983/05/03-1984/06/20
1985/07/01-1985/10/14</t>
    <phoneticPr fontId="1" type="noConversion"/>
  </si>
  <si>
    <t>1985/02/25-1988/11/06</t>
    <phoneticPr fontId="1" type="noConversion"/>
  </si>
  <si>
    <t>1986/11/25-1991/09/16</t>
    <phoneticPr fontId="1" type="noConversion"/>
  </si>
  <si>
    <t>1988/11/08-1995/04/10</t>
    <phoneticPr fontId="1" type="noConversion"/>
  </si>
  <si>
    <t>2000/01/01-2002/10/07
1995/01/01-1999/12/31</t>
    <phoneticPr fontId="1" type="noConversion"/>
  </si>
  <si>
    <t>2000/01/01-2014/07/10
1998/10/26-1999/12/31</t>
    <phoneticPr fontId="1" type="noConversion"/>
  </si>
  <si>
    <t>2001/02/26-2014/06/05</t>
    <phoneticPr fontId="1" type="noConversion"/>
  </si>
  <si>
    <t>2002/08/24-2013/04/09</t>
    <phoneticPr fontId="1" type="noConversion"/>
  </si>
  <si>
    <t>2005/06/05-2014/07/10</t>
    <phoneticPr fontId="1" type="noConversion"/>
  </si>
  <si>
    <t>2009/04/14-2014/07/10</t>
    <phoneticPr fontId="1" type="noConversion"/>
  </si>
  <si>
    <t>1978/12/31-1978/12/31
1979/01/01-1980/01/30</t>
    <phoneticPr fontId="1" type="noConversion"/>
  </si>
  <si>
    <t>2007/05/01-2014/07/10</t>
    <phoneticPr fontId="1" type="noConversion"/>
  </si>
  <si>
    <t>2005/05/25-2014/07/10</t>
    <phoneticPr fontId="1" type="noConversion"/>
  </si>
  <si>
    <t>MSU/MSUX</t>
    <phoneticPr fontId="1" type="noConversion"/>
  </si>
  <si>
    <t>MSU/MSUS</t>
    <phoneticPr fontId="8" type="noConversion"/>
  </si>
  <si>
    <t>1988/11/05-1988/11/07</t>
    <phoneticPr fontId="1" type="noConversion"/>
  </si>
  <si>
    <t>1989/01/28-1989/04/04</t>
    <phoneticPr fontId="1" type="noConversion"/>
  </si>
  <si>
    <t>1988/11/10-1988/12/10
1989/01/30-1989/03/31
1997/07/15-1999/02/27</t>
    <phoneticPr fontId="1" type="noConversion"/>
  </si>
  <si>
    <t>1979/06/30-1983/03/05</t>
    <phoneticPr fontId="1" type="noConversion"/>
  </si>
  <si>
    <t>1985/02/25-1988/11/6</t>
    <phoneticPr fontId="1" type="noConversion"/>
  </si>
  <si>
    <t>1986/11/25-1991/09/6</t>
    <phoneticPr fontId="1" type="noConversion"/>
  </si>
  <si>
    <t>2000/01/01-2002/10/07
1995/01/02-1999/12/31</t>
    <phoneticPr fontId="1" type="noConversion"/>
  </si>
  <si>
    <t>1978/12/31-1980/01/30</t>
    <phoneticPr fontId="1" type="noConversion"/>
  </si>
  <si>
    <t>SSU/SSUS</t>
    <phoneticPr fontId="8" type="noConversion"/>
  </si>
  <si>
    <t>SSU/SSUX</t>
    <phoneticPr fontId="1" type="noConversion"/>
  </si>
  <si>
    <t xml:space="preserve">1988/11/05-1988/11/05
</t>
    <phoneticPr fontId="1" type="noConversion"/>
  </si>
  <si>
    <t>2000/01/01-2004/06/16
1988/11/10-1988/12/28
1989/01/11-1989/02/24
1997/07/15-1999/12/31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</si>
</sst>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Times New Roman"/>
      <family val="1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8" borderId="0" xfId="0" applyFont="1" applyFill="1">
      <alignment vertical="center"/>
    </xf>
    <xf numFmtId="3" fontId="0" fillId="8" borderId="0" xfId="0" applyNumberFormat="1" applyFill="1">
      <alignment vertical="center"/>
    </xf>
    <xf numFmtId="3" fontId="2" fillId="8" borderId="0" xfId="0" applyNumberFormat="1" applyFont="1" applyFill="1">
      <alignment vertical="center"/>
    </xf>
    <xf numFmtId="3" fontId="0" fillId="6" borderId="0" xfId="0" applyNumberFormat="1" applyFill="1">
      <alignment vertical="center"/>
    </xf>
    <xf numFmtId="0" fontId="0" fillId="8" borderId="0" xfId="0" applyFill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6" borderId="0" xfId="0" applyFont="1" applyFill="1">
      <alignment vertical="center"/>
    </xf>
    <xf numFmtId="0" fontId="4" fillId="8" borderId="0" xfId="0" applyFont="1" applyFill="1">
      <alignment vertical="center"/>
    </xf>
    <xf numFmtId="3" fontId="3" fillId="8" borderId="0" xfId="0" applyNumberFormat="1" applyFont="1" applyFill="1">
      <alignment vertical="center"/>
    </xf>
    <xf numFmtId="3" fontId="4" fillId="8" borderId="0" xfId="0" applyNumberFormat="1" applyFont="1" applyFill="1">
      <alignment vertical="center"/>
    </xf>
    <xf numFmtId="0" fontId="3" fillId="7" borderId="0" xfId="0" applyFont="1" applyFill="1">
      <alignment vertical="center"/>
    </xf>
    <xf numFmtId="0" fontId="2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5" fillId="9" borderId="0" xfId="0" applyFont="1" applyFill="1">
      <alignment vertical="center"/>
    </xf>
    <xf numFmtId="0" fontId="0" fillId="9" borderId="0" xfId="0" applyFill="1">
      <alignment vertical="center"/>
    </xf>
    <xf numFmtId="0" fontId="3" fillId="9" borderId="0" xfId="0" applyFont="1" applyFill="1">
      <alignment vertical="center"/>
    </xf>
    <xf numFmtId="0" fontId="6" fillId="0" borderId="0" xfId="0" applyFont="1">
      <alignment vertical="center"/>
    </xf>
    <xf numFmtId="3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3" fillId="8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4" fontId="7" fillId="10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88</xdr:row>
      <xdr:rowOff>19050</xdr:rowOff>
    </xdr:from>
    <xdr:to>
      <xdr:col>5</xdr:col>
      <xdr:colOff>1304924</xdr:colOff>
      <xdr:row>96</xdr:row>
      <xdr:rowOff>57150</xdr:rowOff>
    </xdr:to>
    <xdr:sp macro="" textlink="">
      <xdr:nvSpPr>
        <xdr:cNvPr id="2" name="TextBox 1"/>
        <xdr:cNvSpPr txBox="1"/>
      </xdr:nvSpPr>
      <xdr:spPr>
        <a:xfrm>
          <a:off x="361949" y="15106650"/>
          <a:ext cx="4371975" cy="140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总文件数</a:t>
          </a:r>
          <a:r>
            <a:rPr lang="en-US" altLang="zh-C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828798</a:t>
          </a:r>
          <a:r>
            <a:rPr lang="zh-CN" altLang="en-US"/>
            <a:t> 占用空间</a:t>
          </a:r>
          <a:r>
            <a:rPr lang="en-US" altLang="zh-C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1,885,520,048,289</a:t>
          </a:r>
          <a:r>
            <a:rPr lang="zh-CN" alt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字节</a:t>
          </a:r>
          <a:r>
            <a:rPr lang="zh-CN" altLang="en-US"/>
            <a:t> </a:t>
          </a:r>
          <a:r>
            <a:rPr lang="zh-CN" altLang="en-US" sz="1100"/>
            <a:t>，</a:t>
          </a:r>
          <a:r>
            <a:rPr lang="en-US" altLang="zh-CN" sz="1100"/>
            <a:t>amsu-a</a:t>
          </a:r>
          <a:r>
            <a:rPr lang="zh-CN" altLang="en-US" sz="1100"/>
            <a:t>中目录有点问题，要改动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drive1</a:t>
          </a:r>
          <a:r>
            <a:rPr lang="zh-CN" altLang="en-US" sz="1100"/>
            <a:t>（标签内容）：</a:t>
          </a:r>
          <a:r>
            <a:rPr lang="en-US" altLang="zh-CN" sz="1100"/>
            <a:t>SSU/MSU/HIRS-TIROS-N</a:t>
          </a:r>
          <a:r>
            <a:rPr lang="en-US" altLang="zh-CN" sz="1100" baseline="0"/>
            <a:t> through NOAA-14</a:t>
          </a:r>
        </a:p>
        <a:p>
          <a:r>
            <a:rPr lang="en-US" altLang="zh-CN" sz="1100" baseline="0"/>
            <a:t>                                           AMSUA/AMSUB - NOAA-15  - ALL YEARS</a:t>
          </a:r>
          <a:endParaRPr lang="en-US" altLang="zh-CN" sz="1100"/>
        </a:p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8</xdr:col>
      <xdr:colOff>352424</xdr:colOff>
      <xdr:row>106</xdr:row>
      <xdr:rowOff>123825</xdr:rowOff>
    </xdr:from>
    <xdr:to>
      <xdr:col>14</xdr:col>
      <xdr:colOff>219074</xdr:colOff>
      <xdr:row>113</xdr:row>
      <xdr:rowOff>0</xdr:rowOff>
    </xdr:to>
    <xdr:sp macro="" textlink="">
      <xdr:nvSpPr>
        <xdr:cNvPr id="3" name="TextBox 2"/>
        <xdr:cNvSpPr txBox="1"/>
      </xdr:nvSpPr>
      <xdr:spPr>
        <a:xfrm>
          <a:off x="8743949" y="18297525"/>
          <a:ext cx="458152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所列文件总数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400635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个文件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1,853,924,219,904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字节 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endParaRPr lang="en-US" altLang="zh-CN"/>
        </a:p>
        <a:p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drive2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（标签内容）：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HIRS -  NOAA-15 - ALL YEARS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AMSUA/AMSUB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NOAA-16/NOAA-17 - ALL YEARS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HIRS - NOAA-16 - ALL YEARS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16</xdr:col>
      <xdr:colOff>342899</xdr:colOff>
      <xdr:row>127</xdr:row>
      <xdr:rowOff>47625</xdr:rowOff>
    </xdr:from>
    <xdr:to>
      <xdr:col>22</xdr:col>
      <xdr:colOff>1047749</xdr:colOff>
      <xdr:row>135</xdr:row>
      <xdr:rowOff>38100</xdr:rowOff>
    </xdr:to>
    <xdr:sp macro="" textlink="">
      <xdr:nvSpPr>
        <xdr:cNvPr id="4" name="TextBox 3"/>
        <xdr:cNvSpPr txBox="1"/>
      </xdr:nvSpPr>
      <xdr:spPr>
        <a:xfrm>
          <a:off x="17545049" y="21821775"/>
          <a:ext cx="5248275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总文件数为</a:t>
          </a:r>
          <a:r>
            <a:rPr lang="en-US" altLang="zh-CN" sz="1100"/>
            <a:t>413120</a:t>
          </a:r>
          <a:r>
            <a:rPr lang="zh-CN" altLang="en-US" sz="1100"/>
            <a:t>，占用空间</a:t>
          </a:r>
          <a:r>
            <a:rPr lang="en-US" altLang="zh-CN" sz="1100"/>
            <a:t>1,808,784,031,232</a:t>
          </a:r>
          <a:r>
            <a:rPr lang="zh-CN" altLang="en-US" sz="1100"/>
            <a:t>字节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drive3</a:t>
          </a:r>
          <a:r>
            <a:rPr lang="zh-CN" altLang="en-US" sz="1100"/>
            <a:t>（标签内容）：</a:t>
          </a:r>
          <a:endParaRPr lang="en-US" altLang="zh-CN" sz="1100"/>
        </a:p>
        <a:p>
          <a:r>
            <a:rPr lang="en-US" altLang="zh-CN" sz="1100"/>
            <a:t>HIRS</a:t>
          </a:r>
          <a:r>
            <a:rPr lang="en-US" altLang="zh-CN" sz="1100" baseline="0"/>
            <a:t> - NOAA-17 - ALL YEARS</a:t>
          </a:r>
        </a:p>
        <a:p>
          <a:r>
            <a:rPr lang="en-US" altLang="zh-CN" sz="1100" baseline="0"/>
            <a:t>AMSUA/MHS/HIRS - NOAA-18/NOAA-19 - ALL YEARS</a:t>
          </a:r>
        </a:p>
        <a:p>
          <a:r>
            <a:rPr lang="en-US" altLang="zh-CN" sz="1100" baseline="0"/>
            <a:t>AMSUA/MHS/HIRS - METOP-A/B - ALL YEARS</a:t>
          </a:r>
          <a:endParaRPr lang="en-US" altLang="zh-CN" sz="1100"/>
        </a:p>
        <a:p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/>
            <a:t> </a:t>
          </a:r>
          <a:endParaRPr lang="en-US" altLang="zh-CN"/>
        </a:p>
        <a:p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87</xdr:row>
      <xdr:rowOff>56030</xdr:rowOff>
    </xdr:from>
    <xdr:to>
      <xdr:col>5</xdr:col>
      <xdr:colOff>1333500</xdr:colOff>
      <xdr:row>94</xdr:row>
      <xdr:rowOff>33618</xdr:rowOff>
    </xdr:to>
    <xdr:sp macro="" textlink="">
      <xdr:nvSpPr>
        <xdr:cNvPr id="2" name="TextBox 1"/>
        <xdr:cNvSpPr txBox="1"/>
      </xdr:nvSpPr>
      <xdr:spPr>
        <a:xfrm>
          <a:off x="392206" y="14679706"/>
          <a:ext cx="5334000" cy="11542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整理后存放路径：</a:t>
          </a:r>
          <a:r>
            <a:rPr lang="en-US" altLang="zh-CN" sz="1100"/>
            <a:t>/cmd/g2/rawdata/SATE_L1_MUS_MUTDS_MWB_TOVS_ATOVS/AMSU-A</a:t>
          </a:r>
        </a:p>
        <a:p>
          <a:r>
            <a:rPr lang="zh-CN" altLang="en-US" sz="1100"/>
            <a:t>存放格式：传感器</a:t>
          </a:r>
          <a:r>
            <a:rPr lang="en-US" altLang="zh-CN" sz="1100"/>
            <a:t>——</a:t>
          </a:r>
          <a:r>
            <a:rPr lang="zh-CN" altLang="en-US" sz="1100"/>
            <a:t>卫星</a:t>
          </a:r>
          <a:r>
            <a:rPr lang="en-US" altLang="zh-CN" sz="1100"/>
            <a:t>——</a:t>
          </a:r>
          <a:r>
            <a:rPr lang="zh-CN" altLang="en-US" sz="1100"/>
            <a:t>年</a:t>
          </a:r>
          <a:r>
            <a:rPr lang="en-US" altLang="zh-CN" sz="1100"/>
            <a:t>——DOY</a:t>
          </a:r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133350</xdr:rowOff>
    </xdr:from>
    <xdr:to>
      <xdr:col>8</xdr:col>
      <xdr:colOff>95250</xdr:colOff>
      <xdr:row>14</xdr:row>
      <xdr:rowOff>76200</xdr:rowOff>
    </xdr:to>
    <xdr:sp macro="" textlink="">
      <xdr:nvSpPr>
        <xdr:cNvPr id="2" name="TextBox 1"/>
        <xdr:cNvSpPr txBox="1"/>
      </xdr:nvSpPr>
      <xdr:spPr>
        <a:xfrm>
          <a:off x="257175" y="133350"/>
          <a:ext cx="5324475" cy="234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list:</a:t>
          </a:r>
          <a:r>
            <a:rPr lang="zh-CN" altLang="en-US" sz="1100"/>
            <a:t>按三块硬盘整理</a:t>
          </a:r>
          <a:endParaRPr lang="en-US" altLang="zh-CN" sz="1100"/>
        </a:p>
        <a:p>
          <a:r>
            <a:rPr lang="zh-CN" altLang="en-US" sz="1100"/>
            <a:t>整理：按不同观测仪器整理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"/>
  <sheetViews>
    <sheetView topLeftCell="L1" workbookViewId="0">
      <selection activeCell="L55" sqref="L55"/>
    </sheetView>
  </sheetViews>
  <sheetFormatPr defaultRowHeight="13.5"/>
  <cols>
    <col min="1" max="1" width="9" style="1"/>
    <col min="2" max="2" width="9" style="2"/>
    <col min="3" max="3" width="9" style="4"/>
    <col min="4" max="4" width="9" style="3"/>
    <col min="5" max="5" width="9" style="5"/>
    <col min="6" max="6" width="17.75" style="20" customWidth="1"/>
    <col min="7" max="7" width="27.25" style="7" customWidth="1"/>
    <col min="8" max="8" width="20.125" customWidth="1"/>
    <col min="9" max="9" width="9" style="1"/>
    <col min="10" max="10" width="9" style="6"/>
    <col min="11" max="11" width="9" style="4"/>
    <col min="12" max="12" width="9" style="3"/>
    <col min="13" max="13" width="10.625" style="5" customWidth="1"/>
    <col min="14" max="14" width="15.25" style="23" customWidth="1"/>
    <col min="15" max="15" width="22" style="11" customWidth="1"/>
    <col min="16" max="16" width="31.75" customWidth="1"/>
    <col min="17" max="17" width="9" style="1"/>
    <col min="18" max="18" width="9" style="6"/>
    <col min="19" max="19" width="9" style="4"/>
    <col min="20" max="20" width="9" style="3"/>
    <col min="21" max="21" width="9" style="5"/>
    <col min="22" max="22" width="14.625" style="23" customWidth="1"/>
    <col min="23" max="23" width="20" style="11" customWidth="1"/>
  </cols>
  <sheetData>
    <row r="1" spans="1:23">
      <c r="A1" s="1" t="s">
        <v>5</v>
      </c>
      <c r="B1" s="19" t="s">
        <v>44</v>
      </c>
      <c r="C1" s="13" t="s">
        <v>45</v>
      </c>
      <c r="D1" s="14" t="s">
        <v>46</v>
      </c>
      <c r="E1" s="15" t="s">
        <v>47</v>
      </c>
      <c r="F1" s="24" t="s">
        <v>49</v>
      </c>
      <c r="G1" s="28" t="s">
        <v>48</v>
      </c>
      <c r="I1" s="1" t="s">
        <v>23</v>
      </c>
      <c r="J1" s="19" t="s">
        <v>44</v>
      </c>
      <c r="K1" s="13" t="s">
        <v>45</v>
      </c>
      <c r="L1" s="14" t="s">
        <v>46</v>
      </c>
      <c r="M1" s="15" t="s">
        <v>47</v>
      </c>
      <c r="N1" s="24" t="s">
        <v>49</v>
      </c>
      <c r="O1" s="28" t="s">
        <v>48</v>
      </c>
      <c r="Q1" s="1" t="s">
        <v>27</v>
      </c>
      <c r="R1" s="19" t="s">
        <v>44</v>
      </c>
      <c r="S1" s="13" t="s">
        <v>45</v>
      </c>
      <c r="T1" s="14" t="s">
        <v>46</v>
      </c>
      <c r="U1" s="15" t="s">
        <v>47</v>
      </c>
      <c r="V1" s="24" t="s">
        <v>49</v>
      </c>
      <c r="W1" s="28" t="s">
        <v>48</v>
      </c>
    </row>
    <row r="2" spans="1:23">
      <c r="B2" s="2" t="s">
        <v>6</v>
      </c>
      <c r="J2" s="6" t="s">
        <v>21</v>
      </c>
      <c r="R2" s="6" t="s">
        <v>28</v>
      </c>
    </row>
    <row r="3" spans="1:23">
      <c r="C3" s="4" t="s">
        <v>0</v>
      </c>
      <c r="E3" s="5">
        <v>70374</v>
      </c>
      <c r="F3" s="20">
        <f t="shared" ref="F3:F8" si="0">G3/1024/1024/1024</f>
        <v>31.468881396576762</v>
      </c>
      <c r="G3" s="7">
        <v>33789454110</v>
      </c>
      <c r="K3" s="4" t="s">
        <v>24</v>
      </c>
      <c r="S3" s="4" t="s">
        <v>29</v>
      </c>
    </row>
    <row r="4" spans="1:23">
      <c r="C4" s="4" t="s">
        <v>1</v>
      </c>
      <c r="E4" s="5">
        <v>17572</v>
      </c>
      <c r="F4" s="20">
        <f t="shared" si="0"/>
        <v>8.213192954659462</v>
      </c>
      <c r="G4" s="7">
        <v>8818848784</v>
      </c>
      <c r="L4" s="3">
        <v>2006</v>
      </c>
      <c r="M4" s="5">
        <v>5181</v>
      </c>
      <c r="N4" s="23">
        <f t="shared" ref="N4:N18" si="1">O4/1024/1024/1024</f>
        <v>35.349304676055908</v>
      </c>
      <c r="O4" s="8">
        <v>37956026880</v>
      </c>
      <c r="T4" s="3">
        <v>2012</v>
      </c>
      <c r="U4" s="5">
        <v>5202</v>
      </c>
      <c r="V4" s="23">
        <f t="shared" ref="V4:V10" si="2">W4/1024/1024/1024</f>
        <v>9.9705753326416016</v>
      </c>
      <c r="W4" s="8">
        <v>10705823744</v>
      </c>
    </row>
    <row r="5" spans="1:23">
      <c r="C5" s="4" t="s">
        <v>2</v>
      </c>
      <c r="E5" s="5">
        <v>5546</v>
      </c>
      <c r="F5" s="20">
        <f t="shared" si="0"/>
        <v>2.5213082432746887</v>
      </c>
      <c r="G5" s="9">
        <v>2707234112</v>
      </c>
      <c r="L5" s="3">
        <v>2013</v>
      </c>
      <c r="M5" s="5">
        <v>5182</v>
      </c>
      <c r="N5" s="23">
        <f t="shared" si="1"/>
        <v>35.289080619812012</v>
      </c>
      <c r="O5" s="8">
        <v>37891361792</v>
      </c>
      <c r="T5" s="3">
        <v>2014</v>
      </c>
      <c r="U5" s="5">
        <v>2697</v>
      </c>
      <c r="V5" s="23">
        <f t="shared" si="2"/>
        <v>5.1870760917663574</v>
      </c>
      <c r="W5" s="8">
        <v>5569580544</v>
      </c>
    </row>
    <row r="6" spans="1:23">
      <c r="C6" s="4" t="s">
        <v>3</v>
      </c>
      <c r="E6" s="5">
        <v>60297</v>
      </c>
      <c r="F6" s="20">
        <f t="shared" si="0"/>
        <v>27.314006151631474</v>
      </c>
      <c r="G6" s="7">
        <v>29328190786</v>
      </c>
      <c r="L6" s="3">
        <v>2007</v>
      </c>
      <c r="M6" s="5">
        <v>5191</v>
      </c>
      <c r="N6" s="23">
        <f t="shared" si="1"/>
        <v>35.101032733917236</v>
      </c>
      <c r="O6" s="8">
        <v>37689446912</v>
      </c>
      <c r="T6" s="3">
        <v>2013</v>
      </c>
      <c r="U6" s="5">
        <v>5183</v>
      </c>
      <c r="V6" s="23">
        <f t="shared" si="2"/>
        <v>9.9343671798706055</v>
      </c>
      <c r="W6" s="8">
        <v>10666945536</v>
      </c>
    </row>
    <row r="7" spans="1:23">
      <c r="C7" s="4" t="s">
        <v>4</v>
      </c>
      <c r="E7" s="5">
        <v>21668</v>
      </c>
      <c r="F7" s="20">
        <f t="shared" si="0"/>
        <v>9.9440929442644119</v>
      </c>
      <c r="G7" s="7">
        <v>10677388496</v>
      </c>
      <c r="L7" s="3">
        <v>2004</v>
      </c>
      <c r="M7" s="5">
        <v>5177</v>
      </c>
      <c r="N7" s="23">
        <f t="shared" si="1"/>
        <v>35.427975177764893</v>
      </c>
      <c r="O7" s="8">
        <v>38040498688</v>
      </c>
      <c r="T7" s="3">
        <v>2010</v>
      </c>
      <c r="U7" s="5">
        <v>5163</v>
      </c>
      <c r="V7" s="23">
        <f t="shared" si="2"/>
        <v>9.9215116500854492</v>
      </c>
      <c r="W7" s="8">
        <v>10653142016</v>
      </c>
    </row>
    <row r="8" spans="1:23">
      <c r="B8" s="12" t="s">
        <v>33</v>
      </c>
      <c r="C8" s="13"/>
      <c r="D8" s="14"/>
      <c r="E8" s="15">
        <f>SUM(E3:E7)</f>
        <v>175457</v>
      </c>
      <c r="F8" s="21">
        <f t="shared" si="0"/>
        <v>79.461481690406799</v>
      </c>
      <c r="G8" s="16">
        <f>SUM(G3:G7)</f>
        <v>85321116288</v>
      </c>
      <c r="L8" s="3">
        <v>2001</v>
      </c>
      <c r="M8" s="5">
        <v>4820</v>
      </c>
      <c r="N8" s="23">
        <f t="shared" si="1"/>
        <v>33.013401985168457</v>
      </c>
      <c r="O8" s="8">
        <v>35447870464</v>
      </c>
      <c r="T8" s="3">
        <v>2011</v>
      </c>
      <c r="U8" s="5">
        <v>5179</v>
      </c>
      <c r="V8" s="23">
        <f t="shared" si="2"/>
        <v>9.9282259941101074</v>
      </c>
      <c r="W8" s="8">
        <v>10660351488</v>
      </c>
    </row>
    <row r="9" spans="1:23">
      <c r="B9" s="2" t="s">
        <v>8</v>
      </c>
      <c r="F9" s="21"/>
      <c r="L9" s="3">
        <v>2009</v>
      </c>
      <c r="M9" s="5">
        <v>5172</v>
      </c>
      <c r="N9" s="23">
        <f t="shared" si="1"/>
        <v>35.355637550354004</v>
      </c>
      <c r="O9" s="8">
        <v>37962826752</v>
      </c>
      <c r="T9" s="3">
        <v>2009</v>
      </c>
      <c r="U9" s="5">
        <v>3730</v>
      </c>
      <c r="V9" s="23">
        <f t="shared" si="2"/>
        <v>7.158195972442627</v>
      </c>
      <c r="W9" s="8">
        <v>7686054400</v>
      </c>
    </row>
    <row r="10" spans="1:23">
      <c r="C10" s="4" t="s">
        <v>10</v>
      </c>
      <c r="F10" s="21"/>
      <c r="L10" s="3">
        <v>2005</v>
      </c>
      <c r="M10" s="5">
        <v>5154</v>
      </c>
      <c r="N10" s="23">
        <f t="shared" si="1"/>
        <v>35.298846244812012</v>
      </c>
      <c r="O10" s="8">
        <v>37901847552</v>
      </c>
      <c r="S10" s="13" t="s">
        <v>42</v>
      </c>
      <c r="T10" s="14"/>
      <c r="U10" s="15">
        <f>SUM(U4:U9)</f>
        <v>27154</v>
      </c>
      <c r="V10" s="24">
        <f t="shared" si="2"/>
        <v>52.099952220916748</v>
      </c>
      <c r="W10" s="17">
        <f>SUM(W4:W9)</f>
        <v>55941897728</v>
      </c>
    </row>
    <row r="11" spans="1:23">
      <c r="D11" s="3">
        <v>1998</v>
      </c>
      <c r="E11" s="5">
        <v>969</v>
      </c>
      <c r="F11" s="22">
        <f t="shared" ref="F11:F28" si="3">G11/1024/1024/1024</f>
        <v>1.8025989532470703</v>
      </c>
      <c r="G11" s="8">
        <v>1935525888</v>
      </c>
      <c r="L11" s="3">
        <v>2003</v>
      </c>
      <c r="M11" s="5">
        <v>5154</v>
      </c>
      <c r="N11" s="23">
        <f t="shared" si="1"/>
        <v>35.256763458251953</v>
      </c>
      <c r="O11" s="8">
        <v>37856661504</v>
      </c>
      <c r="S11" s="4" t="s">
        <v>30</v>
      </c>
    </row>
    <row r="12" spans="1:23">
      <c r="D12" s="3">
        <v>1999</v>
      </c>
      <c r="E12" s="5">
        <v>5317</v>
      </c>
      <c r="F12" s="22">
        <f t="shared" si="3"/>
        <v>9.8511157035827637</v>
      </c>
      <c r="G12" s="8">
        <v>10577554944</v>
      </c>
      <c r="L12" s="3">
        <v>2002</v>
      </c>
      <c r="M12" s="5">
        <v>5147</v>
      </c>
      <c r="N12" s="23">
        <f t="shared" si="1"/>
        <v>35.244869709014893</v>
      </c>
      <c r="O12" s="8">
        <v>37843890688</v>
      </c>
      <c r="T12" s="3">
        <v>2012</v>
      </c>
      <c r="U12" s="5">
        <v>5190</v>
      </c>
      <c r="V12" s="23">
        <f t="shared" ref="V12:V22" si="4">W12/1024/1024/1024</f>
        <v>9.9292564392089844</v>
      </c>
      <c r="W12" s="8">
        <v>10661457920</v>
      </c>
    </row>
    <row r="13" spans="1:23">
      <c r="D13" s="3">
        <f t="shared" ref="D13:D27" si="5">D12+1</f>
        <v>2000</v>
      </c>
      <c r="E13" s="5">
        <v>5262</v>
      </c>
      <c r="F13" s="22">
        <f t="shared" si="3"/>
        <v>9.8488650321960449</v>
      </c>
      <c r="G13" s="8">
        <v>10575138304</v>
      </c>
      <c r="L13" s="3">
        <v>2010</v>
      </c>
      <c r="M13" s="5">
        <v>5160</v>
      </c>
      <c r="N13" s="23">
        <f t="shared" si="1"/>
        <v>35.287948608398438</v>
      </c>
      <c r="O13" s="8">
        <v>37890146304</v>
      </c>
      <c r="T13" s="3">
        <v>2006</v>
      </c>
      <c r="U13" s="5">
        <v>5175</v>
      </c>
      <c r="V13" s="23">
        <f t="shared" si="4"/>
        <v>9.9079084396362305</v>
      </c>
      <c r="W13" s="8">
        <v>10638535680</v>
      </c>
    </row>
    <row r="14" spans="1:23">
      <c r="D14" s="3">
        <f t="shared" si="5"/>
        <v>2001</v>
      </c>
      <c r="E14" s="5">
        <v>5194</v>
      </c>
      <c r="F14" s="22">
        <f t="shared" si="3"/>
        <v>9.808530330657959</v>
      </c>
      <c r="G14" s="8">
        <v>10531829248</v>
      </c>
      <c r="L14" s="3">
        <v>2011</v>
      </c>
      <c r="M14" s="5">
        <v>5169</v>
      </c>
      <c r="N14" s="23">
        <f t="shared" si="1"/>
        <v>35.267988681793213</v>
      </c>
      <c r="O14" s="8">
        <v>37868714496</v>
      </c>
      <c r="T14" s="3">
        <v>2014</v>
      </c>
      <c r="U14" s="5">
        <v>2697</v>
      </c>
      <c r="V14" s="23">
        <f t="shared" si="4"/>
        <v>5.1788673400878906</v>
      </c>
      <c r="W14" s="8">
        <v>5560766464</v>
      </c>
    </row>
    <row r="15" spans="1:23">
      <c r="D15" s="3">
        <f t="shared" si="5"/>
        <v>2002</v>
      </c>
      <c r="E15" s="5">
        <v>5213</v>
      </c>
      <c r="F15" s="22">
        <f t="shared" si="3"/>
        <v>9.8180642127990723</v>
      </c>
      <c r="G15" s="8">
        <v>10542066176</v>
      </c>
      <c r="L15" s="3">
        <v>2008</v>
      </c>
      <c r="M15" s="5">
        <v>5212</v>
      </c>
      <c r="N15" s="23">
        <f t="shared" si="1"/>
        <v>35.55451488494873</v>
      </c>
      <c r="O15" s="8">
        <v>38176369664</v>
      </c>
      <c r="T15" s="3">
        <v>2008</v>
      </c>
      <c r="U15" s="5">
        <v>5255</v>
      </c>
      <c r="V15" s="23">
        <f t="shared" si="4"/>
        <v>9.9939203262329102</v>
      </c>
      <c r="W15" s="8">
        <v>10730890240</v>
      </c>
    </row>
    <row r="16" spans="1:23">
      <c r="D16" s="3">
        <f t="shared" si="5"/>
        <v>2003</v>
      </c>
      <c r="E16" s="5">
        <v>5214</v>
      </c>
      <c r="F16" s="22">
        <f t="shared" si="3"/>
        <v>9.8141689300537109</v>
      </c>
      <c r="G16" s="8">
        <v>10537883648</v>
      </c>
      <c r="L16" s="3">
        <v>2012</v>
      </c>
      <c r="M16" s="5">
        <v>5303</v>
      </c>
      <c r="N16" s="23">
        <f t="shared" si="1"/>
        <v>36.034715175628662</v>
      </c>
      <c r="O16" s="8">
        <v>38691980800</v>
      </c>
      <c r="T16" s="3">
        <v>2007</v>
      </c>
      <c r="U16" s="5">
        <v>5263</v>
      </c>
      <c r="V16" s="23">
        <f t="shared" si="4"/>
        <v>9.9915971755981445</v>
      </c>
      <c r="W16" s="8">
        <v>10728395776</v>
      </c>
    </row>
    <row r="17" spans="2:23">
      <c r="D17" s="3">
        <f t="shared" si="5"/>
        <v>2004</v>
      </c>
      <c r="E17" s="5">
        <v>5254</v>
      </c>
      <c r="F17" s="22">
        <f t="shared" si="3"/>
        <v>9.8625082969665527</v>
      </c>
      <c r="G17" s="8">
        <v>10589787648</v>
      </c>
      <c r="L17" s="3">
        <v>2014</v>
      </c>
      <c r="M17" s="5">
        <v>2225</v>
      </c>
      <c r="N17" s="23">
        <f t="shared" si="1"/>
        <v>15.117498874664307</v>
      </c>
      <c r="O17" s="8">
        <v>16232290816</v>
      </c>
      <c r="T17" s="3">
        <v>2005</v>
      </c>
      <c r="U17" s="5">
        <v>3135</v>
      </c>
      <c r="V17" s="23">
        <f t="shared" si="4"/>
        <v>6.0152482986450195</v>
      </c>
      <c r="W17" s="8">
        <v>6458823680</v>
      </c>
    </row>
    <row r="18" spans="2:23">
      <c r="D18" s="3">
        <f t="shared" si="5"/>
        <v>2005</v>
      </c>
      <c r="E18" s="5">
        <v>5206</v>
      </c>
      <c r="F18" s="22">
        <f t="shared" si="3"/>
        <v>9.8132233619689941</v>
      </c>
      <c r="G18" s="8">
        <v>10536868352</v>
      </c>
      <c r="K18" s="13" t="s">
        <v>34</v>
      </c>
      <c r="L18" s="14"/>
      <c r="M18" s="15">
        <f>SUM(M4:M17)</f>
        <v>69247</v>
      </c>
      <c r="N18" s="24">
        <f t="shared" si="1"/>
        <v>472.59957838058472</v>
      </c>
      <c r="O18" s="17">
        <f>SUM(O4:O17)</f>
        <v>507449933312</v>
      </c>
      <c r="T18" s="3">
        <v>2013</v>
      </c>
      <c r="U18" s="5">
        <v>5186</v>
      </c>
      <c r="V18" s="23">
        <f t="shared" si="4"/>
        <v>9.930091381072998</v>
      </c>
      <c r="W18" s="8">
        <v>10662354432</v>
      </c>
    </row>
    <row r="19" spans="2:23">
      <c r="D19" s="3">
        <f t="shared" si="5"/>
        <v>2006</v>
      </c>
      <c r="E19" s="5">
        <v>5222</v>
      </c>
      <c r="F19" s="22">
        <f t="shared" si="3"/>
        <v>9.8239026069641113</v>
      </c>
      <c r="G19" s="8">
        <v>10548335104</v>
      </c>
      <c r="K19" s="4" t="s">
        <v>25</v>
      </c>
      <c r="T19" s="3">
        <v>2010</v>
      </c>
      <c r="U19" s="5">
        <v>5141</v>
      </c>
      <c r="V19" s="23">
        <f t="shared" si="4"/>
        <v>9.8742561340332031</v>
      </c>
      <c r="W19" s="8">
        <v>10602401792</v>
      </c>
    </row>
    <row r="20" spans="2:23">
      <c r="D20" s="3">
        <f t="shared" si="5"/>
        <v>2007</v>
      </c>
      <c r="E20" s="5">
        <v>5261</v>
      </c>
      <c r="F20" s="22">
        <f t="shared" si="3"/>
        <v>9.8385195732116699</v>
      </c>
      <c r="G20" s="8">
        <v>10564029952</v>
      </c>
      <c r="L20" s="3">
        <v>2006</v>
      </c>
      <c r="M20" s="5">
        <v>5214</v>
      </c>
      <c r="N20" s="23">
        <f t="shared" ref="N20:N32" si="6">O20/1024/1024/1024</f>
        <v>35.494125366210938</v>
      </c>
      <c r="O20" s="8">
        <v>38111526912</v>
      </c>
      <c r="T20" s="3">
        <v>2011</v>
      </c>
      <c r="U20" s="5">
        <v>5163</v>
      </c>
      <c r="V20" s="23">
        <f t="shared" si="4"/>
        <v>9.9210991859436035</v>
      </c>
      <c r="W20" s="8">
        <v>10652699136</v>
      </c>
    </row>
    <row r="21" spans="2:23">
      <c r="D21" s="3">
        <f t="shared" si="5"/>
        <v>2008</v>
      </c>
      <c r="E21" s="5">
        <v>5266</v>
      </c>
      <c r="F21" s="22">
        <f t="shared" si="3"/>
        <v>9.8853664398193359</v>
      </c>
      <c r="G21" s="8">
        <v>10614331392</v>
      </c>
      <c r="L21" s="3">
        <v>2013</v>
      </c>
      <c r="M21" s="5">
        <v>1423</v>
      </c>
      <c r="N21" s="23">
        <f t="shared" si="6"/>
        <v>9.6523938179016113</v>
      </c>
      <c r="O21" s="8">
        <v>10364178944</v>
      </c>
      <c r="T21" s="3">
        <v>2009</v>
      </c>
      <c r="U21" s="5">
        <v>5191</v>
      </c>
      <c r="V21" s="23">
        <f t="shared" si="4"/>
        <v>9.9493603706359863</v>
      </c>
      <c r="W21" s="8">
        <v>10683044352</v>
      </c>
    </row>
    <row r="22" spans="2:23">
      <c r="D22" s="3">
        <f t="shared" si="5"/>
        <v>2009</v>
      </c>
      <c r="E22" s="5">
        <v>5222</v>
      </c>
      <c r="F22" s="22">
        <f t="shared" si="3"/>
        <v>9.8322734832763672</v>
      </c>
      <c r="G22" s="8">
        <v>10557323264</v>
      </c>
      <c r="L22" s="3">
        <v>2007</v>
      </c>
      <c r="M22" s="5">
        <v>5297</v>
      </c>
      <c r="N22" s="23">
        <f t="shared" si="6"/>
        <v>35.708160877227783</v>
      </c>
      <c r="O22" s="8">
        <v>38341345792</v>
      </c>
      <c r="S22" s="13" t="s">
        <v>33</v>
      </c>
      <c r="T22" s="14"/>
      <c r="U22" s="15">
        <f>SUM(U12:U21)</f>
        <v>47396</v>
      </c>
      <c r="V22" s="24">
        <f t="shared" si="4"/>
        <v>90.691605091094971</v>
      </c>
      <c r="W22" s="17">
        <f>SUM(W12:W21)</f>
        <v>97379369472</v>
      </c>
    </row>
    <row r="23" spans="2:23">
      <c r="D23" s="3">
        <f t="shared" si="5"/>
        <v>2010</v>
      </c>
      <c r="E23" s="5">
        <v>5227</v>
      </c>
      <c r="F23" s="22">
        <f t="shared" si="3"/>
        <v>9.8426733016967773</v>
      </c>
      <c r="G23" s="8">
        <v>10568489984</v>
      </c>
      <c r="L23" s="3">
        <v>2004</v>
      </c>
      <c r="M23" s="5">
        <v>5236</v>
      </c>
      <c r="N23" s="23">
        <f t="shared" si="6"/>
        <v>35.54634952545166</v>
      </c>
      <c r="O23" s="8">
        <v>38167602176</v>
      </c>
      <c r="S23" s="4" t="s">
        <v>35</v>
      </c>
    </row>
    <row r="24" spans="2:23">
      <c r="D24" s="3">
        <f t="shared" si="5"/>
        <v>2011</v>
      </c>
      <c r="E24" s="5">
        <v>5182</v>
      </c>
      <c r="F24" s="22">
        <f t="shared" si="3"/>
        <v>9.7651610374450684</v>
      </c>
      <c r="G24" s="8">
        <v>10485261824</v>
      </c>
      <c r="L24" s="3">
        <v>2009</v>
      </c>
      <c r="M24" s="5">
        <v>5220</v>
      </c>
      <c r="N24" s="23">
        <f t="shared" si="6"/>
        <v>35.538702964782715</v>
      </c>
      <c r="O24" s="8">
        <v>38159391744</v>
      </c>
      <c r="T24" s="3">
        <v>2012</v>
      </c>
      <c r="U24" s="5">
        <v>5268</v>
      </c>
      <c r="V24" s="23">
        <f t="shared" ref="V24:V32" si="7">W24/1024/1024/1024</f>
        <v>5.914825439453125</v>
      </c>
      <c r="W24" s="8">
        <v>6350995456</v>
      </c>
    </row>
    <row r="25" spans="2:23">
      <c r="D25" s="3">
        <f t="shared" si="5"/>
        <v>2012</v>
      </c>
      <c r="E25" s="5">
        <v>5280</v>
      </c>
      <c r="F25" s="22">
        <f t="shared" si="3"/>
        <v>9.9147844314575195</v>
      </c>
      <c r="G25" s="8">
        <v>10645918720</v>
      </c>
      <c r="L25" s="3">
        <v>2005</v>
      </c>
      <c r="M25" s="5">
        <v>5195</v>
      </c>
      <c r="N25" s="23">
        <f t="shared" si="6"/>
        <v>35.408580303192139</v>
      </c>
      <c r="O25" s="8">
        <v>38019673600</v>
      </c>
      <c r="T25" s="3">
        <v>2014</v>
      </c>
      <c r="U25" s="5">
        <v>2710</v>
      </c>
      <c r="V25" s="23">
        <f t="shared" si="7"/>
        <v>4.941108226776123</v>
      </c>
      <c r="W25" s="8">
        <v>5305474560</v>
      </c>
    </row>
    <row r="26" spans="2:23">
      <c r="D26" s="3">
        <f t="shared" si="5"/>
        <v>2013</v>
      </c>
      <c r="E26" s="5">
        <v>5219</v>
      </c>
      <c r="F26" s="22">
        <f t="shared" si="3"/>
        <v>9.8350615501403809</v>
      </c>
      <c r="G26" s="8">
        <v>10560316928</v>
      </c>
      <c r="L26" s="3">
        <v>2003</v>
      </c>
      <c r="M26" s="5">
        <v>5199</v>
      </c>
      <c r="N26" s="23">
        <f t="shared" si="6"/>
        <v>35.350180149078369</v>
      </c>
      <c r="O26" s="8">
        <v>37956966912</v>
      </c>
      <c r="T26" s="3">
        <v>2008</v>
      </c>
      <c r="U26" s="5">
        <v>5221</v>
      </c>
      <c r="V26" s="23">
        <f t="shared" si="7"/>
        <v>9.3154315948486328</v>
      </c>
      <c r="W26" s="8">
        <v>10002368512</v>
      </c>
    </row>
    <row r="27" spans="2:23">
      <c r="D27" s="3">
        <f t="shared" si="5"/>
        <v>2014</v>
      </c>
      <c r="E27" s="5">
        <v>2726</v>
      </c>
      <c r="F27" s="22">
        <f t="shared" si="3"/>
        <v>5.135467529296875</v>
      </c>
      <c r="G27" s="8">
        <v>5514166272</v>
      </c>
      <c r="L27" s="3">
        <v>2002</v>
      </c>
      <c r="M27" s="5">
        <v>1855</v>
      </c>
      <c r="N27" s="23">
        <f t="shared" si="6"/>
        <v>12.593445301055908</v>
      </c>
      <c r="O27" s="8">
        <v>13522108928</v>
      </c>
      <c r="T27" s="3">
        <v>2007</v>
      </c>
      <c r="U27" s="5">
        <v>3139</v>
      </c>
      <c r="V27" s="23">
        <f t="shared" si="7"/>
        <v>5.701331615447998</v>
      </c>
      <c r="W27" s="8">
        <v>6121758208</v>
      </c>
    </row>
    <row r="28" spans="2:23">
      <c r="B28" s="12" t="s">
        <v>33</v>
      </c>
      <c r="C28" s="13"/>
      <c r="D28" s="14"/>
      <c r="E28" s="15">
        <f>SUM(E11:E27)</f>
        <v>82234</v>
      </c>
      <c r="F28" s="21">
        <f t="shared" si="3"/>
        <v>154.49228477478027</v>
      </c>
      <c r="G28" s="17">
        <f>SUM(G11:G27)</f>
        <v>165884827648</v>
      </c>
      <c r="L28" s="3">
        <v>2010</v>
      </c>
      <c r="M28" s="5">
        <v>5224</v>
      </c>
      <c r="N28" s="23">
        <f t="shared" si="6"/>
        <v>35.482872009277344</v>
      </c>
      <c r="O28" s="8">
        <v>38099443712</v>
      </c>
      <c r="T28" s="3">
        <v>2013</v>
      </c>
      <c r="U28" s="5">
        <v>5190</v>
      </c>
      <c r="V28" s="23">
        <f t="shared" si="7"/>
        <v>8.2917451858520508</v>
      </c>
      <c r="W28" s="8">
        <v>8903193600</v>
      </c>
    </row>
    <row r="29" spans="2:23">
      <c r="B29" s="2" t="s">
        <v>11</v>
      </c>
      <c r="F29" s="21"/>
      <c r="L29" s="3">
        <v>2011</v>
      </c>
      <c r="M29" s="5">
        <v>5208</v>
      </c>
      <c r="N29" s="23">
        <f t="shared" si="6"/>
        <v>35.354696273803711</v>
      </c>
      <c r="O29" s="8">
        <v>37961816064</v>
      </c>
      <c r="T29" s="3">
        <v>2010</v>
      </c>
      <c r="U29" s="5">
        <v>5225</v>
      </c>
      <c r="V29" s="23">
        <f t="shared" si="7"/>
        <v>9.4687175750732422</v>
      </c>
      <c r="W29" s="8">
        <v>10166958080</v>
      </c>
    </row>
    <row r="30" spans="2:23">
      <c r="C30" s="4" t="s">
        <v>12</v>
      </c>
      <c r="E30" s="5">
        <v>18623</v>
      </c>
      <c r="F30" s="22">
        <f t="shared" ref="F30:F39" si="8">G30/1024/1024/1024</f>
        <v>2.1182192172855139</v>
      </c>
      <c r="G30" s="9">
        <v>2274420566</v>
      </c>
      <c r="L30" s="3">
        <v>2008</v>
      </c>
      <c r="M30" s="5">
        <v>5277</v>
      </c>
      <c r="N30" s="23">
        <f t="shared" si="6"/>
        <v>35.754611492156982</v>
      </c>
      <c r="O30" s="8">
        <v>38391221760</v>
      </c>
      <c r="T30" s="3">
        <v>2011</v>
      </c>
      <c r="U30" s="5">
        <v>5217</v>
      </c>
      <c r="V30" s="23">
        <f t="shared" si="7"/>
        <v>7.8158221244812012</v>
      </c>
      <c r="W30" s="8">
        <v>8392175104</v>
      </c>
    </row>
    <row r="31" spans="2:23">
      <c r="C31" s="4" t="s">
        <v>13</v>
      </c>
      <c r="E31" s="5">
        <v>43489</v>
      </c>
      <c r="F31" s="22">
        <f t="shared" si="8"/>
        <v>4.5368142249062657</v>
      </c>
      <c r="G31" s="9">
        <v>4871367181</v>
      </c>
      <c r="L31" s="3">
        <v>2012</v>
      </c>
      <c r="M31" s="5">
        <v>5251</v>
      </c>
      <c r="N31" s="23">
        <f t="shared" si="6"/>
        <v>35.557546138763428</v>
      </c>
      <c r="O31" s="8">
        <v>38179624448</v>
      </c>
      <c r="T31" s="3">
        <v>2009</v>
      </c>
      <c r="U31" s="5">
        <v>5234</v>
      </c>
      <c r="V31" s="23">
        <f t="shared" si="7"/>
        <v>9.44873046875</v>
      </c>
      <c r="W31" s="8">
        <v>10145497088</v>
      </c>
    </row>
    <row r="32" spans="2:23">
      <c r="C32" s="4" t="s">
        <v>14</v>
      </c>
      <c r="E32" s="5">
        <v>17583</v>
      </c>
      <c r="F32" s="22">
        <f t="shared" si="8"/>
        <v>2.018775237724185</v>
      </c>
      <c r="G32" s="9">
        <v>2167643406</v>
      </c>
      <c r="K32" s="13" t="s">
        <v>33</v>
      </c>
      <c r="L32" s="14"/>
      <c r="M32" s="15">
        <f>SUM(M20:M31)</f>
        <v>55599</v>
      </c>
      <c r="N32" s="24">
        <f t="shared" si="6"/>
        <v>377.44166421890259</v>
      </c>
      <c r="O32" s="17">
        <f>SUM(O20:O31)</f>
        <v>405274900992</v>
      </c>
      <c r="S32" s="13" t="s">
        <v>33</v>
      </c>
      <c r="T32" s="14"/>
      <c r="U32" s="15">
        <f>SUM(U24:U31)</f>
        <v>37204</v>
      </c>
      <c r="V32" s="24">
        <f t="shared" si="7"/>
        <v>60.897712230682373</v>
      </c>
      <c r="W32" s="17">
        <f>SUM(W24:W31)</f>
        <v>65388420608</v>
      </c>
    </row>
    <row r="33" spans="2:23">
      <c r="C33" s="4" t="s">
        <v>15</v>
      </c>
      <c r="E33" s="5">
        <v>5556</v>
      </c>
      <c r="F33" s="22">
        <f t="shared" si="8"/>
        <v>0.61889263987541199</v>
      </c>
      <c r="G33" s="9">
        <v>664530912</v>
      </c>
      <c r="J33" s="6" t="s">
        <v>7</v>
      </c>
      <c r="S33" s="4" t="s">
        <v>32</v>
      </c>
    </row>
    <row r="34" spans="2:23">
      <c r="C34" s="4" t="s">
        <v>16</v>
      </c>
      <c r="E34" s="5">
        <v>39731</v>
      </c>
      <c r="F34" s="22">
        <f t="shared" si="8"/>
        <v>3.9123600451275706</v>
      </c>
      <c r="G34" s="9">
        <v>4200864611</v>
      </c>
      <c r="K34" s="4" t="s">
        <v>24</v>
      </c>
      <c r="T34" s="3">
        <v>2014</v>
      </c>
      <c r="U34" s="5">
        <v>2718</v>
      </c>
      <c r="V34" s="23">
        <f>W34/1024/1024/1024</f>
        <v>2.7814998626708984</v>
      </c>
      <c r="W34" s="8">
        <v>2986612736</v>
      </c>
    </row>
    <row r="35" spans="2:23">
      <c r="C35" s="4" t="s">
        <v>17</v>
      </c>
      <c r="E35" s="5">
        <v>7069</v>
      </c>
      <c r="F35" s="22">
        <f t="shared" si="8"/>
        <v>0.79373983480036259</v>
      </c>
      <c r="G35" s="9">
        <v>852271658</v>
      </c>
      <c r="L35" s="3">
        <v>2006</v>
      </c>
      <c r="M35" s="5">
        <v>5182</v>
      </c>
      <c r="N35" s="23">
        <f t="shared" ref="N35:N49" si="9">O35/1024/1024/1024</f>
        <v>9.8264846801757812</v>
      </c>
      <c r="O35" s="8">
        <v>10551107584</v>
      </c>
      <c r="T35" s="3">
        <v>2013</v>
      </c>
      <c r="U35" s="5">
        <v>5029</v>
      </c>
      <c r="V35" s="23">
        <f>W35/1024/1024/1024</f>
        <v>6.3757486343383789</v>
      </c>
      <c r="W35" s="8">
        <v>6845907968</v>
      </c>
    </row>
    <row r="36" spans="2:23">
      <c r="C36" s="4" t="s">
        <v>18</v>
      </c>
      <c r="E36" s="5">
        <v>26924</v>
      </c>
      <c r="F36" s="22">
        <f t="shared" si="8"/>
        <v>3.0195536911487579</v>
      </c>
      <c r="G36" s="9">
        <v>3242221088</v>
      </c>
      <c r="L36" s="3">
        <v>2013</v>
      </c>
      <c r="M36" s="5">
        <v>5183</v>
      </c>
      <c r="N36" s="23">
        <f t="shared" si="9"/>
        <v>9.8097410202026367</v>
      </c>
      <c r="O36" s="8">
        <v>10533129216</v>
      </c>
      <c r="S36" s="13" t="s">
        <v>33</v>
      </c>
      <c r="T36" s="14"/>
      <c r="U36" s="15">
        <f>SUM(U34:U35)</f>
        <v>7747</v>
      </c>
      <c r="V36" s="24">
        <f>W36/1024/1024/1024</f>
        <v>9.1572484970092773</v>
      </c>
      <c r="W36" s="17">
        <f>SUM(W34:W35)</f>
        <v>9832520704</v>
      </c>
    </row>
    <row r="37" spans="2:23">
      <c r="C37" s="4" t="s">
        <v>19</v>
      </c>
      <c r="E37" s="5">
        <v>60564</v>
      </c>
      <c r="F37" s="22">
        <f t="shared" si="8"/>
        <v>6.1893007475882769</v>
      </c>
      <c r="G37" s="9">
        <v>6645711074</v>
      </c>
      <c r="L37" s="3">
        <v>2007</v>
      </c>
      <c r="M37" s="5">
        <v>5190</v>
      </c>
      <c r="N37" s="23">
        <f t="shared" si="9"/>
        <v>9.7548055648803711</v>
      </c>
      <c r="O37" s="8">
        <v>10474142720</v>
      </c>
      <c r="R37" s="6" t="s">
        <v>22</v>
      </c>
    </row>
    <row r="38" spans="2:23">
      <c r="C38" s="4" t="s">
        <v>20</v>
      </c>
      <c r="E38" s="5">
        <v>21701</v>
      </c>
      <c r="F38" s="22">
        <f t="shared" si="8"/>
        <v>2.430551091209054</v>
      </c>
      <c r="G38" s="9">
        <v>2609784362</v>
      </c>
      <c r="L38" s="3">
        <v>2004</v>
      </c>
      <c r="M38" s="5">
        <v>5177</v>
      </c>
      <c r="N38" s="23">
        <f t="shared" si="9"/>
        <v>9.8467073440551758</v>
      </c>
      <c r="O38" s="8">
        <v>10572821504</v>
      </c>
      <c r="S38" s="4" t="s">
        <v>36</v>
      </c>
    </row>
    <row r="39" spans="2:23">
      <c r="B39" s="12" t="s">
        <v>33</v>
      </c>
      <c r="C39" s="13"/>
      <c r="D39" s="14"/>
      <c r="E39" s="15">
        <f>SUM(E30:E38)</f>
        <v>241240</v>
      </c>
      <c r="F39" s="21">
        <f t="shared" si="8"/>
        <v>25.638206729665399</v>
      </c>
      <c r="G39" s="18">
        <f>SUM(G30:G38)</f>
        <v>27528814858</v>
      </c>
      <c r="L39" s="3">
        <v>2001</v>
      </c>
      <c r="M39" s="5">
        <v>4820</v>
      </c>
      <c r="N39" s="23">
        <f t="shared" si="9"/>
        <v>9.1769504547119141</v>
      </c>
      <c r="O39" s="8">
        <v>9853675520</v>
      </c>
      <c r="T39" s="3">
        <v>2012</v>
      </c>
      <c r="U39" s="5">
        <v>5251</v>
      </c>
      <c r="V39" s="23">
        <f t="shared" ref="V39:V51" si="10">W39/1024/1024/1024</f>
        <v>22.210001468658447</v>
      </c>
      <c r="W39" s="8">
        <v>23847807488</v>
      </c>
    </row>
    <row r="40" spans="2:23">
      <c r="B40" s="2" t="s">
        <v>21</v>
      </c>
      <c r="F40" s="21"/>
      <c r="L40" s="3">
        <v>2009</v>
      </c>
      <c r="M40" s="5">
        <v>5171</v>
      </c>
      <c r="N40" s="23">
        <f t="shared" si="9"/>
        <v>9.8271422386169434</v>
      </c>
      <c r="O40" s="8">
        <v>10551813632</v>
      </c>
      <c r="T40" s="3">
        <v>2006</v>
      </c>
      <c r="U40" s="5">
        <v>5212</v>
      </c>
      <c r="V40" s="23">
        <f t="shared" si="10"/>
        <v>22.191070079803467</v>
      </c>
      <c r="W40" s="8">
        <v>23827480064</v>
      </c>
    </row>
    <row r="41" spans="2:23">
      <c r="C41" s="4" t="s">
        <v>10</v>
      </c>
      <c r="F41" s="21"/>
      <c r="L41" s="3">
        <v>2005</v>
      </c>
      <c r="M41" s="5">
        <v>5153</v>
      </c>
      <c r="N41" s="23">
        <f t="shared" si="9"/>
        <v>9.8078122138977051</v>
      </c>
      <c r="O41" s="8">
        <v>10531058176</v>
      </c>
      <c r="T41" s="3">
        <v>2002</v>
      </c>
      <c r="U41" s="5">
        <v>1853</v>
      </c>
      <c r="V41" s="23">
        <f t="shared" si="10"/>
        <v>7.8705148696899414</v>
      </c>
      <c r="W41" s="8">
        <v>8450900992</v>
      </c>
    </row>
    <row r="42" spans="2:23">
      <c r="D42" s="3">
        <v>1999</v>
      </c>
      <c r="E42" s="5">
        <v>5323</v>
      </c>
      <c r="F42" s="22">
        <f t="shared" ref="F42:F59" si="11">G42/1024/1024/1024</f>
        <v>35.500085353851318</v>
      </c>
      <c r="G42" s="9">
        <v>38117926400</v>
      </c>
      <c r="L42" s="3">
        <v>2003</v>
      </c>
      <c r="M42" s="5">
        <v>5151</v>
      </c>
      <c r="N42" s="23">
        <f t="shared" si="9"/>
        <v>9.7984342575073242</v>
      </c>
      <c r="O42" s="8">
        <v>10520988672</v>
      </c>
      <c r="T42" s="3">
        <v>2008</v>
      </c>
      <c r="U42" s="5">
        <v>5277</v>
      </c>
      <c r="V42" s="23">
        <f t="shared" si="10"/>
        <v>22.356874465942383</v>
      </c>
      <c r="W42" s="8">
        <v>24005511168</v>
      </c>
    </row>
    <row r="43" spans="2:23">
      <c r="D43" s="3">
        <v>2004</v>
      </c>
      <c r="E43" s="5">
        <v>5257</v>
      </c>
      <c r="F43" s="22">
        <f t="shared" si="11"/>
        <v>35.494746685028076</v>
      </c>
      <c r="G43" s="9">
        <v>38112194048</v>
      </c>
      <c r="L43" s="3">
        <v>2002</v>
      </c>
      <c r="M43" s="5">
        <v>5148</v>
      </c>
      <c r="N43" s="23">
        <f t="shared" si="9"/>
        <v>9.7963299751281738</v>
      </c>
      <c r="O43" s="8">
        <v>10518729216</v>
      </c>
      <c r="T43" s="3">
        <v>2007</v>
      </c>
      <c r="U43" s="5">
        <v>5297</v>
      </c>
      <c r="V43" s="23">
        <f t="shared" si="10"/>
        <v>22.326628684997559</v>
      </c>
      <c r="W43" s="8">
        <v>23973035008</v>
      </c>
    </row>
    <row r="44" spans="2:23">
      <c r="D44" s="3">
        <v>2001</v>
      </c>
      <c r="E44" s="5">
        <v>5194</v>
      </c>
      <c r="F44" s="22">
        <f t="shared" si="11"/>
        <v>35.292242050170898</v>
      </c>
      <c r="G44" s="9">
        <v>37894756352</v>
      </c>
      <c r="L44" s="3">
        <v>2010</v>
      </c>
      <c r="M44" s="5">
        <v>5159</v>
      </c>
      <c r="N44" s="23">
        <f t="shared" si="9"/>
        <v>9.8080034255981445</v>
      </c>
      <c r="O44" s="8">
        <v>10531263488</v>
      </c>
      <c r="T44" s="3">
        <v>2004</v>
      </c>
      <c r="U44" s="5">
        <v>5219</v>
      </c>
      <c r="V44" s="23">
        <f t="shared" si="10"/>
        <v>22.179503440856934</v>
      </c>
      <c r="W44" s="8">
        <v>23815060480</v>
      </c>
    </row>
    <row r="45" spans="2:23">
      <c r="D45" s="3">
        <v>2000</v>
      </c>
      <c r="E45" s="5">
        <v>5222</v>
      </c>
      <c r="F45" s="22">
        <f t="shared" si="11"/>
        <v>35.282027244567871</v>
      </c>
      <c r="G45" s="9">
        <v>37883788288</v>
      </c>
      <c r="L45" s="3">
        <v>2011</v>
      </c>
      <c r="M45" s="5">
        <v>5169</v>
      </c>
      <c r="N45" s="23">
        <f t="shared" si="9"/>
        <v>9.802436351776123</v>
      </c>
      <c r="O45" s="8">
        <v>10525285888</v>
      </c>
      <c r="T45" s="3">
        <v>2005</v>
      </c>
      <c r="U45" s="5">
        <v>5195</v>
      </c>
      <c r="V45" s="23">
        <f t="shared" si="10"/>
        <v>22.139585018157959</v>
      </c>
      <c r="W45" s="8">
        <v>23772198400</v>
      </c>
    </row>
    <row r="46" spans="2:23">
      <c r="D46" s="3">
        <v>2005</v>
      </c>
      <c r="E46" s="5">
        <v>5206</v>
      </c>
      <c r="F46" s="22">
        <f t="shared" si="11"/>
        <v>35.307236671447754</v>
      </c>
      <c r="G46" s="9">
        <v>37910856704</v>
      </c>
      <c r="L46" s="3">
        <v>2008</v>
      </c>
      <c r="M46" s="5">
        <v>5211</v>
      </c>
      <c r="N46" s="23">
        <f t="shared" si="9"/>
        <v>9.8795633316040039</v>
      </c>
      <c r="O46" s="8">
        <v>10608100352</v>
      </c>
      <c r="T46" s="3">
        <v>2013</v>
      </c>
      <c r="U46" s="5">
        <v>1084</v>
      </c>
      <c r="V46" s="23">
        <f t="shared" si="10"/>
        <v>4.5960507392883301</v>
      </c>
      <c r="W46" s="8">
        <v>4934971904</v>
      </c>
    </row>
    <row r="47" spans="2:23">
      <c r="D47" s="3">
        <v>2013</v>
      </c>
      <c r="E47" s="5">
        <v>5221</v>
      </c>
      <c r="F47" s="22">
        <f t="shared" si="11"/>
        <v>35.389970302581787</v>
      </c>
      <c r="G47" s="9">
        <v>37999691264</v>
      </c>
      <c r="L47" s="3">
        <v>2012</v>
      </c>
      <c r="M47" s="5">
        <v>5300</v>
      </c>
      <c r="N47" s="23">
        <f t="shared" si="9"/>
        <v>10.008537769317627</v>
      </c>
      <c r="O47" s="8">
        <v>10746585600</v>
      </c>
      <c r="T47" s="3">
        <v>2010</v>
      </c>
      <c r="U47" s="5">
        <v>5225</v>
      </c>
      <c r="V47" s="23">
        <f t="shared" si="10"/>
        <v>22.190033435821533</v>
      </c>
      <c r="W47" s="8">
        <v>23826366976</v>
      </c>
    </row>
    <row r="48" spans="2:23">
      <c r="D48" s="3">
        <v>2003</v>
      </c>
      <c r="E48" s="5">
        <v>5220</v>
      </c>
      <c r="F48" s="22">
        <f t="shared" si="11"/>
        <v>35.322601318359375</v>
      </c>
      <c r="G48" s="9">
        <v>37927354368</v>
      </c>
      <c r="L48" s="3">
        <v>2014</v>
      </c>
      <c r="M48" s="5">
        <v>2221</v>
      </c>
      <c r="N48" s="23">
        <f t="shared" si="9"/>
        <v>4.200861930847168</v>
      </c>
      <c r="O48" s="8">
        <v>4510641152</v>
      </c>
      <c r="T48" s="3">
        <v>2011</v>
      </c>
      <c r="U48" s="5">
        <v>5217</v>
      </c>
      <c r="V48" s="23">
        <f t="shared" si="10"/>
        <v>22.141243457794189</v>
      </c>
      <c r="W48" s="8">
        <v>23773979136</v>
      </c>
    </row>
    <row r="49" spans="2:23">
      <c r="D49" s="3">
        <v>2007</v>
      </c>
      <c r="E49" s="5">
        <v>5261</v>
      </c>
      <c r="F49" s="22">
        <f t="shared" si="11"/>
        <v>35.409959316253662</v>
      </c>
      <c r="G49" s="9">
        <v>38021154304</v>
      </c>
      <c r="K49" s="13" t="s">
        <v>33</v>
      </c>
      <c r="L49" s="14"/>
      <c r="M49" s="15">
        <f>SUM(M35:M48)</f>
        <v>69235</v>
      </c>
      <c r="N49" s="24">
        <f t="shared" si="9"/>
        <v>131.34381055831909</v>
      </c>
      <c r="O49" s="17">
        <f>SUM(O35:O48)</f>
        <v>141029342720</v>
      </c>
      <c r="T49" s="3">
        <v>2003</v>
      </c>
      <c r="U49" s="5">
        <v>5200</v>
      </c>
      <c r="V49" s="23">
        <f t="shared" si="10"/>
        <v>22.098465919494629</v>
      </c>
      <c r="W49" s="8">
        <v>23728047104</v>
      </c>
    </row>
    <row r="50" spans="2:23">
      <c r="D50" s="3">
        <v>2010</v>
      </c>
      <c r="E50" s="5">
        <v>5229</v>
      </c>
      <c r="F50" s="22">
        <f t="shared" si="11"/>
        <v>35.434545993804932</v>
      </c>
      <c r="G50" s="9">
        <v>38047554048</v>
      </c>
      <c r="K50" s="4" t="s">
        <v>25</v>
      </c>
      <c r="T50" s="3">
        <v>2009</v>
      </c>
      <c r="U50" s="5">
        <v>5220</v>
      </c>
      <c r="V50" s="23">
        <f t="shared" si="10"/>
        <v>22.220706939697266</v>
      </c>
      <c r="W50" s="8">
        <v>23859302400</v>
      </c>
    </row>
    <row r="51" spans="2:23">
      <c r="D51" s="3">
        <v>1998</v>
      </c>
      <c r="E51" s="5">
        <v>969</v>
      </c>
      <c r="F51" s="22">
        <f t="shared" si="11"/>
        <v>6.4911246299743652</v>
      </c>
      <c r="G51" s="9">
        <v>6969792000</v>
      </c>
      <c r="L51" s="3">
        <v>2006</v>
      </c>
      <c r="M51" s="5">
        <v>5210</v>
      </c>
      <c r="N51" s="23">
        <f t="shared" ref="N51:N63" si="12">O51/1024/1024/1024</f>
        <v>9.8631072044372559</v>
      </c>
      <c r="O51" s="8">
        <v>10590430720</v>
      </c>
      <c r="S51" s="13" t="s">
        <v>33</v>
      </c>
      <c r="T51" s="14"/>
      <c r="U51" s="15">
        <f>SUM(U39:U50)</f>
        <v>55250</v>
      </c>
      <c r="V51" s="24">
        <f t="shared" si="10"/>
        <v>234.52067852020264</v>
      </c>
      <c r="W51" s="17">
        <f>SUM(W39:W50)</f>
        <v>251814661120</v>
      </c>
    </row>
    <row r="52" spans="2:23">
      <c r="D52" s="3">
        <v>2014</v>
      </c>
      <c r="E52" s="5">
        <v>2726</v>
      </c>
      <c r="F52" s="22">
        <f t="shared" si="11"/>
        <v>18.460751533508301</v>
      </c>
      <c r="G52" s="9">
        <v>19822081024</v>
      </c>
      <c r="L52" s="3">
        <v>2013</v>
      </c>
      <c r="M52" s="5">
        <v>1423</v>
      </c>
      <c r="N52" s="23">
        <f t="shared" si="12"/>
        <v>2.6821985244750977</v>
      </c>
      <c r="O52" s="8">
        <v>2879988736</v>
      </c>
      <c r="S52" s="4" t="s">
        <v>29</v>
      </c>
    </row>
    <row r="53" spans="2:23">
      <c r="D53" s="3">
        <v>2009</v>
      </c>
      <c r="E53" s="5">
        <v>5222</v>
      </c>
      <c r="F53" s="22">
        <f t="shared" si="11"/>
        <v>35.382766723632812</v>
      </c>
      <c r="G53" s="9">
        <v>37991956480</v>
      </c>
      <c r="L53" s="3">
        <v>2007</v>
      </c>
      <c r="M53" s="5">
        <v>5295</v>
      </c>
      <c r="N53" s="23">
        <f t="shared" si="12"/>
        <v>9.924008846282959</v>
      </c>
      <c r="O53" s="8">
        <v>10655823360</v>
      </c>
      <c r="T53" s="3">
        <v>2012</v>
      </c>
      <c r="U53" s="5">
        <v>5202</v>
      </c>
      <c r="V53" s="23">
        <f t="shared" ref="V53:V59" si="13">W53/1024/1024/1024</f>
        <v>22.43382453918457</v>
      </c>
      <c r="W53" s="8">
        <v>24088135680</v>
      </c>
    </row>
    <row r="54" spans="2:23">
      <c r="D54" s="3">
        <v>2006</v>
      </c>
      <c r="E54" s="5">
        <v>5222</v>
      </c>
      <c r="F54" s="22">
        <f t="shared" si="11"/>
        <v>35.347639083862305</v>
      </c>
      <c r="G54" s="9">
        <v>37954238464</v>
      </c>
      <c r="L54" s="3">
        <v>2004</v>
      </c>
      <c r="M54" s="5">
        <v>5235</v>
      </c>
      <c r="N54" s="23">
        <f t="shared" si="12"/>
        <v>9.8780226707458496</v>
      </c>
      <c r="O54" s="8">
        <v>10606446080</v>
      </c>
      <c r="T54" s="3">
        <v>2014</v>
      </c>
      <c r="U54" s="5">
        <v>2699</v>
      </c>
      <c r="V54" s="23">
        <f t="shared" si="13"/>
        <v>11.66836404800415</v>
      </c>
      <c r="W54" s="8">
        <v>12528810496</v>
      </c>
    </row>
    <row r="55" spans="2:23">
      <c r="D55" s="3">
        <v>2012</v>
      </c>
      <c r="E55" s="5">
        <v>5281</v>
      </c>
      <c r="F55" s="22">
        <f t="shared" si="11"/>
        <v>35.685513973236084</v>
      </c>
      <c r="G55" s="9">
        <v>38317028864</v>
      </c>
      <c r="L55" s="3">
        <v>2009</v>
      </c>
      <c r="M55" s="5">
        <v>5220</v>
      </c>
      <c r="N55" s="23">
        <f t="shared" si="12"/>
        <v>9.8637771606445313</v>
      </c>
      <c r="O55" s="8">
        <v>10591150080</v>
      </c>
      <c r="T55" s="3">
        <v>2013</v>
      </c>
      <c r="U55" s="5">
        <v>5183</v>
      </c>
      <c r="V55" s="23">
        <f t="shared" si="13"/>
        <v>22.345499992370605</v>
      </c>
      <c r="W55" s="8">
        <v>23993297920</v>
      </c>
    </row>
    <row r="56" spans="2:23">
      <c r="D56" s="3">
        <v>2008</v>
      </c>
      <c r="E56" s="5">
        <v>5267</v>
      </c>
      <c r="F56" s="22">
        <f t="shared" si="11"/>
        <v>35.583228588104248</v>
      </c>
      <c r="G56" s="9">
        <v>38207200768</v>
      </c>
      <c r="L56" s="3">
        <v>2005</v>
      </c>
      <c r="M56" s="5">
        <v>5194</v>
      </c>
      <c r="N56" s="23">
        <f t="shared" si="12"/>
        <v>9.8424525260925293</v>
      </c>
      <c r="O56" s="8">
        <v>10568252928</v>
      </c>
      <c r="T56" s="3">
        <v>2010</v>
      </c>
      <c r="U56" s="5">
        <v>5160</v>
      </c>
      <c r="V56" s="23">
        <f t="shared" si="13"/>
        <v>22.305187225341797</v>
      </c>
      <c r="W56" s="8">
        <v>23950012416</v>
      </c>
    </row>
    <row r="57" spans="2:23">
      <c r="D57" s="3">
        <v>2011</v>
      </c>
      <c r="E57" s="5">
        <v>5182</v>
      </c>
      <c r="F57" s="22">
        <f t="shared" si="11"/>
        <v>35.150166511535645</v>
      </c>
      <c r="G57" s="9">
        <v>37742203904</v>
      </c>
      <c r="L57" s="3">
        <v>2003</v>
      </c>
      <c r="M57" s="5">
        <v>5197</v>
      </c>
      <c r="N57" s="23">
        <f t="shared" si="12"/>
        <v>9.824923038482666</v>
      </c>
      <c r="O57" s="8">
        <v>10549430784</v>
      </c>
      <c r="T57" s="3">
        <v>2011</v>
      </c>
      <c r="U57" s="5">
        <v>5180</v>
      </c>
      <c r="V57" s="23">
        <f t="shared" si="13"/>
        <v>22.332804203033447</v>
      </c>
      <c r="W57" s="8">
        <v>23979665920</v>
      </c>
    </row>
    <row r="58" spans="2:23">
      <c r="D58" s="3">
        <v>2002</v>
      </c>
      <c r="E58" s="5">
        <v>5213</v>
      </c>
      <c r="F58" s="22">
        <f t="shared" si="11"/>
        <v>35.332345485687256</v>
      </c>
      <c r="G58" s="9">
        <v>37937817088</v>
      </c>
      <c r="L58" s="3">
        <v>2002</v>
      </c>
      <c r="M58" s="5">
        <v>1852</v>
      </c>
      <c r="N58" s="23">
        <f t="shared" si="12"/>
        <v>3.4997043609619141</v>
      </c>
      <c r="O58" s="8">
        <v>3757778944</v>
      </c>
      <c r="T58" s="3">
        <v>2009</v>
      </c>
      <c r="U58" s="5">
        <v>3730</v>
      </c>
      <c r="V58" s="23">
        <f t="shared" si="13"/>
        <v>16.102568626403809</v>
      </c>
      <c r="W58" s="8">
        <v>17290001408</v>
      </c>
    </row>
    <row r="59" spans="2:23">
      <c r="B59" s="12" t="s">
        <v>33</v>
      </c>
      <c r="C59" s="13"/>
      <c r="D59" s="14"/>
      <c r="E59" s="15">
        <f>SUM(E42:E58)</f>
        <v>82215</v>
      </c>
      <c r="F59" s="21">
        <f t="shared" si="11"/>
        <v>555.86695146560669</v>
      </c>
      <c r="G59" s="18">
        <f>SUM(G42:G58)</f>
        <v>596857594368</v>
      </c>
      <c r="L59" s="3">
        <v>2010</v>
      </c>
      <c r="M59" s="5">
        <v>5223</v>
      </c>
      <c r="N59" s="23">
        <f t="shared" si="12"/>
        <v>9.784294605255127</v>
      </c>
      <c r="O59" s="8">
        <v>10505806336</v>
      </c>
      <c r="S59" s="13" t="s">
        <v>33</v>
      </c>
      <c r="T59" s="14"/>
      <c r="U59" s="15">
        <f>SUM(U53:U58)</f>
        <v>27154</v>
      </c>
      <c r="V59" s="24">
        <f t="shared" si="13"/>
        <v>117.18824863433838</v>
      </c>
      <c r="W59" s="17">
        <f>SUM(W53:W58)</f>
        <v>125829923840</v>
      </c>
    </row>
    <row r="60" spans="2:23">
      <c r="B60" s="2" t="s">
        <v>22</v>
      </c>
      <c r="F60" s="21"/>
      <c r="L60" s="3">
        <v>2011</v>
      </c>
      <c r="M60" s="5">
        <v>5208</v>
      </c>
      <c r="N60" s="23">
        <f t="shared" si="12"/>
        <v>9.5801081657409668</v>
      </c>
      <c r="O60" s="8">
        <v>10286562816</v>
      </c>
      <c r="S60" s="4" t="s">
        <v>30</v>
      </c>
    </row>
    <row r="61" spans="2:23">
      <c r="C61" s="4" t="s">
        <v>12</v>
      </c>
      <c r="E61" s="5">
        <v>18634</v>
      </c>
      <c r="F61" s="22">
        <f t="shared" ref="F61:F68" si="14">G61/1024/1024/1024</f>
        <v>71.925168577581644</v>
      </c>
      <c r="G61" s="9">
        <v>77229061700</v>
      </c>
      <c r="L61" s="3">
        <v>2008</v>
      </c>
      <c r="M61" s="5">
        <v>5276</v>
      </c>
      <c r="N61" s="23">
        <f t="shared" si="12"/>
        <v>9.9355487823486328</v>
      </c>
      <c r="O61" s="8">
        <v>10668214272</v>
      </c>
      <c r="T61" s="3">
        <v>2012</v>
      </c>
      <c r="U61" s="5">
        <v>5193</v>
      </c>
      <c r="V61" s="23">
        <f t="shared" ref="V61:V71" si="15">W61/1024/1024/1024</f>
        <v>22.354572772979736</v>
      </c>
      <c r="W61" s="8">
        <v>24003039744</v>
      </c>
    </row>
    <row r="62" spans="2:23">
      <c r="C62" s="4" t="s">
        <v>13</v>
      </c>
      <c r="E62" s="5">
        <v>49558</v>
      </c>
      <c r="F62" s="22">
        <f t="shared" si="14"/>
        <v>187.7724774479866</v>
      </c>
      <c r="G62" s="9">
        <v>201619162432</v>
      </c>
      <c r="L62" s="3">
        <v>2012</v>
      </c>
      <c r="M62" s="5">
        <v>5250</v>
      </c>
      <c r="N62" s="23">
        <f t="shared" si="12"/>
        <v>9.5395755767822266</v>
      </c>
      <c r="O62" s="8">
        <v>10243041280</v>
      </c>
      <c r="T62" s="3">
        <v>2006</v>
      </c>
      <c r="U62" s="5">
        <v>5175</v>
      </c>
      <c r="V62" s="23">
        <f t="shared" si="15"/>
        <v>22.286079883575439</v>
      </c>
      <c r="W62" s="8">
        <v>23929496064</v>
      </c>
    </row>
    <row r="63" spans="2:23">
      <c r="C63" s="4" t="s">
        <v>14</v>
      </c>
      <c r="E63" s="5">
        <v>17581</v>
      </c>
      <c r="F63" s="22">
        <f t="shared" si="14"/>
        <v>68.203895257785916</v>
      </c>
      <c r="G63" s="9">
        <v>73233374898</v>
      </c>
      <c r="K63" s="13" t="s">
        <v>33</v>
      </c>
      <c r="L63" s="14"/>
      <c r="M63" s="15">
        <f>SUM(M51:M62)</f>
        <v>55583</v>
      </c>
      <c r="N63" s="24">
        <f t="shared" si="12"/>
        <v>104.21772146224976</v>
      </c>
      <c r="O63" s="17">
        <f>SUM(O51:O62)</f>
        <v>111902926336</v>
      </c>
      <c r="T63" s="3">
        <v>2014</v>
      </c>
      <c r="U63" s="5">
        <v>2699</v>
      </c>
      <c r="V63" s="23">
        <f t="shared" si="15"/>
        <v>11.655279159545898</v>
      </c>
      <c r="W63" s="8">
        <v>12514760704</v>
      </c>
    </row>
    <row r="64" spans="2:23">
      <c r="C64" s="4" t="s">
        <v>15</v>
      </c>
      <c r="E64" s="5">
        <v>5562</v>
      </c>
      <c r="F64" s="22">
        <f t="shared" si="14"/>
        <v>20.866824243217707</v>
      </c>
      <c r="G64" s="9">
        <v>22405581924</v>
      </c>
      <c r="J64" s="6" t="s">
        <v>26</v>
      </c>
      <c r="T64" s="3">
        <v>2008</v>
      </c>
      <c r="U64" s="5">
        <v>5255</v>
      </c>
      <c r="V64" s="23">
        <f t="shared" si="15"/>
        <v>22.485232353210449</v>
      </c>
      <c r="W64" s="8">
        <v>24143334400</v>
      </c>
    </row>
    <row r="65" spans="2:23">
      <c r="C65" s="4" t="s">
        <v>16</v>
      </c>
      <c r="E65" s="10">
        <v>39732</v>
      </c>
      <c r="F65" s="22">
        <f t="shared" si="14"/>
        <v>148.75724302046001</v>
      </c>
      <c r="G65" s="9">
        <v>159726873454</v>
      </c>
      <c r="K65" s="4" t="s">
        <v>24</v>
      </c>
      <c r="T65" s="3">
        <v>2007</v>
      </c>
      <c r="U65" s="5">
        <v>5263</v>
      </c>
      <c r="V65" s="23">
        <f t="shared" si="15"/>
        <v>22.479451179504395</v>
      </c>
      <c r="W65" s="8">
        <v>24137126912</v>
      </c>
    </row>
    <row r="66" spans="2:23">
      <c r="C66" s="4" t="s">
        <v>17</v>
      </c>
      <c r="E66" s="5">
        <v>7112</v>
      </c>
      <c r="F66" s="22">
        <f t="shared" si="14"/>
        <v>26.8399608284235</v>
      </c>
      <c r="G66" s="9">
        <v>28819188496</v>
      </c>
      <c r="L66" s="3">
        <v>2006</v>
      </c>
      <c r="M66" s="5">
        <v>5181</v>
      </c>
      <c r="N66" s="23">
        <f t="shared" ref="N66:N80" si="16">O66/1024/1024/1024</f>
        <v>22.102726936340332</v>
      </c>
      <c r="O66" s="8">
        <v>23732622336</v>
      </c>
      <c r="T66" s="3">
        <v>2005</v>
      </c>
      <c r="U66" s="5">
        <v>2927</v>
      </c>
      <c r="V66" s="23">
        <f t="shared" si="15"/>
        <v>12.639612674713135</v>
      </c>
      <c r="W66" s="8">
        <v>13571680768</v>
      </c>
    </row>
    <row r="67" spans="2:23">
      <c r="C67" s="4" t="s">
        <v>18</v>
      </c>
      <c r="E67" s="5">
        <v>26953</v>
      </c>
      <c r="F67" s="22">
        <f t="shared" si="14"/>
        <v>102.59271104075015</v>
      </c>
      <c r="G67" s="9">
        <v>110158084682</v>
      </c>
      <c r="L67" s="3">
        <v>2013</v>
      </c>
      <c r="M67" s="5">
        <v>5181</v>
      </c>
      <c r="N67" s="23">
        <f t="shared" si="16"/>
        <v>22.060004711151123</v>
      </c>
      <c r="O67" s="8">
        <v>23686749696</v>
      </c>
      <c r="T67" s="3">
        <v>2013</v>
      </c>
      <c r="U67" s="5">
        <v>5186</v>
      </c>
      <c r="V67" s="23">
        <f t="shared" si="15"/>
        <v>22.338433265686035</v>
      </c>
      <c r="W67" s="8">
        <v>23985710080</v>
      </c>
    </row>
    <row r="68" spans="2:23">
      <c r="C68" s="4" t="s">
        <v>19</v>
      </c>
      <c r="E68" s="5">
        <v>60774</v>
      </c>
      <c r="F68" s="22">
        <f t="shared" si="14"/>
        <v>232.44787719938904</v>
      </c>
      <c r="G68" s="9">
        <v>249589007649</v>
      </c>
      <c r="L68" s="3">
        <v>2007</v>
      </c>
      <c r="M68" s="5">
        <v>5191</v>
      </c>
      <c r="N68" s="23">
        <f t="shared" si="16"/>
        <v>21.947588443756104</v>
      </c>
      <c r="O68" s="8">
        <v>23566043648</v>
      </c>
      <c r="T68" s="3">
        <v>2010</v>
      </c>
      <c r="U68" s="5">
        <v>5140</v>
      </c>
      <c r="V68" s="23">
        <f t="shared" si="15"/>
        <v>22.208600997924805</v>
      </c>
      <c r="W68" s="8">
        <v>23846303744</v>
      </c>
    </row>
    <row r="69" spans="2:23">
      <c r="C69" s="4" t="s">
        <v>9</v>
      </c>
      <c r="F69" s="22"/>
      <c r="L69" s="3">
        <v>2004</v>
      </c>
      <c r="M69" s="5">
        <v>5172</v>
      </c>
      <c r="N69" s="23">
        <f t="shared" si="16"/>
        <v>22.138835906982422</v>
      </c>
      <c r="O69" s="8">
        <v>23771394048</v>
      </c>
      <c r="T69" s="3">
        <v>2011</v>
      </c>
      <c r="U69" s="5">
        <v>5163</v>
      </c>
      <c r="V69" s="23">
        <f t="shared" si="15"/>
        <v>22.315956115722656</v>
      </c>
      <c r="W69" s="8">
        <v>23961575424</v>
      </c>
    </row>
    <row r="70" spans="2:23">
      <c r="D70" s="3">
        <v>1999</v>
      </c>
      <c r="F70" s="22"/>
      <c r="L70" s="3">
        <v>2001</v>
      </c>
      <c r="M70" s="5">
        <v>4354</v>
      </c>
      <c r="N70" s="23">
        <f t="shared" si="16"/>
        <v>18.639768123626709</v>
      </c>
      <c r="O70" s="8">
        <v>20014298624</v>
      </c>
      <c r="T70" s="3">
        <v>2009</v>
      </c>
      <c r="U70" s="5">
        <v>5192</v>
      </c>
      <c r="V70" s="23">
        <f t="shared" si="15"/>
        <v>22.380982398986816</v>
      </c>
      <c r="W70" s="8">
        <v>24031396864</v>
      </c>
    </row>
    <row r="71" spans="2:23">
      <c r="D71" s="3">
        <v>2004</v>
      </c>
      <c r="F71" s="22"/>
      <c r="L71" s="3">
        <v>2009</v>
      </c>
      <c r="M71" s="5">
        <v>5172</v>
      </c>
      <c r="N71" s="23">
        <f t="shared" si="16"/>
        <v>22.106542110443115</v>
      </c>
      <c r="O71" s="8">
        <v>23736718848</v>
      </c>
      <c r="S71" s="13" t="s">
        <v>33</v>
      </c>
      <c r="T71" s="14"/>
      <c r="U71" s="15">
        <f>SUM(U61:U70)</f>
        <v>47193</v>
      </c>
      <c r="V71" s="24">
        <f t="shared" si="15"/>
        <v>203.14420080184937</v>
      </c>
      <c r="W71" s="17">
        <f>SUM(W61:W70)</f>
        <v>218124424704</v>
      </c>
    </row>
    <row r="72" spans="2:23">
      <c r="D72" s="3">
        <v>2001</v>
      </c>
      <c r="F72" s="22"/>
      <c r="L72" s="3">
        <v>2005</v>
      </c>
      <c r="M72" s="5">
        <v>5155</v>
      </c>
      <c r="N72" s="23">
        <f t="shared" si="16"/>
        <v>22.073965549468994</v>
      </c>
      <c r="O72" s="8">
        <v>23701740032</v>
      </c>
      <c r="S72" s="4" t="s">
        <v>31</v>
      </c>
    </row>
    <row r="73" spans="2:23">
      <c r="D73" s="3">
        <v>2000</v>
      </c>
      <c r="F73" s="22"/>
      <c r="L73" s="3">
        <v>2003</v>
      </c>
      <c r="M73" s="5">
        <v>5154</v>
      </c>
      <c r="N73" s="23">
        <f t="shared" si="16"/>
        <v>22.044057369232178</v>
      </c>
      <c r="O73" s="8">
        <v>23669626368</v>
      </c>
      <c r="T73" s="3">
        <v>2012</v>
      </c>
      <c r="U73" s="5">
        <v>5270</v>
      </c>
      <c r="V73" s="23">
        <f t="shared" ref="V73:V81" si="17">W73/1024/1024/1024</f>
        <v>13.286189556121826</v>
      </c>
      <c r="W73" s="8">
        <v>14265937408</v>
      </c>
    </row>
    <row r="74" spans="2:23">
      <c r="D74" s="3">
        <v>2005</v>
      </c>
      <c r="F74" s="22"/>
      <c r="L74" s="3">
        <v>2002</v>
      </c>
      <c r="M74" s="5">
        <v>5150</v>
      </c>
      <c r="N74" s="23">
        <f t="shared" si="16"/>
        <v>22.037210464477539</v>
      </c>
      <c r="O74" s="8">
        <v>23662274560</v>
      </c>
      <c r="T74" s="3">
        <v>2014</v>
      </c>
      <c r="U74" s="5">
        <v>2709</v>
      </c>
      <c r="V74" s="23">
        <f t="shared" si="17"/>
        <v>11.104332447052002</v>
      </c>
      <c r="W74" s="8">
        <v>11923186176</v>
      </c>
    </row>
    <row r="75" spans="2:23">
      <c r="D75" s="3">
        <v>2003</v>
      </c>
      <c r="F75" s="22"/>
      <c r="L75" s="3">
        <v>2010</v>
      </c>
      <c r="M75" s="5">
        <v>5160</v>
      </c>
      <c r="N75" s="23">
        <f t="shared" si="16"/>
        <v>22.065127372741699</v>
      </c>
      <c r="O75" s="8">
        <v>23692250112</v>
      </c>
      <c r="T75" s="3">
        <v>2008</v>
      </c>
      <c r="U75" s="5">
        <v>5205</v>
      </c>
      <c r="V75" s="23">
        <f t="shared" si="17"/>
        <v>20.871329784393311</v>
      </c>
      <c r="W75" s="8">
        <v>22410419712</v>
      </c>
    </row>
    <row r="76" spans="2:23">
      <c r="D76" s="3">
        <v>1998</v>
      </c>
      <c r="F76" s="22"/>
      <c r="L76" s="3">
        <v>2011</v>
      </c>
      <c r="M76" s="5">
        <v>5169</v>
      </c>
      <c r="N76" s="23">
        <f t="shared" si="16"/>
        <v>22.051411628723145</v>
      </c>
      <c r="O76" s="8">
        <v>23677522944</v>
      </c>
      <c r="T76" s="3">
        <v>2007</v>
      </c>
      <c r="U76" s="5">
        <v>3126</v>
      </c>
      <c r="V76" s="23">
        <f t="shared" si="17"/>
        <v>12.755304336547852</v>
      </c>
      <c r="W76" s="8">
        <v>13695903744</v>
      </c>
    </row>
    <row r="77" spans="2:23">
      <c r="D77" s="3">
        <v>2002</v>
      </c>
      <c r="F77" s="22"/>
      <c r="L77" s="3">
        <v>2008</v>
      </c>
      <c r="M77" s="5">
        <v>5212</v>
      </c>
      <c r="N77" s="23">
        <f t="shared" si="16"/>
        <v>22.230964183807373</v>
      </c>
      <c r="O77" s="8">
        <v>23870316032</v>
      </c>
      <c r="T77" s="3">
        <v>2013</v>
      </c>
      <c r="U77" s="5">
        <v>5190</v>
      </c>
      <c r="V77" s="23">
        <f t="shared" si="17"/>
        <v>18.633158683776855</v>
      </c>
      <c r="W77" s="8">
        <v>20007201792</v>
      </c>
    </row>
    <row r="78" spans="2:23">
      <c r="C78" s="4" t="s">
        <v>20</v>
      </c>
      <c r="E78" s="5">
        <v>21746</v>
      </c>
      <c r="F78" s="22">
        <f>G78/1024/1024/1024</f>
        <v>81.16230358555913</v>
      </c>
      <c r="G78" s="9">
        <v>87147359892</v>
      </c>
      <c r="L78" s="3">
        <v>2012</v>
      </c>
      <c r="M78" s="5">
        <v>5301</v>
      </c>
      <c r="N78" s="23">
        <f t="shared" si="16"/>
        <v>22.520586490631104</v>
      </c>
      <c r="O78" s="8">
        <v>24181295616</v>
      </c>
      <c r="T78" s="3">
        <v>2010</v>
      </c>
      <c r="U78" s="5">
        <v>5224</v>
      </c>
      <c r="V78" s="23">
        <f t="shared" si="17"/>
        <v>21.287188529968262</v>
      </c>
      <c r="W78" s="8">
        <v>22856944640</v>
      </c>
    </row>
    <row r="79" spans="2:23">
      <c r="B79" s="12" t="s">
        <v>33</v>
      </c>
      <c r="C79" s="13"/>
      <c r="D79" s="14"/>
      <c r="E79" s="15">
        <f>SUM(E61:E68,E78)</f>
        <v>247652</v>
      </c>
      <c r="F79" s="21">
        <f>G79/1024/1024/1024</f>
        <v>940.5684612011537</v>
      </c>
      <c r="G79" s="18">
        <f>SUM(G61:G68,G78)</f>
        <v>1009927695127</v>
      </c>
      <c r="L79" s="3">
        <v>2014</v>
      </c>
      <c r="M79" s="5">
        <v>2224</v>
      </c>
      <c r="N79" s="23">
        <f t="shared" si="16"/>
        <v>9.4550104141235352</v>
      </c>
      <c r="O79" s="8">
        <v>10152240128</v>
      </c>
      <c r="T79" s="3">
        <v>2011</v>
      </c>
      <c r="U79" s="5">
        <v>5217</v>
      </c>
      <c r="V79" s="23">
        <f t="shared" si="17"/>
        <v>17.56581974029541</v>
      </c>
      <c r="W79" s="8">
        <v>18861155328</v>
      </c>
    </row>
    <row r="80" spans="2:23">
      <c r="F80" s="21"/>
      <c r="K80" s="13" t="s">
        <v>33</v>
      </c>
      <c r="L80" s="14"/>
      <c r="M80" s="15">
        <f>SUM(M66:M79)</f>
        <v>68776</v>
      </c>
      <c r="N80" s="24">
        <f t="shared" si="16"/>
        <v>293.47379970550537</v>
      </c>
      <c r="O80" s="17">
        <f>SUM(O66:O79)</f>
        <v>315115092992</v>
      </c>
      <c r="T80" s="3">
        <v>2009</v>
      </c>
      <c r="U80" s="5">
        <v>5231</v>
      </c>
      <c r="V80" s="23">
        <f t="shared" si="17"/>
        <v>21.237864971160889</v>
      </c>
      <c r="W80" s="8">
        <v>22803983872</v>
      </c>
    </row>
    <row r="81" spans="4:23">
      <c r="F81" s="21"/>
      <c r="K81" s="4" t="s">
        <v>9</v>
      </c>
      <c r="S81" s="13" t="s">
        <v>33</v>
      </c>
      <c r="T81" s="14"/>
      <c r="U81" s="15">
        <f>SUM(U73:U80)</f>
        <v>37172</v>
      </c>
      <c r="V81" s="24">
        <f t="shared" si="17"/>
        <v>136.74118804931641</v>
      </c>
      <c r="W81" s="17">
        <f>SUM(W73:W80)</f>
        <v>146824732672</v>
      </c>
    </row>
    <row r="82" spans="4:23">
      <c r="F82" s="21"/>
      <c r="L82" s="3">
        <v>2006</v>
      </c>
      <c r="M82" s="5">
        <v>5222</v>
      </c>
      <c r="N82" s="23">
        <f t="shared" ref="N82:N99" si="18">O82/1024/1024/1024</f>
        <v>22.100630760192871</v>
      </c>
      <c r="O82" s="8">
        <v>23730371584</v>
      </c>
      <c r="S82" s="4" t="s">
        <v>32</v>
      </c>
    </row>
    <row r="83" spans="4:23">
      <c r="F83" s="21"/>
      <c r="G83" s="9"/>
      <c r="L83" s="3">
        <v>2000</v>
      </c>
      <c r="M83" s="5">
        <v>5214</v>
      </c>
      <c r="N83" s="23">
        <f t="shared" si="18"/>
        <v>22.056681632995605</v>
      </c>
      <c r="O83" s="8">
        <v>23683181568</v>
      </c>
      <c r="T83" s="3">
        <v>2014</v>
      </c>
      <c r="U83" s="5">
        <v>2717</v>
      </c>
      <c r="V83" s="23">
        <f>W83/1024/1024/1024</f>
        <v>6.2447056770324707</v>
      </c>
      <c r="W83" s="8">
        <v>6705201664</v>
      </c>
    </row>
    <row r="84" spans="4:23">
      <c r="L84" s="3">
        <v>2013</v>
      </c>
      <c r="M84" s="5">
        <v>5221</v>
      </c>
      <c r="N84" s="23">
        <f t="shared" si="18"/>
        <v>22.12801456451416</v>
      </c>
      <c r="O84" s="8">
        <v>23759774720</v>
      </c>
      <c r="T84" s="3">
        <v>2013</v>
      </c>
      <c r="U84" s="5">
        <v>5028</v>
      </c>
      <c r="V84" s="23">
        <f>W84/1024/1024/1024</f>
        <v>14.320720195770264</v>
      </c>
      <c r="W84" s="8">
        <v>15376756224</v>
      </c>
    </row>
    <row r="85" spans="4:23">
      <c r="L85" s="3">
        <v>2007</v>
      </c>
      <c r="M85" s="5">
        <v>5261</v>
      </c>
      <c r="N85" s="23">
        <f t="shared" si="18"/>
        <v>22.139663696289063</v>
      </c>
      <c r="O85" s="8">
        <v>23772282880</v>
      </c>
      <c r="S85" s="13" t="s">
        <v>33</v>
      </c>
      <c r="T85" s="14"/>
      <c r="U85" s="15">
        <f>SUM(U83:U84)</f>
        <v>7745</v>
      </c>
      <c r="V85" s="24">
        <f>W85/1024/1024/1024</f>
        <v>20.565425872802734</v>
      </c>
      <c r="W85" s="17">
        <f>SUM(W83:W84)</f>
        <v>22081957888</v>
      </c>
    </row>
    <row r="86" spans="4:23">
      <c r="D86" s="14"/>
      <c r="E86" s="15"/>
      <c r="G86" s="18"/>
      <c r="L86" s="3">
        <v>1999</v>
      </c>
      <c r="M86" s="5">
        <v>5322</v>
      </c>
      <c r="N86" s="23">
        <f t="shared" si="18"/>
        <v>22.204692363739014</v>
      </c>
      <c r="O86" s="8">
        <v>23842106880</v>
      </c>
      <c r="R86" s="6" t="s">
        <v>37</v>
      </c>
    </row>
    <row r="87" spans="4:23">
      <c r="L87" s="3">
        <v>2004</v>
      </c>
      <c r="M87" s="5">
        <v>5242</v>
      </c>
      <c r="N87" s="23">
        <f t="shared" si="18"/>
        <v>22.161116600036621</v>
      </c>
      <c r="O87" s="8">
        <v>23795317760</v>
      </c>
      <c r="S87" s="4" t="s">
        <v>38</v>
      </c>
    </row>
    <row r="88" spans="4:23">
      <c r="L88" s="3">
        <v>1998</v>
      </c>
      <c r="M88" s="5">
        <v>970</v>
      </c>
      <c r="N88" s="23">
        <f t="shared" si="18"/>
        <v>4.0640435218811035</v>
      </c>
      <c r="O88" s="8">
        <v>4363733504</v>
      </c>
      <c r="T88" s="3">
        <v>2012</v>
      </c>
      <c r="U88" s="5">
        <v>5194</v>
      </c>
      <c r="V88" s="23">
        <f t="shared" ref="V88:V94" si="19">W88/1024/1024/1024</f>
        <v>35.768599510192871</v>
      </c>
      <c r="W88" s="8">
        <v>38406241280</v>
      </c>
    </row>
    <row r="89" spans="4:23">
      <c r="L89" s="3">
        <v>2001</v>
      </c>
      <c r="M89" s="5">
        <v>5198</v>
      </c>
      <c r="N89" s="23">
        <f t="shared" si="18"/>
        <v>22.076402187347412</v>
      </c>
      <c r="O89" s="8">
        <v>23704356352</v>
      </c>
      <c r="T89" s="3">
        <v>2014</v>
      </c>
      <c r="U89" s="5">
        <v>2699</v>
      </c>
      <c r="V89" s="23">
        <f t="shared" si="19"/>
        <v>18.646210193634033</v>
      </c>
      <c r="W89" s="8">
        <v>20021215744</v>
      </c>
    </row>
    <row r="90" spans="4:23">
      <c r="L90" s="3">
        <v>2009</v>
      </c>
      <c r="M90" s="5">
        <v>5222</v>
      </c>
      <c r="N90" s="23">
        <f t="shared" si="18"/>
        <v>22.122208595275879</v>
      </c>
      <c r="O90" s="8">
        <v>23753540608</v>
      </c>
      <c r="T90" s="3">
        <v>2013</v>
      </c>
      <c r="U90" s="5">
        <v>5186</v>
      </c>
      <c r="V90" s="23">
        <f t="shared" si="19"/>
        <v>35.706686019897461</v>
      </c>
      <c r="W90" s="8">
        <v>38339762176</v>
      </c>
    </row>
    <row r="91" spans="4:23">
      <c r="L91" s="3">
        <v>2005</v>
      </c>
      <c r="M91" s="5">
        <v>5206</v>
      </c>
      <c r="N91" s="23">
        <f t="shared" si="18"/>
        <v>22.074105739593506</v>
      </c>
      <c r="O91" s="8">
        <v>23701890560</v>
      </c>
      <c r="T91" s="3">
        <v>2010</v>
      </c>
      <c r="U91" s="5">
        <v>5163</v>
      </c>
      <c r="V91" s="23">
        <f t="shared" si="19"/>
        <v>35.664217472076416</v>
      </c>
      <c r="W91" s="8">
        <v>38294161920</v>
      </c>
    </row>
    <row r="92" spans="4:23">
      <c r="L92" s="3">
        <v>2003</v>
      </c>
      <c r="M92" s="5">
        <v>5219</v>
      </c>
      <c r="N92" s="23">
        <f t="shared" si="18"/>
        <v>22.079854011535645</v>
      </c>
      <c r="O92" s="8">
        <v>23708062720</v>
      </c>
      <c r="T92" s="3">
        <v>2011</v>
      </c>
      <c r="U92" s="5">
        <v>5182</v>
      </c>
      <c r="V92" s="23">
        <f t="shared" si="19"/>
        <v>35.687515258789063</v>
      </c>
      <c r="W92" s="8">
        <v>38319177728</v>
      </c>
    </row>
    <row r="93" spans="4:23">
      <c r="L93" s="3">
        <v>2002</v>
      </c>
      <c r="M93" s="5">
        <v>5213</v>
      </c>
      <c r="N93" s="23">
        <f t="shared" si="18"/>
        <v>22.086219787597656</v>
      </c>
      <c r="O93" s="8">
        <v>23714897920</v>
      </c>
      <c r="T93" s="3">
        <v>2009</v>
      </c>
      <c r="U93" s="5">
        <v>3730</v>
      </c>
      <c r="V93" s="23">
        <f t="shared" si="19"/>
        <v>25.730165481567383</v>
      </c>
      <c r="W93" s="8">
        <v>27627554816</v>
      </c>
    </row>
    <row r="94" spans="4:23">
      <c r="L94" s="3">
        <v>2010</v>
      </c>
      <c r="M94" s="5">
        <v>5229</v>
      </c>
      <c r="N94" s="23">
        <f t="shared" si="18"/>
        <v>22.154647350311279</v>
      </c>
      <c r="O94" s="8">
        <v>23788371456</v>
      </c>
      <c r="S94" s="13" t="s">
        <v>33</v>
      </c>
      <c r="T94" s="14"/>
      <c r="U94" s="15">
        <f>SUM(U88:U93)</f>
        <v>27154</v>
      </c>
      <c r="V94" s="24">
        <f t="shared" si="19"/>
        <v>187.20339393615723</v>
      </c>
      <c r="W94" s="17">
        <f>SUM(W88:W93)</f>
        <v>201008113664</v>
      </c>
    </row>
    <row r="95" spans="4:23">
      <c r="L95" s="3">
        <v>2011</v>
      </c>
      <c r="M95" s="5">
        <v>5182</v>
      </c>
      <c r="N95" s="23">
        <f t="shared" si="18"/>
        <v>21.977843761444092</v>
      </c>
      <c r="O95" s="8">
        <v>23598530048</v>
      </c>
      <c r="S95" s="4" t="s">
        <v>39</v>
      </c>
    </row>
    <row r="96" spans="4:23">
      <c r="L96" s="3">
        <v>2008</v>
      </c>
      <c r="M96" s="5">
        <v>5267</v>
      </c>
      <c r="N96" s="23">
        <f t="shared" si="18"/>
        <v>22.246521472930908</v>
      </c>
      <c r="O96" s="8">
        <v>23887020544</v>
      </c>
      <c r="T96" s="3">
        <v>2012</v>
      </c>
      <c r="U96" s="5">
        <v>5190</v>
      </c>
      <c r="V96" s="23">
        <f t="shared" ref="V96:V106" si="20">W96/1024/1024/1024</f>
        <v>35.687833786010742</v>
      </c>
      <c r="W96" s="8">
        <v>38319519744</v>
      </c>
    </row>
    <row r="97" spans="11:23">
      <c r="L97" s="3">
        <v>2012</v>
      </c>
      <c r="M97" s="5">
        <v>5281</v>
      </c>
      <c r="N97" s="23">
        <f t="shared" si="18"/>
        <v>22.310463428497314</v>
      </c>
      <c r="O97" s="8">
        <v>23955677696</v>
      </c>
      <c r="T97" s="3">
        <v>2006</v>
      </c>
      <c r="U97" s="5">
        <v>5186</v>
      </c>
      <c r="V97" s="23">
        <f t="shared" si="20"/>
        <v>35.653565406799316</v>
      </c>
      <c r="W97" s="8">
        <v>38282724352</v>
      </c>
    </row>
    <row r="98" spans="11:23">
      <c r="L98" s="3">
        <v>2014</v>
      </c>
      <c r="M98" s="5">
        <v>2726</v>
      </c>
      <c r="N98" s="23">
        <f t="shared" si="18"/>
        <v>11.541793823242188</v>
      </c>
      <c r="O98" s="8">
        <v>12392906752</v>
      </c>
      <c r="T98" s="3">
        <v>2014</v>
      </c>
      <c r="U98" s="5">
        <v>2700</v>
      </c>
      <c r="V98" s="23">
        <f t="shared" si="20"/>
        <v>18.624063491821289</v>
      </c>
      <c r="W98" s="8">
        <v>19997435904</v>
      </c>
    </row>
    <row r="99" spans="11:23">
      <c r="K99" s="13" t="s">
        <v>33</v>
      </c>
      <c r="L99" s="14"/>
      <c r="M99" s="15">
        <f>SUM(M82:M98)</f>
        <v>82195</v>
      </c>
      <c r="N99" s="24">
        <f t="shared" si="18"/>
        <v>347.52490329742432</v>
      </c>
      <c r="O99" s="17">
        <f>SUM(O82:O98)</f>
        <v>373152023552</v>
      </c>
      <c r="T99" s="3">
        <v>2008</v>
      </c>
      <c r="U99" s="5">
        <v>5256</v>
      </c>
      <c r="V99" s="23">
        <f t="shared" si="20"/>
        <v>35.923250198364258</v>
      </c>
      <c r="W99" s="8">
        <v>38572296192</v>
      </c>
    </row>
    <row r="100" spans="11:23">
      <c r="T100" s="3">
        <v>2007</v>
      </c>
      <c r="U100" s="5">
        <v>5263</v>
      </c>
      <c r="V100" s="23">
        <f t="shared" si="20"/>
        <v>35.918667316436768</v>
      </c>
      <c r="W100" s="8">
        <v>38567375360</v>
      </c>
    </row>
    <row r="101" spans="11:23">
      <c r="T101" s="3">
        <v>2005</v>
      </c>
      <c r="U101" s="5">
        <v>3126</v>
      </c>
      <c r="V101" s="23">
        <f t="shared" si="20"/>
        <v>21.551181793212891</v>
      </c>
      <c r="W101" s="8">
        <v>23140405248</v>
      </c>
    </row>
    <row r="102" spans="11:23">
      <c r="T102" s="3">
        <v>2013</v>
      </c>
      <c r="U102" s="5">
        <v>5185</v>
      </c>
      <c r="V102" s="23">
        <f t="shared" si="20"/>
        <v>35.68816614151001</v>
      </c>
      <c r="W102" s="8">
        <v>38319876608</v>
      </c>
    </row>
    <row r="103" spans="11:23">
      <c r="T103" s="3">
        <v>2010</v>
      </c>
      <c r="U103" s="5">
        <v>5129</v>
      </c>
      <c r="V103" s="23">
        <f t="shared" si="20"/>
        <v>35.409933567047119</v>
      </c>
      <c r="W103" s="8">
        <v>38021126656</v>
      </c>
    </row>
    <row r="104" spans="11:23">
      <c r="O104" s="8"/>
      <c r="T104" s="3">
        <v>2011</v>
      </c>
      <c r="U104" s="5">
        <v>5164</v>
      </c>
      <c r="V104" s="23">
        <f t="shared" si="20"/>
        <v>35.660421371459961</v>
      </c>
      <c r="W104" s="8">
        <v>38290085888</v>
      </c>
    </row>
    <row r="105" spans="11:23">
      <c r="T105" s="3">
        <v>2009</v>
      </c>
      <c r="U105" s="5">
        <v>5193</v>
      </c>
      <c r="V105" s="23">
        <f t="shared" si="20"/>
        <v>35.762447834014893</v>
      </c>
      <c r="W105" s="8">
        <v>38399635968</v>
      </c>
    </row>
    <row r="106" spans="11:23">
      <c r="S106" s="13" t="s">
        <v>33</v>
      </c>
      <c r="T106" s="14"/>
      <c r="U106" s="15">
        <f>SUM(U96:U105)</f>
        <v>47392</v>
      </c>
      <c r="V106" s="24">
        <f t="shared" si="20"/>
        <v>325.87953090667725</v>
      </c>
      <c r="W106" s="17">
        <f>SUM(W96:W105)</f>
        <v>349910481920</v>
      </c>
    </row>
    <row r="107" spans="11:23">
      <c r="S107" s="4" t="s">
        <v>40</v>
      </c>
    </row>
    <row r="108" spans="11:23">
      <c r="T108" s="3">
        <v>2012</v>
      </c>
      <c r="U108" s="5">
        <v>5280</v>
      </c>
      <c r="V108" s="23">
        <f t="shared" ref="V108:V116" si="21">W108/1024/1024/1024</f>
        <v>21.232930183410645</v>
      </c>
      <c r="W108" s="8">
        <v>22798685184</v>
      </c>
    </row>
    <row r="109" spans="11:23">
      <c r="T109" s="3">
        <v>2014</v>
      </c>
      <c r="U109" s="5">
        <v>1951</v>
      </c>
      <c r="V109" s="23">
        <f t="shared" si="21"/>
        <v>12.774290561676025</v>
      </c>
      <c r="W109" s="8">
        <v>13716290048</v>
      </c>
    </row>
    <row r="110" spans="11:23">
      <c r="T110" s="3">
        <v>2008</v>
      </c>
      <c r="U110" s="5">
        <v>5325</v>
      </c>
      <c r="V110" s="23">
        <f t="shared" si="21"/>
        <v>33.284318447113037</v>
      </c>
      <c r="W110" s="8">
        <v>35738764800</v>
      </c>
    </row>
    <row r="111" spans="11:23">
      <c r="T111" s="3">
        <v>2007</v>
      </c>
      <c r="U111" s="5">
        <v>3134</v>
      </c>
      <c r="V111" s="23">
        <f t="shared" si="21"/>
        <v>20.380377769470215</v>
      </c>
      <c r="W111" s="8">
        <v>21883264000</v>
      </c>
    </row>
    <row r="112" spans="11:23">
      <c r="T112" s="3">
        <v>2013</v>
      </c>
      <c r="U112" s="5">
        <v>5194</v>
      </c>
      <c r="V112" s="23">
        <f t="shared" si="21"/>
        <v>29.805801391601563</v>
      </c>
      <c r="W112" s="8">
        <v>32003735552</v>
      </c>
    </row>
    <row r="113" spans="19:23">
      <c r="T113" s="3">
        <v>2010</v>
      </c>
      <c r="U113" s="5">
        <v>5247</v>
      </c>
      <c r="V113" s="23">
        <f t="shared" si="21"/>
        <v>34.041811466217041</v>
      </c>
      <c r="W113" s="8">
        <v>36552116736</v>
      </c>
    </row>
    <row r="114" spans="19:23">
      <c r="T114" s="3">
        <v>2011</v>
      </c>
      <c r="U114" s="5">
        <v>5224</v>
      </c>
      <c r="V114" s="23">
        <f t="shared" si="21"/>
        <v>28.087310791015625</v>
      </c>
      <c r="W114" s="8">
        <v>30158520320</v>
      </c>
    </row>
    <row r="115" spans="19:23">
      <c r="T115" s="3">
        <v>2009</v>
      </c>
      <c r="U115" s="5">
        <v>5454</v>
      </c>
      <c r="V115" s="23">
        <f t="shared" si="21"/>
        <v>33.976819038391113</v>
      </c>
      <c r="W115" s="8">
        <v>36482331648</v>
      </c>
    </row>
    <row r="116" spans="19:23">
      <c r="S116" s="13" t="s">
        <v>33</v>
      </c>
      <c r="T116" s="14"/>
      <c r="U116" s="15">
        <f>SUM(U108:U115)</f>
        <v>36809</v>
      </c>
      <c r="V116" s="24">
        <f t="shared" si="21"/>
        <v>213.58365964889526</v>
      </c>
      <c r="W116" s="17">
        <f>SUM(W108:W115)</f>
        <v>229333708288</v>
      </c>
    </row>
    <row r="117" spans="19:23">
      <c r="S117" s="4" t="s">
        <v>41</v>
      </c>
    </row>
    <row r="118" spans="19:23">
      <c r="T118" s="3">
        <v>2014</v>
      </c>
      <c r="U118" s="5">
        <v>2719</v>
      </c>
      <c r="V118" s="23">
        <f>W118/1024/1024/1024</f>
        <v>9.9857001304626465</v>
      </c>
      <c r="W118" s="8">
        <v>10722063872</v>
      </c>
    </row>
    <row r="119" spans="19:23">
      <c r="T119" s="3">
        <v>2013</v>
      </c>
      <c r="U119" s="5">
        <v>5031</v>
      </c>
      <c r="V119" s="23">
        <f>W119/1024/1024/1024</f>
        <v>22.902856349945068</v>
      </c>
      <c r="W119" s="8">
        <v>24591754752</v>
      </c>
    </row>
    <row r="120" spans="19:23">
      <c r="S120" s="13" t="s">
        <v>33</v>
      </c>
      <c r="T120" s="14"/>
      <c r="U120" s="15">
        <f>SUM(U118:U119)</f>
        <v>7750</v>
      </c>
      <c r="V120" s="24">
        <f>W120/1024/1024/1024</f>
        <v>32.888556480407715</v>
      </c>
      <c r="W120" s="17">
        <f>SUM(W118:W119)</f>
        <v>35313818624</v>
      </c>
    </row>
    <row r="125" spans="19:23">
      <c r="W125" s="8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5"/>
  <sheetViews>
    <sheetView topLeftCell="A7" zoomScale="85" zoomScaleNormal="85" workbookViewId="0">
      <selection activeCell="D73" sqref="D73"/>
    </sheetView>
  </sheetViews>
  <sheetFormatPr defaultRowHeight="13.5"/>
  <cols>
    <col min="5" max="5" width="21.75" customWidth="1"/>
    <col min="6" max="6" width="31.125" customWidth="1"/>
    <col min="7" max="7" width="20.375" customWidth="1"/>
    <col min="12" max="12" width="19.125" customWidth="1"/>
    <col min="13" max="13" width="22.25" customWidth="1"/>
    <col min="14" max="14" width="20.25" customWidth="1"/>
    <col min="19" max="19" width="18.25" customWidth="1"/>
    <col min="20" max="20" width="26.5" customWidth="1"/>
    <col min="21" max="21" width="20.375" customWidth="1"/>
    <col min="26" max="26" width="19.5" customWidth="1"/>
    <col min="27" max="27" width="21.875" customWidth="1"/>
    <col min="28" max="28" width="26.75" customWidth="1"/>
    <col min="33" max="33" width="16.375" customWidth="1"/>
    <col min="34" max="34" width="26.625" customWidth="1"/>
    <col min="35" max="35" width="16.25" customWidth="1"/>
    <col min="40" max="40" width="14.125" customWidth="1"/>
    <col min="41" max="41" width="19.75" customWidth="1"/>
  </cols>
  <sheetData>
    <row r="1" spans="1:41">
      <c r="A1" s="19" t="s">
        <v>44</v>
      </c>
      <c r="B1" s="13" t="s">
        <v>45</v>
      </c>
      <c r="C1" s="14" t="s">
        <v>46</v>
      </c>
      <c r="D1" s="15" t="s">
        <v>47</v>
      </c>
      <c r="E1" s="24" t="s">
        <v>49</v>
      </c>
      <c r="F1" s="28" t="s">
        <v>48</v>
      </c>
      <c r="H1" s="19" t="s">
        <v>44</v>
      </c>
      <c r="I1" s="13" t="s">
        <v>45</v>
      </c>
      <c r="J1" s="14" t="s">
        <v>46</v>
      </c>
      <c r="K1" s="15" t="s">
        <v>47</v>
      </c>
      <c r="L1" s="24" t="s">
        <v>49</v>
      </c>
      <c r="M1" s="28" t="s">
        <v>48</v>
      </c>
      <c r="O1" s="19" t="s">
        <v>44</v>
      </c>
      <c r="P1" s="13" t="s">
        <v>45</v>
      </c>
      <c r="Q1" s="14" t="s">
        <v>46</v>
      </c>
      <c r="R1" s="15" t="s">
        <v>47</v>
      </c>
      <c r="S1" s="24" t="s">
        <v>49</v>
      </c>
      <c r="T1" s="28" t="s">
        <v>48</v>
      </c>
      <c r="V1" s="19" t="s">
        <v>44</v>
      </c>
      <c r="W1" s="13" t="s">
        <v>45</v>
      </c>
      <c r="X1" s="14" t="s">
        <v>46</v>
      </c>
      <c r="Y1" s="15" t="s">
        <v>47</v>
      </c>
      <c r="Z1" s="24" t="s">
        <v>49</v>
      </c>
      <c r="AA1" s="28" t="s">
        <v>48</v>
      </c>
      <c r="AC1" s="19" t="s">
        <v>44</v>
      </c>
      <c r="AD1" s="13" t="s">
        <v>45</v>
      </c>
      <c r="AE1" s="14" t="s">
        <v>46</v>
      </c>
      <c r="AF1" s="15" t="s">
        <v>47</v>
      </c>
      <c r="AG1" s="24" t="s">
        <v>49</v>
      </c>
      <c r="AH1" s="28" t="s">
        <v>48</v>
      </c>
      <c r="AJ1" s="19" t="s">
        <v>44</v>
      </c>
      <c r="AK1" s="13" t="s">
        <v>45</v>
      </c>
      <c r="AL1" s="14" t="s">
        <v>46</v>
      </c>
      <c r="AM1" s="15" t="s">
        <v>47</v>
      </c>
      <c r="AN1" s="24" t="s">
        <v>49</v>
      </c>
      <c r="AO1" s="28" t="s">
        <v>48</v>
      </c>
    </row>
    <row r="2" spans="1:41">
      <c r="A2" s="6" t="s">
        <v>8</v>
      </c>
      <c r="B2" s="4"/>
      <c r="C2" s="3"/>
      <c r="D2" s="5"/>
      <c r="E2" s="21"/>
      <c r="F2" s="7"/>
      <c r="H2" s="6" t="s">
        <v>21</v>
      </c>
      <c r="I2" s="4"/>
      <c r="J2" s="3"/>
      <c r="K2" s="5"/>
      <c r="L2" s="21"/>
      <c r="M2" s="7"/>
      <c r="O2" s="6" t="s">
        <v>22</v>
      </c>
      <c r="P2" s="4"/>
      <c r="Q2" s="3"/>
      <c r="R2" s="5"/>
      <c r="S2" s="21"/>
      <c r="T2" s="7"/>
      <c r="V2" s="6" t="s">
        <v>37</v>
      </c>
      <c r="W2" s="4"/>
      <c r="X2" s="3"/>
      <c r="Y2" s="5"/>
      <c r="Z2" s="23"/>
      <c r="AA2" s="11"/>
      <c r="AC2" s="2" t="s">
        <v>6</v>
      </c>
      <c r="AD2" s="4"/>
      <c r="AE2" s="3"/>
      <c r="AF2" s="5"/>
      <c r="AG2" s="20"/>
      <c r="AH2" s="7"/>
      <c r="AJ2" s="2" t="s">
        <v>11</v>
      </c>
      <c r="AK2" s="4"/>
      <c r="AL2" s="3"/>
      <c r="AM2" s="5"/>
      <c r="AN2" s="21"/>
      <c r="AO2" s="7"/>
    </row>
    <row r="3" spans="1:41">
      <c r="A3" s="6"/>
      <c r="B3" s="4" t="s">
        <v>10</v>
      </c>
      <c r="C3" s="3"/>
      <c r="D3" s="5"/>
      <c r="E3" s="21"/>
      <c r="F3" s="7"/>
      <c r="H3" s="6"/>
      <c r="I3" s="4" t="s">
        <v>10</v>
      </c>
      <c r="J3" s="3"/>
      <c r="K3" s="5"/>
      <c r="L3" s="21"/>
      <c r="M3" s="7"/>
      <c r="O3" s="6"/>
      <c r="P3" s="4" t="s">
        <v>15</v>
      </c>
      <c r="Q3" s="3"/>
      <c r="R3" s="5">
        <v>5562</v>
      </c>
      <c r="S3" s="22">
        <f t="shared" ref="S3:S11" si="0">T3/1024/1024/1024</f>
        <v>20.866824243217707</v>
      </c>
      <c r="T3" s="9">
        <v>22405581924</v>
      </c>
      <c r="V3" s="6"/>
      <c r="W3" s="4" t="s">
        <v>39</v>
      </c>
      <c r="X3" s="3"/>
      <c r="Y3" s="5"/>
      <c r="Z3" s="23"/>
      <c r="AA3" s="11"/>
      <c r="AC3" s="2"/>
      <c r="AD3" s="4" t="s">
        <v>2</v>
      </c>
      <c r="AE3" s="3"/>
      <c r="AF3" s="5">
        <v>5546</v>
      </c>
      <c r="AG3" s="20">
        <f t="shared" ref="AG3:AG8" si="1">AH3/1024/1024/1024</f>
        <v>2.5213082432746887</v>
      </c>
      <c r="AH3" s="9">
        <v>2707234112</v>
      </c>
      <c r="AJ3" s="2"/>
      <c r="AK3" s="4" t="s">
        <v>15</v>
      </c>
      <c r="AL3" s="3"/>
      <c r="AM3" s="5">
        <v>5556</v>
      </c>
      <c r="AN3" s="22">
        <f t="shared" ref="AN3:AN12" si="2">AO3/1024/1024/1024</f>
        <v>0.61889263987541199</v>
      </c>
      <c r="AO3" s="9">
        <v>664530912</v>
      </c>
    </row>
    <row r="4" spans="1:41">
      <c r="A4" s="6"/>
      <c r="B4" s="4"/>
      <c r="C4" s="3">
        <v>1998</v>
      </c>
      <c r="D4" s="5">
        <v>969</v>
      </c>
      <c r="E4" s="22">
        <f t="shared" ref="E4:E21" si="3">F4/1024/1024/1024</f>
        <v>1.8025989532470703</v>
      </c>
      <c r="F4" s="8">
        <v>1935525888</v>
      </c>
      <c r="H4" s="6"/>
      <c r="I4" s="4"/>
      <c r="J4" s="3">
        <v>1998</v>
      </c>
      <c r="K4" s="5">
        <v>969</v>
      </c>
      <c r="L4" s="22">
        <f t="shared" ref="L4:L21" si="4">M4/1024/1024/1024</f>
        <v>6.4911246299743652</v>
      </c>
      <c r="M4" s="9">
        <v>6969792000</v>
      </c>
      <c r="O4" s="6"/>
      <c r="P4" s="4" t="s">
        <v>12</v>
      </c>
      <c r="Q4" s="3"/>
      <c r="R4" s="5">
        <v>18634</v>
      </c>
      <c r="S4" s="22">
        <f t="shared" si="0"/>
        <v>71.925168577581644</v>
      </c>
      <c r="T4" s="9">
        <v>77229061700</v>
      </c>
      <c r="V4" s="6"/>
      <c r="W4" s="4"/>
      <c r="X4" s="3">
        <v>2005</v>
      </c>
      <c r="Y4" s="5">
        <v>3126</v>
      </c>
      <c r="Z4" s="23">
        <f t="shared" ref="Z4:Z14" si="5">AA4/1024/1024/1024</f>
        <v>21.551181793212891</v>
      </c>
      <c r="AA4" s="8">
        <v>23140405248</v>
      </c>
      <c r="AC4" s="2"/>
      <c r="AD4" s="4" t="s">
        <v>1</v>
      </c>
      <c r="AE4" s="3"/>
      <c r="AF4" s="5">
        <v>17572</v>
      </c>
      <c r="AG4" s="20">
        <f t="shared" si="1"/>
        <v>8.213192954659462</v>
      </c>
      <c r="AH4" s="7">
        <v>8818848784</v>
      </c>
      <c r="AJ4" s="2"/>
      <c r="AK4" s="4" t="s">
        <v>12</v>
      </c>
      <c r="AL4" s="3"/>
      <c r="AM4" s="5">
        <v>18623</v>
      </c>
      <c r="AN4" s="22">
        <f t="shared" si="2"/>
        <v>2.1182192172855139</v>
      </c>
      <c r="AO4" s="9">
        <v>2274420566</v>
      </c>
    </row>
    <row r="5" spans="1:41">
      <c r="A5" s="6"/>
      <c r="B5" s="4"/>
      <c r="C5" s="3">
        <v>1999</v>
      </c>
      <c r="D5" s="5">
        <v>5317</v>
      </c>
      <c r="E5" s="22">
        <f t="shared" si="3"/>
        <v>9.8511157035827637</v>
      </c>
      <c r="F5" s="8">
        <v>10577554944</v>
      </c>
      <c r="H5" s="6"/>
      <c r="I5" s="4"/>
      <c r="J5" s="3">
        <v>1999</v>
      </c>
      <c r="K5" s="5">
        <v>5323</v>
      </c>
      <c r="L5" s="22">
        <f t="shared" si="4"/>
        <v>35.500085353851318</v>
      </c>
      <c r="M5" s="9">
        <v>38117926400</v>
      </c>
      <c r="O5" s="6"/>
      <c r="P5" s="4" t="s">
        <v>14</v>
      </c>
      <c r="Q5" s="3"/>
      <c r="R5" s="5">
        <v>17581</v>
      </c>
      <c r="S5" s="22">
        <f t="shared" si="0"/>
        <v>68.203895257785916</v>
      </c>
      <c r="T5" s="9">
        <v>73233374898</v>
      </c>
      <c r="V5" s="6"/>
      <c r="W5" s="4"/>
      <c r="X5" s="3">
        <v>2006</v>
      </c>
      <c r="Y5" s="5">
        <v>5186</v>
      </c>
      <c r="Z5" s="23">
        <f t="shared" si="5"/>
        <v>35.653565406799316</v>
      </c>
      <c r="AA5" s="8">
        <v>38282724352</v>
      </c>
      <c r="AC5" s="2"/>
      <c r="AD5" s="4" t="s">
        <v>4</v>
      </c>
      <c r="AE5" s="3"/>
      <c r="AF5" s="5">
        <v>21668</v>
      </c>
      <c r="AG5" s="20">
        <f t="shared" si="1"/>
        <v>9.9440929442644119</v>
      </c>
      <c r="AH5" s="7">
        <v>10677388496</v>
      </c>
      <c r="AJ5" s="2"/>
      <c r="AK5" s="4" t="s">
        <v>14</v>
      </c>
      <c r="AL5" s="3"/>
      <c r="AM5" s="5">
        <v>17583</v>
      </c>
      <c r="AN5" s="22">
        <f t="shared" si="2"/>
        <v>2.018775237724185</v>
      </c>
      <c r="AO5" s="9">
        <v>2167643406</v>
      </c>
    </row>
    <row r="6" spans="1:41">
      <c r="A6" s="6"/>
      <c r="B6" s="4"/>
      <c r="C6" s="3">
        <f t="shared" ref="C6:C20" si="6">C5+1</f>
        <v>2000</v>
      </c>
      <c r="D6" s="5">
        <v>5262</v>
      </c>
      <c r="E6" s="22">
        <f t="shared" si="3"/>
        <v>9.8488650321960449</v>
      </c>
      <c r="F6" s="8">
        <v>10575138304</v>
      </c>
      <c r="H6" s="6"/>
      <c r="I6" s="4"/>
      <c r="J6" s="3">
        <v>2000</v>
      </c>
      <c r="K6" s="5">
        <v>5222</v>
      </c>
      <c r="L6" s="22">
        <f t="shared" si="4"/>
        <v>35.282027244567871</v>
      </c>
      <c r="M6" s="9">
        <v>37883788288</v>
      </c>
      <c r="O6" s="6"/>
      <c r="P6" s="4" t="s">
        <v>17</v>
      </c>
      <c r="Q6" s="3"/>
      <c r="R6" s="5">
        <v>7112</v>
      </c>
      <c r="S6" s="22">
        <f t="shared" si="0"/>
        <v>26.8399608284235</v>
      </c>
      <c r="T6" s="9">
        <v>28819188496</v>
      </c>
      <c r="V6" s="6"/>
      <c r="W6" s="4"/>
      <c r="X6" s="3">
        <v>2007</v>
      </c>
      <c r="Y6" s="5">
        <v>5263</v>
      </c>
      <c r="Z6" s="23">
        <f t="shared" si="5"/>
        <v>35.918667316436768</v>
      </c>
      <c r="AA6" s="8">
        <v>38567375360</v>
      </c>
      <c r="AC6" s="2"/>
      <c r="AD6" s="4" t="s">
        <v>0</v>
      </c>
      <c r="AE6" s="3"/>
      <c r="AF6" s="5">
        <v>70374</v>
      </c>
      <c r="AG6" s="20">
        <f t="shared" si="1"/>
        <v>31.468881396576762</v>
      </c>
      <c r="AH6" s="7">
        <v>33789454110</v>
      </c>
      <c r="AJ6" s="2"/>
      <c r="AK6" s="4" t="s">
        <v>17</v>
      </c>
      <c r="AL6" s="3"/>
      <c r="AM6" s="5">
        <v>7069</v>
      </c>
      <c r="AN6" s="22">
        <f t="shared" si="2"/>
        <v>0.79373983480036259</v>
      </c>
      <c r="AO6" s="9">
        <v>852271658</v>
      </c>
    </row>
    <row r="7" spans="1:41">
      <c r="A7" s="6"/>
      <c r="B7" s="4"/>
      <c r="C7" s="3">
        <f t="shared" si="6"/>
        <v>2001</v>
      </c>
      <c r="D7" s="5">
        <v>5194</v>
      </c>
      <c r="E7" s="22">
        <f t="shared" si="3"/>
        <v>9.808530330657959</v>
      </c>
      <c r="F7" s="8">
        <v>10531829248</v>
      </c>
      <c r="H7" s="6"/>
      <c r="I7" s="4"/>
      <c r="J7" s="3">
        <v>2001</v>
      </c>
      <c r="K7" s="5">
        <v>5194</v>
      </c>
      <c r="L7" s="22">
        <f t="shared" si="4"/>
        <v>35.292242050170898</v>
      </c>
      <c r="M7" s="9">
        <v>37894756352</v>
      </c>
      <c r="O7" s="6"/>
      <c r="P7" s="4" t="s">
        <v>20</v>
      </c>
      <c r="Q7" s="3"/>
      <c r="R7" s="5">
        <v>21746</v>
      </c>
      <c r="S7" s="22">
        <f t="shared" si="0"/>
        <v>81.16230358555913</v>
      </c>
      <c r="T7" s="9">
        <v>87147359892</v>
      </c>
      <c r="V7" s="6"/>
      <c r="W7" s="4"/>
      <c r="X7" s="3">
        <v>2008</v>
      </c>
      <c r="Y7" s="5">
        <v>5256</v>
      </c>
      <c r="Z7" s="23">
        <f t="shared" si="5"/>
        <v>35.923250198364258</v>
      </c>
      <c r="AA7" s="8">
        <v>38572296192</v>
      </c>
      <c r="AC7" s="2"/>
      <c r="AD7" s="4" t="s">
        <v>3</v>
      </c>
      <c r="AE7" s="3"/>
      <c r="AF7" s="5">
        <v>60297</v>
      </c>
      <c r="AG7" s="20">
        <f t="shared" si="1"/>
        <v>27.314006151631474</v>
      </c>
      <c r="AH7" s="7">
        <v>29328190786</v>
      </c>
      <c r="AJ7" s="2"/>
      <c r="AK7" s="4" t="s">
        <v>20</v>
      </c>
      <c r="AL7" s="3"/>
      <c r="AM7" s="5">
        <v>21701</v>
      </c>
      <c r="AN7" s="22">
        <f t="shared" si="2"/>
        <v>2.430551091209054</v>
      </c>
      <c r="AO7" s="9">
        <v>2609784362</v>
      </c>
    </row>
    <row r="8" spans="1:41">
      <c r="A8" s="6"/>
      <c r="B8" s="4"/>
      <c r="C8" s="3">
        <f t="shared" si="6"/>
        <v>2002</v>
      </c>
      <c r="D8" s="5">
        <v>5213</v>
      </c>
      <c r="E8" s="22">
        <f t="shared" si="3"/>
        <v>9.8180642127990723</v>
      </c>
      <c r="F8" s="8">
        <v>10542066176</v>
      </c>
      <c r="H8" s="6"/>
      <c r="I8" s="4"/>
      <c r="J8" s="3">
        <v>2002</v>
      </c>
      <c r="K8" s="5">
        <v>5213</v>
      </c>
      <c r="L8" s="22">
        <f t="shared" si="4"/>
        <v>35.332345485687256</v>
      </c>
      <c r="M8" s="9">
        <v>37937817088</v>
      </c>
      <c r="O8" s="6"/>
      <c r="P8" s="4" t="s">
        <v>18</v>
      </c>
      <c r="Q8" s="3"/>
      <c r="R8" s="5">
        <v>26953</v>
      </c>
      <c r="S8" s="22">
        <f t="shared" si="0"/>
        <v>102.59271104075015</v>
      </c>
      <c r="T8" s="9">
        <v>110158084682</v>
      </c>
      <c r="V8" s="6"/>
      <c r="W8" s="4"/>
      <c r="X8" s="3">
        <v>2009</v>
      </c>
      <c r="Y8" s="5">
        <v>5193</v>
      </c>
      <c r="Z8" s="23">
        <f t="shared" si="5"/>
        <v>35.762447834014893</v>
      </c>
      <c r="AA8" s="8">
        <v>38399635968</v>
      </c>
      <c r="AC8" s="12" t="s">
        <v>33</v>
      </c>
      <c r="AD8" s="13"/>
      <c r="AE8" s="14"/>
      <c r="AF8" s="15">
        <f>SUM(AF3:AF7)</f>
        <v>175457</v>
      </c>
      <c r="AG8" s="21">
        <f t="shared" si="1"/>
        <v>79.461481690406799</v>
      </c>
      <c r="AH8" s="18">
        <f>SUM(AH3:AH7)</f>
        <v>85321116288</v>
      </c>
      <c r="AJ8" s="2"/>
      <c r="AK8" s="4" t="s">
        <v>18</v>
      </c>
      <c r="AL8" s="3"/>
      <c r="AM8" s="5">
        <v>26924</v>
      </c>
      <c r="AN8" s="22">
        <f t="shared" si="2"/>
        <v>3.0195536911487579</v>
      </c>
      <c r="AO8" s="9">
        <v>3242221088</v>
      </c>
    </row>
    <row r="9" spans="1:41">
      <c r="A9" s="6"/>
      <c r="B9" s="4"/>
      <c r="C9" s="3">
        <f t="shared" si="6"/>
        <v>2003</v>
      </c>
      <c r="D9" s="5">
        <v>5214</v>
      </c>
      <c r="E9" s="22">
        <f t="shared" si="3"/>
        <v>9.8141689300537109</v>
      </c>
      <c r="F9" s="8">
        <v>10537883648</v>
      </c>
      <c r="H9" s="6"/>
      <c r="I9" s="4"/>
      <c r="J9" s="3">
        <v>2003</v>
      </c>
      <c r="K9" s="5">
        <v>5220</v>
      </c>
      <c r="L9" s="22">
        <f t="shared" si="4"/>
        <v>35.322601318359375</v>
      </c>
      <c r="M9" s="9">
        <v>37927354368</v>
      </c>
      <c r="O9" s="6"/>
      <c r="P9" s="4" t="s">
        <v>13</v>
      </c>
      <c r="Q9" s="3"/>
      <c r="R9" s="5">
        <v>49558</v>
      </c>
      <c r="S9" s="22">
        <f t="shared" si="0"/>
        <v>187.7724774479866</v>
      </c>
      <c r="T9" s="9">
        <v>201619162432</v>
      </c>
      <c r="V9" s="6"/>
      <c r="W9" s="4"/>
      <c r="X9" s="3">
        <v>2010</v>
      </c>
      <c r="Y9" s="5">
        <v>5129</v>
      </c>
      <c r="Z9" s="23">
        <f t="shared" si="5"/>
        <v>35.409933567047119</v>
      </c>
      <c r="AA9" s="8">
        <v>38021126656</v>
      </c>
      <c r="AJ9" s="2"/>
      <c r="AK9" s="4" t="s">
        <v>13</v>
      </c>
      <c r="AL9" s="3"/>
      <c r="AM9" s="5">
        <v>43489</v>
      </c>
      <c r="AN9" s="22">
        <f t="shared" si="2"/>
        <v>4.5368142249062657</v>
      </c>
      <c r="AO9" s="9">
        <v>4871367181</v>
      </c>
    </row>
    <row r="10" spans="1:41">
      <c r="A10" s="6"/>
      <c r="B10" s="4"/>
      <c r="C10" s="3">
        <f t="shared" si="6"/>
        <v>2004</v>
      </c>
      <c r="D10" s="5">
        <v>5254</v>
      </c>
      <c r="E10" s="22">
        <f t="shared" si="3"/>
        <v>9.8625082969665527</v>
      </c>
      <c r="F10" s="8">
        <v>10589787648</v>
      </c>
      <c r="H10" s="6"/>
      <c r="I10" s="4"/>
      <c r="J10" s="3">
        <v>2004</v>
      </c>
      <c r="K10" s="5">
        <v>5257</v>
      </c>
      <c r="L10" s="22">
        <f t="shared" si="4"/>
        <v>35.494746685028076</v>
      </c>
      <c r="M10" s="9">
        <v>38112194048</v>
      </c>
      <c r="O10" s="6"/>
      <c r="P10" s="4" t="s">
        <v>16</v>
      </c>
      <c r="Q10" s="3"/>
      <c r="R10" s="10">
        <v>39732</v>
      </c>
      <c r="S10" s="22">
        <f t="shared" si="0"/>
        <v>148.75724302046001</v>
      </c>
      <c r="T10" s="9">
        <v>159726873454</v>
      </c>
      <c r="V10" s="6"/>
      <c r="W10" s="4"/>
      <c r="X10" s="3">
        <v>2011</v>
      </c>
      <c r="Y10" s="5">
        <v>5164</v>
      </c>
      <c r="Z10" s="23">
        <f t="shared" si="5"/>
        <v>35.660421371459961</v>
      </c>
      <c r="AA10" s="8">
        <v>38290085888</v>
      </c>
      <c r="AJ10" s="2"/>
      <c r="AK10" s="4" t="s">
        <v>16</v>
      </c>
      <c r="AL10" s="3"/>
      <c r="AM10" s="5">
        <v>39731</v>
      </c>
      <c r="AN10" s="22">
        <f t="shared" si="2"/>
        <v>3.9123600451275706</v>
      </c>
      <c r="AO10" s="9">
        <v>4200864611</v>
      </c>
    </row>
    <row r="11" spans="1:41">
      <c r="A11" s="6"/>
      <c r="B11" s="4"/>
      <c r="C11" s="3">
        <f t="shared" si="6"/>
        <v>2005</v>
      </c>
      <c r="D11" s="5">
        <v>5206</v>
      </c>
      <c r="E11" s="22">
        <f t="shared" si="3"/>
        <v>9.8132233619689941</v>
      </c>
      <c r="F11" s="8">
        <v>10536868352</v>
      </c>
      <c r="H11" s="6"/>
      <c r="I11" s="4"/>
      <c r="J11" s="3">
        <v>2005</v>
      </c>
      <c r="K11" s="5">
        <v>5206</v>
      </c>
      <c r="L11" s="22">
        <f t="shared" si="4"/>
        <v>35.307236671447754</v>
      </c>
      <c r="M11" s="9">
        <v>37910856704</v>
      </c>
      <c r="O11" s="6"/>
      <c r="P11" s="4" t="s">
        <v>19</v>
      </c>
      <c r="Q11" s="3"/>
      <c r="R11" s="5">
        <v>60774</v>
      </c>
      <c r="S11" s="22">
        <f t="shared" si="0"/>
        <v>232.44787719938904</v>
      </c>
      <c r="T11" s="9">
        <v>249589007649</v>
      </c>
      <c r="V11" s="6"/>
      <c r="W11" s="4"/>
      <c r="X11" s="3">
        <v>2012</v>
      </c>
      <c r="Y11" s="5">
        <v>5190</v>
      </c>
      <c r="Z11" s="23">
        <f t="shared" si="5"/>
        <v>35.687833786010742</v>
      </c>
      <c r="AA11" s="8">
        <v>38319519744</v>
      </c>
      <c r="AJ11" s="2"/>
      <c r="AK11" s="4" t="s">
        <v>19</v>
      </c>
      <c r="AL11" s="3"/>
      <c r="AM11" s="5">
        <v>60564</v>
      </c>
      <c r="AN11" s="22">
        <f t="shared" si="2"/>
        <v>6.1893007475882769</v>
      </c>
      <c r="AO11" s="9">
        <v>6645711074</v>
      </c>
    </row>
    <row r="12" spans="1:41">
      <c r="A12" s="6"/>
      <c r="B12" s="4"/>
      <c r="C12" s="3">
        <f t="shared" si="6"/>
        <v>2006</v>
      </c>
      <c r="D12" s="5">
        <v>5222</v>
      </c>
      <c r="E12" s="22">
        <f t="shared" si="3"/>
        <v>9.8239026069641113</v>
      </c>
      <c r="F12" s="8">
        <v>10548335104</v>
      </c>
      <c r="H12" s="6"/>
      <c r="I12" s="4"/>
      <c r="J12" s="3">
        <v>2006</v>
      </c>
      <c r="K12" s="5">
        <v>5222</v>
      </c>
      <c r="L12" s="22">
        <f t="shared" si="4"/>
        <v>35.347639083862305</v>
      </c>
      <c r="M12" s="9">
        <v>37954238464</v>
      </c>
      <c r="O12" s="6"/>
      <c r="P12" s="4" t="s">
        <v>9</v>
      </c>
      <c r="Q12" s="3"/>
      <c r="R12" s="5"/>
      <c r="S12" s="22"/>
      <c r="T12" s="7"/>
      <c r="V12" s="6"/>
      <c r="W12" s="4"/>
      <c r="X12" s="3">
        <v>2013</v>
      </c>
      <c r="Y12" s="5">
        <v>5185</v>
      </c>
      <c r="Z12" s="23">
        <f t="shared" si="5"/>
        <v>35.68816614151001</v>
      </c>
      <c r="AA12" s="8">
        <v>38319876608</v>
      </c>
      <c r="AJ12" s="12" t="s">
        <v>33</v>
      </c>
      <c r="AK12" s="13"/>
      <c r="AL12" s="14"/>
      <c r="AM12" s="15">
        <f>SUM(AM3:AM11)</f>
        <v>241240</v>
      </c>
      <c r="AN12" s="21">
        <f t="shared" si="2"/>
        <v>25.638206729665399</v>
      </c>
      <c r="AO12" s="18">
        <f>SUM(AO3:AO11)</f>
        <v>27528814858</v>
      </c>
    </row>
    <row r="13" spans="1:41">
      <c r="A13" s="6"/>
      <c r="B13" s="4"/>
      <c r="C13" s="3">
        <f t="shared" si="6"/>
        <v>2007</v>
      </c>
      <c r="D13" s="5">
        <v>5261</v>
      </c>
      <c r="E13" s="22">
        <f t="shared" si="3"/>
        <v>9.8385195732116699</v>
      </c>
      <c r="F13" s="8">
        <v>10564029952</v>
      </c>
      <c r="H13" s="6"/>
      <c r="I13" s="4"/>
      <c r="J13" s="3">
        <v>2007</v>
      </c>
      <c r="K13" s="5">
        <v>5261</v>
      </c>
      <c r="L13" s="22">
        <f t="shared" si="4"/>
        <v>35.409959316253662</v>
      </c>
      <c r="M13" s="9">
        <v>38021154304</v>
      </c>
      <c r="O13" s="6"/>
      <c r="P13" s="4"/>
      <c r="Q13" s="3">
        <v>1998</v>
      </c>
      <c r="R13" s="5"/>
      <c r="S13" s="22"/>
      <c r="T13" s="7"/>
      <c r="V13" s="6"/>
      <c r="W13" s="4"/>
      <c r="X13" s="3">
        <v>2014</v>
      </c>
      <c r="Y13" s="5">
        <v>2700</v>
      </c>
      <c r="Z13" s="23">
        <f t="shared" si="5"/>
        <v>18.624063491821289</v>
      </c>
      <c r="AA13" s="8">
        <v>19997435904</v>
      </c>
    </row>
    <row r="14" spans="1:41">
      <c r="A14" s="6"/>
      <c r="B14" s="4"/>
      <c r="C14" s="3">
        <f t="shared" si="6"/>
        <v>2008</v>
      </c>
      <c r="D14" s="5">
        <v>5266</v>
      </c>
      <c r="E14" s="22">
        <f t="shared" si="3"/>
        <v>9.8853664398193359</v>
      </c>
      <c r="F14" s="8">
        <v>10614331392</v>
      </c>
      <c r="H14" s="6"/>
      <c r="I14" s="4"/>
      <c r="J14" s="3">
        <v>2008</v>
      </c>
      <c r="K14" s="5">
        <v>5267</v>
      </c>
      <c r="L14" s="22">
        <f t="shared" si="4"/>
        <v>35.583228588104248</v>
      </c>
      <c r="M14" s="9">
        <v>38207200768</v>
      </c>
      <c r="O14" s="6"/>
      <c r="P14" s="4"/>
      <c r="Q14" s="3">
        <v>1999</v>
      </c>
      <c r="R14" s="5"/>
      <c r="S14" s="22"/>
      <c r="T14" s="7"/>
      <c r="V14" s="6"/>
      <c r="W14" s="13" t="s">
        <v>33</v>
      </c>
      <c r="X14" s="14"/>
      <c r="Y14" s="15">
        <f>SUM(Y4:Y13)</f>
        <v>47392</v>
      </c>
      <c r="Z14" s="24">
        <f t="shared" si="5"/>
        <v>325.87953090667725</v>
      </c>
      <c r="AA14" s="17">
        <f>SUM(AA4:AA13)</f>
        <v>349910481920</v>
      </c>
    </row>
    <row r="15" spans="1:41">
      <c r="A15" s="6"/>
      <c r="B15" s="4"/>
      <c r="C15" s="3">
        <f t="shared" si="6"/>
        <v>2009</v>
      </c>
      <c r="D15" s="5">
        <v>5222</v>
      </c>
      <c r="E15" s="22">
        <f t="shared" si="3"/>
        <v>9.8322734832763672</v>
      </c>
      <c r="F15" s="8">
        <v>10557323264</v>
      </c>
      <c r="H15" s="6"/>
      <c r="I15" s="4"/>
      <c r="J15" s="3">
        <v>2009</v>
      </c>
      <c r="K15" s="5">
        <v>5222</v>
      </c>
      <c r="L15" s="22">
        <f t="shared" si="4"/>
        <v>35.382766723632812</v>
      </c>
      <c r="M15" s="9">
        <v>37991956480</v>
      </c>
      <c r="O15" s="6"/>
      <c r="P15" s="4"/>
      <c r="Q15" s="3">
        <v>2000</v>
      </c>
      <c r="R15" s="5"/>
      <c r="S15" s="22"/>
      <c r="T15" s="7"/>
      <c r="V15" s="6"/>
      <c r="W15" s="4" t="s">
        <v>38</v>
      </c>
      <c r="X15" s="3"/>
      <c r="Y15" s="5"/>
      <c r="Z15" s="23"/>
      <c r="AA15" s="11"/>
    </row>
    <row r="16" spans="1:41">
      <c r="A16" s="6"/>
      <c r="B16" s="4"/>
      <c r="C16" s="3">
        <f t="shared" si="6"/>
        <v>2010</v>
      </c>
      <c r="D16" s="5">
        <v>5227</v>
      </c>
      <c r="E16" s="22">
        <f t="shared" si="3"/>
        <v>9.8426733016967773</v>
      </c>
      <c r="F16" s="8">
        <v>10568489984</v>
      </c>
      <c r="H16" s="6"/>
      <c r="I16" s="4"/>
      <c r="J16" s="3">
        <v>2010</v>
      </c>
      <c r="K16" s="5">
        <v>5229</v>
      </c>
      <c r="L16" s="22">
        <f t="shared" si="4"/>
        <v>35.434545993804932</v>
      </c>
      <c r="M16" s="9">
        <v>38047554048</v>
      </c>
      <c r="O16" s="6"/>
      <c r="P16" s="4"/>
      <c r="Q16" s="3">
        <v>2001</v>
      </c>
      <c r="R16" s="5"/>
      <c r="S16" s="22"/>
      <c r="T16" s="7"/>
      <c r="V16" s="6"/>
      <c r="W16" s="4"/>
      <c r="X16" s="3">
        <v>2009</v>
      </c>
      <c r="Y16" s="5">
        <v>3730</v>
      </c>
      <c r="Z16" s="23">
        <f t="shared" ref="Z16:Z22" si="7">AA16/1024/1024/1024</f>
        <v>25.730165481567383</v>
      </c>
      <c r="AA16" s="8">
        <v>27627554816</v>
      </c>
    </row>
    <row r="17" spans="1:27">
      <c r="A17" s="6"/>
      <c r="B17" s="4"/>
      <c r="C17" s="3">
        <f t="shared" si="6"/>
        <v>2011</v>
      </c>
      <c r="D17" s="5">
        <v>5182</v>
      </c>
      <c r="E17" s="22">
        <f t="shared" si="3"/>
        <v>9.7651610374450684</v>
      </c>
      <c r="F17" s="8">
        <v>10485261824</v>
      </c>
      <c r="H17" s="6"/>
      <c r="I17" s="4"/>
      <c r="J17" s="3">
        <v>2011</v>
      </c>
      <c r="K17" s="5">
        <v>5182</v>
      </c>
      <c r="L17" s="22">
        <f t="shared" si="4"/>
        <v>35.150166511535645</v>
      </c>
      <c r="M17" s="9">
        <v>37742203904</v>
      </c>
      <c r="O17" s="6"/>
      <c r="P17" s="4"/>
      <c r="Q17" s="3">
        <v>2002</v>
      </c>
      <c r="R17" s="5"/>
      <c r="S17" s="22"/>
      <c r="T17" s="7"/>
      <c r="V17" s="6"/>
      <c r="W17" s="4"/>
      <c r="X17" s="3">
        <v>2010</v>
      </c>
      <c r="Y17" s="5">
        <v>5163</v>
      </c>
      <c r="Z17" s="23">
        <f t="shared" si="7"/>
        <v>35.664217472076416</v>
      </c>
      <c r="AA17" s="8">
        <v>38294161920</v>
      </c>
    </row>
    <row r="18" spans="1:27">
      <c r="A18" s="6"/>
      <c r="B18" s="4"/>
      <c r="C18" s="3">
        <f t="shared" si="6"/>
        <v>2012</v>
      </c>
      <c r="D18" s="5">
        <v>5280</v>
      </c>
      <c r="E18" s="22">
        <f t="shared" si="3"/>
        <v>9.9147844314575195</v>
      </c>
      <c r="F18" s="8">
        <v>10645918720</v>
      </c>
      <c r="H18" s="6"/>
      <c r="I18" s="4"/>
      <c r="J18" s="3">
        <v>2012</v>
      </c>
      <c r="K18" s="5">
        <v>5281</v>
      </c>
      <c r="L18" s="22">
        <f t="shared" si="4"/>
        <v>35.685513973236084</v>
      </c>
      <c r="M18" s="9">
        <v>38317028864</v>
      </c>
      <c r="O18" s="6"/>
      <c r="P18" s="4"/>
      <c r="Q18" s="3">
        <v>2003</v>
      </c>
      <c r="R18" s="5"/>
      <c r="S18" s="22"/>
      <c r="T18" s="7"/>
      <c r="V18" s="6"/>
      <c r="W18" s="4"/>
      <c r="X18" s="3">
        <v>2011</v>
      </c>
      <c r="Y18" s="5">
        <v>5182</v>
      </c>
      <c r="Z18" s="23">
        <f t="shared" si="7"/>
        <v>35.687515258789063</v>
      </c>
      <c r="AA18" s="8">
        <v>38319177728</v>
      </c>
    </row>
    <row r="19" spans="1:27">
      <c r="A19" s="6"/>
      <c r="B19" s="4"/>
      <c r="C19" s="3">
        <f t="shared" si="6"/>
        <v>2013</v>
      </c>
      <c r="D19" s="5">
        <v>5219</v>
      </c>
      <c r="E19" s="22">
        <f t="shared" si="3"/>
        <v>9.8350615501403809</v>
      </c>
      <c r="F19" s="8">
        <v>10560316928</v>
      </c>
      <c r="H19" s="6"/>
      <c r="I19" s="4"/>
      <c r="J19" s="3">
        <v>2013</v>
      </c>
      <c r="K19" s="5">
        <v>5221</v>
      </c>
      <c r="L19" s="22">
        <f t="shared" si="4"/>
        <v>35.389970302581787</v>
      </c>
      <c r="M19" s="9">
        <v>37999691264</v>
      </c>
      <c r="O19" s="6"/>
      <c r="P19" s="4"/>
      <c r="Q19" s="3">
        <v>2004</v>
      </c>
      <c r="R19" s="5"/>
      <c r="S19" s="22"/>
      <c r="T19" s="7"/>
      <c r="V19" s="6"/>
      <c r="W19" s="4"/>
      <c r="X19" s="3">
        <v>2012</v>
      </c>
      <c r="Y19" s="5">
        <v>5194</v>
      </c>
      <c r="Z19" s="23">
        <f t="shared" si="7"/>
        <v>35.768599510192871</v>
      </c>
      <c r="AA19" s="8">
        <v>38406241280</v>
      </c>
    </row>
    <row r="20" spans="1:27">
      <c r="A20" s="6"/>
      <c r="B20" s="4"/>
      <c r="C20" s="3">
        <f t="shared" si="6"/>
        <v>2014</v>
      </c>
      <c r="D20" s="5">
        <v>2726</v>
      </c>
      <c r="E20" s="22">
        <f t="shared" si="3"/>
        <v>5.135467529296875</v>
      </c>
      <c r="F20" s="8">
        <v>5514166272</v>
      </c>
      <c r="H20" s="6"/>
      <c r="I20" s="4"/>
      <c r="J20" s="3">
        <v>2014</v>
      </c>
      <c r="K20" s="5">
        <v>2726</v>
      </c>
      <c r="L20" s="22">
        <f t="shared" si="4"/>
        <v>18.460751533508301</v>
      </c>
      <c r="M20" s="9">
        <v>19822081024</v>
      </c>
      <c r="O20" s="6"/>
      <c r="P20" s="4"/>
      <c r="Q20" s="3">
        <v>2005</v>
      </c>
      <c r="R20" s="5"/>
      <c r="S20" s="22"/>
      <c r="T20" s="7"/>
      <c r="V20" s="6"/>
      <c r="W20" s="4"/>
      <c r="X20" s="3">
        <v>2013</v>
      </c>
      <c r="Y20" s="5">
        <v>5186</v>
      </c>
      <c r="Z20" s="23">
        <f t="shared" si="7"/>
        <v>35.706686019897461</v>
      </c>
      <c r="AA20" s="8">
        <v>38339762176</v>
      </c>
    </row>
    <row r="21" spans="1:27">
      <c r="A21" s="6"/>
      <c r="B21" s="13" t="s">
        <v>33</v>
      </c>
      <c r="C21" s="14"/>
      <c r="D21" s="15">
        <f>SUM(D4:D20)</f>
        <v>82234</v>
      </c>
      <c r="E21" s="21">
        <f t="shared" si="3"/>
        <v>154.49228477478027</v>
      </c>
      <c r="F21" s="17">
        <f>SUM(F4:F20)</f>
        <v>165884827648</v>
      </c>
      <c r="H21" s="6"/>
      <c r="I21" s="13" t="s">
        <v>33</v>
      </c>
      <c r="J21" s="14"/>
      <c r="K21" s="15">
        <f>SUM(K4:K20)</f>
        <v>82215</v>
      </c>
      <c r="L21" s="21">
        <f t="shared" si="4"/>
        <v>555.86695146560669</v>
      </c>
      <c r="M21" s="18">
        <f>SUM(M4:M20)</f>
        <v>596857594368</v>
      </c>
      <c r="O21" s="19" t="s">
        <v>33</v>
      </c>
      <c r="P21" s="13"/>
      <c r="Q21" s="14"/>
      <c r="R21" s="15">
        <f>SUM(R3:R11)</f>
        <v>247652</v>
      </c>
      <c r="S21" s="21">
        <f>T21/1024/1024/1024</f>
        <v>940.5684612011537</v>
      </c>
      <c r="T21" s="18">
        <f>SUM(T3:T11)</f>
        <v>1009927695127</v>
      </c>
      <c r="V21" s="6"/>
      <c r="W21" s="4"/>
      <c r="X21" s="3">
        <v>2014</v>
      </c>
      <c r="Y21" s="5">
        <v>2699</v>
      </c>
      <c r="Z21" s="23">
        <f t="shared" si="7"/>
        <v>18.646210193634033</v>
      </c>
      <c r="AA21" s="8">
        <v>20021215744</v>
      </c>
    </row>
    <row r="22" spans="1:27">
      <c r="A22" s="6"/>
      <c r="B22" s="4" t="s">
        <v>24</v>
      </c>
      <c r="C22" s="3"/>
      <c r="D22" s="5"/>
      <c r="E22" s="23"/>
      <c r="F22" s="11"/>
      <c r="H22" s="6"/>
      <c r="I22" s="4" t="s">
        <v>24</v>
      </c>
      <c r="J22" s="3"/>
      <c r="K22" s="5"/>
      <c r="L22" s="23"/>
      <c r="M22" s="11"/>
      <c r="O22" s="6"/>
      <c r="P22" s="4" t="s">
        <v>9</v>
      </c>
      <c r="Q22" s="3"/>
      <c r="R22" s="5"/>
      <c r="S22" s="23"/>
      <c r="T22" s="11"/>
      <c r="V22" s="6"/>
      <c r="W22" s="13" t="s">
        <v>33</v>
      </c>
      <c r="X22" s="14"/>
      <c r="Y22" s="15">
        <f>SUM(Y16:Y21)</f>
        <v>27154</v>
      </c>
      <c r="Z22" s="24">
        <f t="shared" si="7"/>
        <v>187.20339393615723</v>
      </c>
      <c r="AA22" s="17">
        <f>SUM(AA16:AA21)</f>
        <v>201008113664</v>
      </c>
    </row>
    <row r="23" spans="1:27">
      <c r="A23" s="6"/>
      <c r="B23" s="4"/>
      <c r="C23" s="3">
        <v>2001</v>
      </c>
      <c r="D23" s="5">
        <v>4820</v>
      </c>
      <c r="E23" s="23">
        <f t="shared" ref="E23:E37" si="8">F23/1024/1024/1024</f>
        <v>9.1769504547119141</v>
      </c>
      <c r="F23" s="8">
        <v>9853675520</v>
      </c>
      <c r="H23" s="6"/>
      <c r="I23" s="4"/>
      <c r="J23" s="3">
        <v>2001</v>
      </c>
      <c r="K23" s="5">
        <v>4820</v>
      </c>
      <c r="L23" s="23">
        <f t="shared" ref="L23:L37" si="9">M23/1024/1024/1024</f>
        <v>33.013401985168457</v>
      </c>
      <c r="M23" s="8">
        <v>35447870464</v>
      </c>
      <c r="O23" s="6"/>
      <c r="P23" s="4"/>
      <c r="Q23" s="3">
        <v>1998</v>
      </c>
      <c r="R23" s="5">
        <v>970</v>
      </c>
      <c r="S23" s="23">
        <f t="shared" ref="S23:S40" si="10">T23/1024/1024/1024</f>
        <v>4.0640435218811035</v>
      </c>
      <c r="T23" s="8">
        <v>4363733504</v>
      </c>
      <c r="V23" s="6"/>
      <c r="W23" s="4" t="s">
        <v>40</v>
      </c>
      <c r="X23" s="3"/>
      <c r="Y23" s="5"/>
      <c r="Z23" s="23"/>
      <c r="AA23" s="11"/>
    </row>
    <row r="24" spans="1:27">
      <c r="A24" s="6"/>
      <c r="B24" s="4"/>
      <c r="C24" s="3">
        <v>2002</v>
      </c>
      <c r="D24" s="5">
        <v>5148</v>
      </c>
      <c r="E24" s="23">
        <f t="shared" si="8"/>
        <v>9.7963299751281738</v>
      </c>
      <c r="F24" s="8">
        <v>10518729216</v>
      </c>
      <c r="H24" s="6"/>
      <c r="I24" s="4"/>
      <c r="J24" s="3">
        <v>2002</v>
      </c>
      <c r="K24" s="5">
        <v>5147</v>
      </c>
      <c r="L24" s="23">
        <f t="shared" si="9"/>
        <v>35.244869709014893</v>
      </c>
      <c r="M24" s="8">
        <v>37843890688</v>
      </c>
      <c r="O24" s="6"/>
      <c r="P24" s="4"/>
      <c r="Q24" s="3">
        <v>1999</v>
      </c>
      <c r="R24" s="5">
        <v>5322</v>
      </c>
      <c r="S24" s="23">
        <f t="shared" si="10"/>
        <v>22.204692363739014</v>
      </c>
      <c r="T24" s="8">
        <v>23842106880</v>
      </c>
      <c r="V24" s="6"/>
      <c r="W24" s="4"/>
      <c r="X24" s="3">
        <v>2007</v>
      </c>
      <c r="Y24" s="5">
        <v>3134</v>
      </c>
      <c r="Z24" s="23">
        <f t="shared" ref="Z24:Z32" si="11">AA24/1024/1024/1024</f>
        <v>20.380377769470215</v>
      </c>
      <c r="AA24" s="8">
        <v>21883264000</v>
      </c>
    </row>
    <row r="25" spans="1:27">
      <c r="A25" s="6"/>
      <c r="B25" s="4"/>
      <c r="C25" s="3">
        <v>2003</v>
      </c>
      <c r="D25" s="5">
        <v>5151</v>
      </c>
      <c r="E25" s="23">
        <f t="shared" si="8"/>
        <v>9.7984342575073242</v>
      </c>
      <c r="F25" s="8">
        <v>10520988672</v>
      </c>
      <c r="H25" s="6"/>
      <c r="I25" s="4"/>
      <c r="J25" s="3">
        <v>2003</v>
      </c>
      <c r="K25" s="5">
        <v>5154</v>
      </c>
      <c r="L25" s="23">
        <f t="shared" si="9"/>
        <v>35.256763458251953</v>
      </c>
      <c r="M25" s="8">
        <v>37856661504</v>
      </c>
      <c r="O25" s="6"/>
      <c r="P25" s="4"/>
      <c r="Q25" s="3">
        <v>2000</v>
      </c>
      <c r="R25" s="5">
        <v>5214</v>
      </c>
      <c r="S25" s="23">
        <f t="shared" si="10"/>
        <v>22.056681632995605</v>
      </c>
      <c r="T25" s="8">
        <v>23683181568</v>
      </c>
      <c r="V25" s="6"/>
      <c r="W25" s="4"/>
      <c r="X25" s="3">
        <v>2008</v>
      </c>
      <c r="Y25" s="5">
        <v>5325</v>
      </c>
      <c r="Z25" s="23">
        <f t="shared" si="11"/>
        <v>33.284318447113037</v>
      </c>
      <c r="AA25" s="8">
        <v>35738764800</v>
      </c>
    </row>
    <row r="26" spans="1:27">
      <c r="A26" s="6"/>
      <c r="B26" s="4"/>
      <c r="C26" s="3">
        <v>2004</v>
      </c>
      <c r="D26" s="5">
        <v>5177</v>
      </c>
      <c r="E26" s="23">
        <f t="shared" si="8"/>
        <v>9.8467073440551758</v>
      </c>
      <c r="F26" s="8">
        <v>10572821504</v>
      </c>
      <c r="H26" s="6"/>
      <c r="I26" s="4"/>
      <c r="J26" s="3">
        <v>2004</v>
      </c>
      <c r="K26" s="5">
        <v>5177</v>
      </c>
      <c r="L26" s="23">
        <f t="shared" si="9"/>
        <v>35.427975177764893</v>
      </c>
      <c r="M26" s="8">
        <v>38040498688</v>
      </c>
      <c r="O26" s="6"/>
      <c r="P26" s="4"/>
      <c r="Q26" s="3">
        <v>2001</v>
      </c>
      <c r="R26" s="5">
        <v>5198</v>
      </c>
      <c r="S26" s="23">
        <f t="shared" si="10"/>
        <v>22.076402187347412</v>
      </c>
      <c r="T26" s="8">
        <v>23704356352</v>
      </c>
      <c r="V26" s="6"/>
      <c r="W26" s="4"/>
      <c r="X26" s="3">
        <v>2009</v>
      </c>
      <c r="Y26" s="5">
        <v>5454</v>
      </c>
      <c r="Z26" s="23">
        <f t="shared" si="11"/>
        <v>33.976819038391113</v>
      </c>
      <c r="AA26" s="8">
        <v>36482331648</v>
      </c>
    </row>
    <row r="27" spans="1:27">
      <c r="A27" s="6"/>
      <c r="B27" s="4"/>
      <c r="C27" s="3">
        <v>2005</v>
      </c>
      <c r="D27" s="5">
        <v>5153</v>
      </c>
      <c r="E27" s="23">
        <f t="shared" si="8"/>
        <v>9.8078122138977051</v>
      </c>
      <c r="F27" s="8">
        <v>10531058176</v>
      </c>
      <c r="H27" s="6"/>
      <c r="I27" s="4"/>
      <c r="J27" s="3">
        <v>2005</v>
      </c>
      <c r="K27" s="5">
        <v>5154</v>
      </c>
      <c r="L27" s="23">
        <f t="shared" si="9"/>
        <v>35.298846244812012</v>
      </c>
      <c r="M27" s="8">
        <v>37901847552</v>
      </c>
      <c r="O27" s="6"/>
      <c r="P27" s="4"/>
      <c r="Q27" s="3">
        <v>2002</v>
      </c>
      <c r="R27" s="5">
        <v>5213</v>
      </c>
      <c r="S27" s="23">
        <f t="shared" si="10"/>
        <v>22.086219787597656</v>
      </c>
      <c r="T27" s="8">
        <v>23714897920</v>
      </c>
      <c r="V27" s="6"/>
      <c r="W27" s="4"/>
      <c r="X27" s="3">
        <v>2010</v>
      </c>
      <c r="Y27" s="5">
        <v>5247</v>
      </c>
      <c r="Z27" s="23">
        <f t="shared" si="11"/>
        <v>34.041811466217041</v>
      </c>
      <c r="AA27" s="8">
        <v>36552116736</v>
      </c>
    </row>
    <row r="28" spans="1:27">
      <c r="A28" s="6"/>
      <c r="B28" s="4"/>
      <c r="C28" s="3">
        <v>2006</v>
      </c>
      <c r="D28" s="5">
        <v>5182</v>
      </c>
      <c r="E28" s="23">
        <f t="shared" si="8"/>
        <v>9.8264846801757812</v>
      </c>
      <c r="F28" s="8">
        <v>10551107584</v>
      </c>
      <c r="H28" s="6"/>
      <c r="I28" s="4"/>
      <c r="J28" s="3">
        <v>2006</v>
      </c>
      <c r="K28" s="5">
        <v>5181</v>
      </c>
      <c r="L28" s="23">
        <f t="shared" si="9"/>
        <v>35.349304676055908</v>
      </c>
      <c r="M28" s="8">
        <v>37956026880</v>
      </c>
      <c r="O28" s="6"/>
      <c r="P28" s="4"/>
      <c r="Q28" s="3">
        <v>2003</v>
      </c>
      <c r="R28" s="5">
        <v>5219</v>
      </c>
      <c r="S28" s="23">
        <f t="shared" si="10"/>
        <v>22.079854011535645</v>
      </c>
      <c r="T28" s="8">
        <v>23708062720</v>
      </c>
      <c r="V28" s="6"/>
      <c r="W28" s="4"/>
      <c r="X28" s="3">
        <v>2011</v>
      </c>
      <c r="Y28" s="5">
        <v>5224</v>
      </c>
      <c r="Z28" s="23">
        <f t="shared" si="11"/>
        <v>28.087310791015625</v>
      </c>
      <c r="AA28" s="8">
        <v>30158520320</v>
      </c>
    </row>
    <row r="29" spans="1:27">
      <c r="A29" s="6"/>
      <c r="B29" s="4"/>
      <c r="C29" s="3">
        <v>2007</v>
      </c>
      <c r="D29" s="5">
        <v>5190</v>
      </c>
      <c r="E29" s="23">
        <f t="shared" si="8"/>
        <v>9.7548055648803711</v>
      </c>
      <c r="F29" s="8">
        <v>10474142720</v>
      </c>
      <c r="H29" s="6"/>
      <c r="I29" s="4"/>
      <c r="J29" s="3">
        <v>2007</v>
      </c>
      <c r="K29" s="5">
        <v>5191</v>
      </c>
      <c r="L29" s="23">
        <f t="shared" si="9"/>
        <v>35.101032733917236</v>
      </c>
      <c r="M29" s="8">
        <v>37689446912</v>
      </c>
      <c r="O29" s="6"/>
      <c r="P29" s="4"/>
      <c r="Q29" s="3">
        <v>2004</v>
      </c>
      <c r="R29" s="5">
        <v>5242</v>
      </c>
      <c r="S29" s="23">
        <f t="shared" si="10"/>
        <v>22.161116600036621</v>
      </c>
      <c r="T29" s="8">
        <v>23795317760</v>
      </c>
      <c r="V29" s="6"/>
      <c r="W29" s="4"/>
      <c r="X29" s="3">
        <v>2012</v>
      </c>
      <c r="Y29" s="5">
        <v>5280</v>
      </c>
      <c r="Z29" s="23">
        <f t="shared" si="11"/>
        <v>21.232930183410645</v>
      </c>
      <c r="AA29" s="8">
        <v>22798685184</v>
      </c>
    </row>
    <row r="30" spans="1:27">
      <c r="A30" s="6"/>
      <c r="B30" s="4"/>
      <c r="C30" s="3">
        <v>2008</v>
      </c>
      <c r="D30" s="5">
        <v>5211</v>
      </c>
      <c r="E30" s="23">
        <f t="shared" si="8"/>
        <v>9.8795633316040039</v>
      </c>
      <c r="F30" s="8">
        <v>10608100352</v>
      </c>
      <c r="H30" s="6"/>
      <c r="I30" s="4"/>
      <c r="J30" s="3">
        <v>2008</v>
      </c>
      <c r="K30" s="5">
        <v>5212</v>
      </c>
      <c r="L30" s="23">
        <f t="shared" si="9"/>
        <v>35.55451488494873</v>
      </c>
      <c r="M30" s="8">
        <v>38176369664</v>
      </c>
      <c r="O30" s="6"/>
      <c r="P30" s="4"/>
      <c r="Q30" s="3">
        <v>2005</v>
      </c>
      <c r="R30" s="5">
        <v>5206</v>
      </c>
      <c r="S30" s="23">
        <f t="shared" si="10"/>
        <v>22.074105739593506</v>
      </c>
      <c r="T30" s="8">
        <v>23701890560</v>
      </c>
      <c r="V30" s="6"/>
      <c r="W30" s="4"/>
      <c r="X30" s="3">
        <v>2013</v>
      </c>
      <c r="Y30" s="5">
        <v>5194</v>
      </c>
      <c r="Z30" s="23">
        <f t="shared" si="11"/>
        <v>29.805801391601563</v>
      </c>
      <c r="AA30" s="8">
        <v>32003735552</v>
      </c>
    </row>
    <row r="31" spans="1:27">
      <c r="A31" s="6"/>
      <c r="B31" s="4"/>
      <c r="C31" s="3">
        <v>2009</v>
      </c>
      <c r="D31" s="5">
        <v>5171</v>
      </c>
      <c r="E31" s="23">
        <f t="shared" si="8"/>
        <v>9.8271422386169434</v>
      </c>
      <c r="F31" s="8">
        <v>10551813632</v>
      </c>
      <c r="H31" s="6"/>
      <c r="I31" s="4"/>
      <c r="J31" s="3">
        <v>2009</v>
      </c>
      <c r="K31" s="5">
        <v>5172</v>
      </c>
      <c r="L31" s="23">
        <f t="shared" si="9"/>
        <v>35.355637550354004</v>
      </c>
      <c r="M31" s="8">
        <v>37962826752</v>
      </c>
      <c r="O31" s="6"/>
      <c r="P31" s="4"/>
      <c r="Q31" s="3">
        <v>2006</v>
      </c>
      <c r="R31" s="5">
        <v>5222</v>
      </c>
      <c r="S31" s="23">
        <f t="shared" si="10"/>
        <v>22.100630760192871</v>
      </c>
      <c r="T31" s="8">
        <v>23730371584</v>
      </c>
      <c r="V31" s="6"/>
      <c r="W31" s="4"/>
      <c r="X31" s="3">
        <v>2014</v>
      </c>
      <c r="Y31" s="5">
        <v>1951</v>
      </c>
      <c r="Z31" s="23">
        <f t="shared" si="11"/>
        <v>12.774290561676025</v>
      </c>
      <c r="AA31" s="8">
        <v>13716290048</v>
      </c>
    </row>
    <row r="32" spans="1:27">
      <c r="A32" s="6"/>
      <c r="B32" s="4"/>
      <c r="C32" s="3">
        <v>2010</v>
      </c>
      <c r="D32" s="5">
        <v>5159</v>
      </c>
      <c r="E32" s="23">
        <f t="shared" si="8"/>
        <v>9.8080034255981445</v>
      </c>
      <c r="F32" s="8">
        <v>10531263488</v>
      </c>
      <c r="H32" s="6"/>
      <c r="I32" s="4"/>
      <c r="J32" s="3">
        <v>2010</v>
      </c>
      <c r="K32" s="5">
        <v>5160</v>
      </c>
      <c r="L32" s="23">
        <f t="shared" si="9"/>
        <v>35.287948608398438</v>
      </c>
      <c r="M32" s="8">
        <v>37890146304</v>
      </c>
      <c r="O32" s="6"/>
      <c r="P32" s="4"/>
      <c r="Q32" s="3">
        <v>2007</v>
      </c>
      <c r="R32" s="5">
        <v>5261</v>
      </c>
      <c r="S32" s="23">
        <f t="shared" si="10"/>
        <v>22.139663696289063</v>
      </c>
      <c r="T32" s="8">
        <v>23772282880</v>
      </c>
      <c r="V32" s="6"/>
      <c r="W32" s="13" t="s">
        <v>33</v>
      </c>
      <c r="X32" s="14"/>
      <c r="Y32" s="15">
        <f>SUM(Y24:Y31)</f>
        <v>36809</v>
      </c>
      <c r="Z32" s="24">
        <f t="shared" si="11"/>
        <v>213.58365964889526</v>
      </c>
      <c r="AA32" s="17">
        <f>SUM(AA24:AA31)</f>
        <v>229333708288</v>
      </c>
    </row>
    <row r="33" spans="1:27">
      <c r="A33" s="6"/>
      <c r="B33" s="4"/>
      <c r="C33" s="3">
        <v>2011</v>
      </c>
      <c r="D33" s="5">
        <v>5169</v>
      </c>
      <c r="E33" s="23">
        <f t="shared" si="8"/>
        <v>9.802436351776123</v>
      </c>
      <c r="F33" s="8">
        <v>10525285888</v>
      </c>
      <c r="H33" s="6"/>
      <c r="I33" s="4"/>
      <c r="J33" s="3">
        <v>2011</v>
      </c>
      <c r="K33" s="5">
        <v>5169</v>
      </c>
      <c r="L33" s="23">
        <f t="shared" si="9"/>
        <v>35.267988681793213</v>
      </c>
      <c r="M33" s="8">
        <v>37868714496</v>
      </c>
      <c r="O33" s="6"/>
      <c r="P33" s="4"/>
      <c r="Q33" s="3">
        <v>2008</v>
      </c>
      <c r="R33" s="5">
        <v>5267</v>
      </c>
      <c r="S33" s="23">
        <f t="shared" si="10"/>
        <v>22.246521472930908</v>
      </c>
      <c r="T33" s="8">
        <v>23887020544</v>
      </c>
      <c r="V33" s="6"/>
      <c r="W33" s="4" t="s">
        <v>41</v>
      </c>
      <c r="X33" s="3"/>
      <c r="Y33" s="5"/>
      <c r="Z33" s="23"/>
      <c r="AA33" s="11"/>
    </row>
    <row r="34" spans="1:27">
      <c r="A34" s="6"/>
      <c r="B34" s="4"/>
      <c r="C34" s="3">
        <v>2012</v>
      </c>
      <c r="D34" s="5">
        <v>5300</v>
      </c>
      <c r="E34" s="23">
        <f t="shared" si="8"/>
        <v>10.008537769317627</v>
      </c>
      <c r="F34" s="8">
        <v>10746585600</v>
      </c>
      <c r="H34" s="6"/>
      <c r="I34" s="4"/>
      <c r="J34" s="3">
        <v>2012</v>
      </c>
      <c r="K34" s="5">
        <v>5303</v>
      </c>
      <c r="L34" s="23">
        <f t="shared" si="9"/>
        <v>36.034715175628662</v>
      </c>
      <c r="M34" s="8">
        <v>38691980800</v>
      </c>
      <c r="O34" s="6"/>
      <c r="P34" s="4"/>
      <c r="Q34" s="3">
        <v>2009</v>
      </c>
      <c r="R34" s="5">
        <v>5222</v>
      </c>
      <c r="S34" s="23">
        <f t="shared" si="10"/>
        <v>22.122208595275879</v>
      </c>
      <c r="T34" s="8">
        <v>23753540608</v>
      </c>
      <c r="V34" s="6"/>
      <c r="W34" s="4"/>
      <c r="X34" s="3">
        <v>2013</v>
      </c>
      <c r="Y34" s="5">
        <v>5031</v>
      </c>
      <c r="Z34" s="23">
        <f>AA34/1024/1024/1024</f>
        <v>22.902856349945068</v>
      </c>
      <c r="AA34" s="8">
        <v>24591754752</v>
      </c>
    </row>
    <row r="35" spans="1:27">
      <c r="A35" s="6"/>
      <c r="B35" s="4"/>
      <c r="C35" s="3">
        <v>2013</v>
      </c>
      <c r="D35" s="5">
        <v>5183</v>
      </c>
      <c r="E35" s="23">
        <f t="shared" si="8"/>
        <v>9.8097410202026367</v>
      </c>
      <c r="F35" s="8">
        <v>10533129216</v>
      </c>
      <c r="H35" s="6"/>
      <c r="I35" s="4"/>
      <c r="J35" s="3">
        <v>2013</v>
      </c>
      <c r="K35" s="5">
        <v>5182</v>
      </c>
      <c r="L35" s="23">
        <f t="shared" si="9"/>
        <v>35.289080619812012</v>
      </c>
      <c r="M35" s="8">
        <v>37891361792</v>
      </c>
      <c r="O35" s="6"/>
      <c r="P35" s="4"/>
      <c r="Q35" s="3">
        <v>2010</v>
      </c>
      <c r="R35" s="5">
        <v>5229</v>
      </c>
      <c r="S35" s="23">
        <f t="shared" si="10"/>
        <v>22.154647350311279</v>
      </c>
      <c r="T35" s="8">
        <v>23788371456</v>
      </c>
      <c r="V35" s="6"/>
      <c r="W35" s="4"/>
      <c r="X35" s="3">
        <v>2014</v>
      </c>
      <c r="Y35" s="5">
        <v>2719</v>
      </c>
      <c r="Z35" s="23">
        <f>AA35/1024/1024/1024</f>
        <v>9.9857001304626465</v>
      </c>
      <c r="AA35" s="8">
        <v>10722063872</v>
      </c>
    </row>
    <row r="36" spans="1:27">
      <c r="A36" s="6"/>
      <c r="B36" s="4"/>
      <c r="C36" s="3">
        <v>2014</v>
      </c>
      <c r="D36" s="5">
        <v>2221</v>
      </c>
      <c r="E36" s="23">
        <f t="shared" si="8"/>
        <v>4.200861930847168</v>
      </c>
      <c r="F36" s="8">
        <v>4510641152</v>
      </c>
      <c r="H36" s="6"/>
      <c r="I36" s="4"/>
      <c r="J36" s="3">
        <v>2014</v>
      </c>
      <c r="K36" s="5">
        <v>2225</v>
      </c>
      <c r="L36" s="23">
        <f t="shared" si="9"/>
        <v>15.117498874664307</v>
      </c>
      <c r="M36" s="8">
        <v>16232290816</v>
      </c>
      <c r="O36" s="6"/>
      <c r="P36" s="4"/>
      <c r="Q36" s="3">
        <v>2011</v>
      </c>
      <c r="R36" s="5">
        <v>5182</v>
      </c>
      <c r="S36" s="23">
        <f t="shared" si="10"/>
        <v>21.977843761444092</v>
      </c>
      <c r="T36" s="8">
        <v>23598530048</v>
      </c>
      <c r="V36" s="6"/>
      <c r="W36" s="13" t="s">
        <v>33</v>
      </c>
      <c r="X36" s="14"/>
      <c r="Y36" s="15">
        <f>SUM(Y34:Y35)</f>
        <v>7750</v>
      </c>
      <c r="Z36" s="24">
        <f>AA36/1024/1024/1024</f>
        <v>32.888556480407715</v>
      </c>
      <c r="AA36" s="17">
        <f>SUM(AA34:AA35)</f>
        <v>35313818624</v>
      </c>
    </row>
    <row r="37" spans="1:27">
      <c r="A37" s="6"/>
      <c r="B37" s="13" t="s">
        <v>33</v>
      </c>
      <c r="C37" s="14"/>
      <c r="D37" s="15">
        <f>SUM(D23:D36)</f>
        <v>69235</v>
      </c>
      <c r="E37" s="24">
        <f t="shared" si="8"/>
        <v>131.34381055831909</v>
      </c>
      <c r="F37" s="17">
        <f>SUM(F23:F36)</f>
        <v>141029342720</v>
      </c>
      <c r="H37" s="6"/>
      <c r="I37" s="13" t="s">
        <v>34</v>
      </c>
      <c r="J37" s="14"/>
      <c r="K37" s="15">
        <f>SUM(K23:K36)</f>
        <v>69247</v>
      </c>
      <c r="L37" s="24">
        <f t="shared" si="9"/>
        <v>472.59957838058472</v>
      </c>
      <c r="M37" s="17">
        <f>SUM(M23:M36)</f>
        <v>507449933312</v>
      </c>
      <c r="O37" s="6"/>
      <c r="P37" s="4"/>
      <c r="Q37" s="3">
        <v>2012</v>
      </c>
      <c r="R37" s="5">
        <v>5281</v>
      </c>
      <c r="S37" s="23">
        <f t="shared" si="10"/>
        <v>22.310463428497314</v>
      </c>
      <c r="T37" s="8">
        <v>23955677696</v>
      </c>
      <c r="V37" s="25" t="s">
        <v>33</v>
      </c>
      <c r="W37" s="25"/>
      <c r="X37" s="25"/>
      <c r="Y37" s="25">
        <f>SUM(Y22,Y14,Y32,Y36)</f>
        <v>119105</v>
      </c>
      <c r="Z37" s="26">
        <f>SUM(Z22,Z14,Z32,Z36)</f>
        <v>759.55514097213745</v>
      </c>
      <c r="AA37" s="26">
        <f>SUM(AA22,AA14,AA32,AA36)</f>
        <v>815566122496</v>
      </c>
    </row>
    <row r="38" spans="1:27">
      <c r="A38" s="6"/>
      <c r="B38" s="4" t="s">
        <v>25</v>
      </c>
      <c r="C38" s="3"/>
      <c r="D38" s="5"/>
      <c r="E38" s="23"/>
      <c r="F38" s="11"/>
      <c r="H38" s="6"/>
      <c r="I38" s="4" t="s">
        <v>25</v>
      </c>
      <c r="J38" s="3"/>
      <c r="K38" s="5"/>
      <c r="L38" s="23"/>
      <c r="M38" s="11"/>
      <c r="O38" s="6"/>
      <c r="P38" s="4"/>
      <c r="Q38" s="3">
        <v>2013</v>
      </c>
      <c r="R38" s="5">
        <v>5221</v>
      </c>
      <c r="S38" s="23">
        <f t="shared" si="10"/>
        <v>22.12801456451416</v>
      </c>
      <c r="T38" s="8">
        <v>23759774720</v>
      </c>
    </row>
    <row r="39" spans="1:27">
      <c r="A39" s="6"/>
      <c r="B39" s="4"/>
      <c r="C39" s="3">
        <v>2002</v>
      </c>
      <c r="D39" s="5">
        <v>1852</v>
      </c>
      <c r="E39" s="23">
        <f t="shared" ref="E39:E51" si="12">F39/1024/1024/1024</f>
        <v>3.4997043609619141</v>
      </c>
      <c r="F39" s="8">
        <v>3757778944</v>
      </c>
      <c r="H39" s="6"/>
      <c r="I39" s="4"/>
      <c r="J39" s="3">
        <v>2002</v>
      </c>
      <c r="K39" s="5">
        <v>1855</v>
      </c>
      <c r="L39" s="23">
        <f t="shared" ref="L39:L51" si="13">M39/1024/1024/1024</f>
        <v>12.593445301055908</v>
      </c>
      <c r="M39" s="8">
        <v>13522108928</v>
      </c>
      <c r="O39" s="6"/>
      <c r="P39" s="4"/>
      <c r="Q39" s="3">
        <v>2014</v>
      </c>
      <c r="R39" s="5">
        <v>2726</v>
      </c>
      <c r="S39" s="23">
        <f t="shared" si="10"/>
        <v>11.541793823242188</v>
      </c>
      <c r="T39" s="8">
        <v>12392906752</v>
      </c>
    </row>
    <row r="40" spans="1:27">
      <c r="A40" s="6"/>
      <c r="B40" s="4"/>
      <c r="C40" s="3">
        <v>2003</v>
      </c>
      <c r="D40" s="5">
        <v>5197</v>
      </c>
      <c r="E40" s="23">
        <f t="shared" si="12"/>
        <v>9.824923038482666</v>
      </c>
      <c r="F40" s="8">
        <v>10549430784</v>
      </c>
      <c r="H40" s="6"/>
      <c r="I40" s="4"/>
      <c r="J40" s="3">
        <v>2003</v>
      </c>
      <c r="K40" s="5">
        <v>5199</v>
      </c>
      <c r="L40" s="23">
        <f t="shared" si="13"/>
        <v>35.350180149078369</v>
      </c>
      <c r="M40" s="8">
        <v>37956966912</v>
      </c>
      <c r="O40" s="6"/>
      <c r="P40" s="13" t="s">
        <v>33</v>
      </c>
      <c r="Q40" s="14"/>
      <c r="R40" s="15">
        <f>SUM(R23:R39)</f>
        <v>82195</v>
      </c>
      <c r="S40" s="24">
        <f t="shared" si="10"/>
        <v>347.52490329742432</v>
      </c>
      <c r="T40" s="17">
        <f>SUM(T23:T39)</f>
        <v>373152023552</v>
      </c>
    </row>
    <row r="41" spans="1:27">
      <c r="A41" s="6"/>
      <c r="B41" s="4"/>
      <c r="C41" s="3">
        <v>2004</v>
      </c>
      <c r="D41" s="5">
        <v>5235</v>
      </c>
      <c r="E41" s="23">
        <f t="shared" si="12"/>
        <v>9.8780226707458496</v>
      </c>
      <c r="F41" s="8">
        <v>10606446080</v>
      </c>
      <c r="H41" s="6"/>
      <c r="I41" s="4"/>
      <c r="J41" s="3">
        <v>2004</v>
      </c>
      <c r="K41" s="5">
        <v>5236</v>
      </c>
      <c r="L41" s="23">
        <f t="shared" si="13"/>
        <v>35.54634952545166</v>
      </c>
      <c r="M41" s="8">
        <v>38167602176</v>
      </c>
      <c r="O41" s="6"/>
      <c r="P41" s="4" t="s">
        <v>24</v>
      </c>
      <c r="Q41" s="3"/>
      <c r="R41" s="5"/>
      <c r="S41" s="23"/>
      <c r="T41" s="11"/>
    </row>
    <row r="42" spans="1:27">
      <c r="A42" s="6"/>
      <c r="B42" s="4"/>
      <c r="C42" s="3">
        <v>2005</v>
      </c>
      <c r="D42" s="5">
        <v>5194</v>
      </c>
      <c r="E42" s="23">
        <f t="shared" si="12"/>
        <v>9.8424525260925293</v>
      </c>
      <c r="F42" s="8">
        <v>10568252928</v>
      </c>
      <c r="H42" s="6"/>
      <c r="I42" s="4"/>
      <c r="J42" s="3">
        <v>2005</v>
      </c>
      <c r="K42" s="5">
        <v>5195</v>
      </c>
      <c r="L42" s="23">
        <f t="shared" si="13"/>
        <v>35.408580303192139</v>
      </c>
      <c r="M42" s="8">
        <v>38019673600</v>
      </c>
      <c r="O42" s="6"/>
      <c r="P42" s="4"/>
      <c r="Q42" s="3">
        <v>2001</v>
      </c>
      <c r="R42" s="5">
        <v>4354</v>
      </c>
      <c r="S42" s="23">
        <f t="shared" ref="S42:S56" si="14">T42/1024/1024/1024</f>
        <v>18.639768123626709</v>
      </c>
      <c r="T42" s="8">
        <v>20014298624</v>
      </c>
    </row>
    <row r="43" spans="1:27">
      <c r="A43" s="6"/>
      <c r="B43" s="4"/>
      <c r="C43" s="3">
        <v>2006</v>
      </c>
      <c r="D43" s="5">
        <v>5210</v>
      </c>
      <c r="E43" s="23">
        <f t="shared" si="12"/>
        <v>9.8631072044372559</v>
      </c>
      <c r="F43" s="8">
        <v>10590430720</v>
      </c>
      <c r="H43" s="6"/>
      <c r="I43" s="4"/>
      <c r="J43" s="3">
        <v>2006</v>
      </c>
      <c r="K43" s="5">
        <v>5214</v>
      </c>
      <c r="L43" s="23">
        <f t="shared" si="13"/>
        <v>35.494125366210938</v>
      </c>
      <c r="M43" s="8">
        <v>38111526912</v>
      </c>
      <c r="O43" s="6"/>
      <c r="P43" s="4"/>
      <c r="Q43" s="3">
        <v>2002</v>
      </c>
      <c r="R43" s="5">
        <v>5150</v>
      </c>
      <c r="S43" s="23">
        <f t="shared" si="14"/>
        <v>22.037210464477539</v>
      </c>
      <c r="T43" s="8">
        <v>23662274560</v>
      </c>
    </row>
    <row r="44" spans="1:27">
      <c r="A44" s="6"/>
      <c r="B44" s="4"/>
      <c r="C44" s="3">
        <v>2007</v>
      </c>
      <c r="D44" s="5">
        <v>5295</v>
      </c>
      <c r="E44" s="23">
        <f t="shared" si="12"/>
        <v>9.924008846282959</v>
      </c>
      <c r="F44" s="8">
        <v>10655823360</v>
      </c>
      <c r="H44" s="6"/>
      <c r="I44" s="4"/>
      <c r="J44" s="3">
        <v>2007</v>
      </c>
      <c r="K44" s="5">
        <v>5297</v>
      </c>
      <c r="L44" s="23">
        <f t="shared" si="13"/>
        <v>35.708160877227783</v>
      </c>
      <c r="M44" s="8">
        <v>38341345792</v>
      </c>
      <c r="O44" s="6"/>
      <c r="P44" s="4"/>
      <c r="Q44" s="3">
        <v>2003</v>
      </c>
      <c r="R44" s="5">
        <v>5154</v>
      </c>
      <c r="S44" s="23">
        <f t="shared" si="14"/>
        <v>22.044057369232178</v>
      </c>
      <c r="T44" s="8">
        <v>23669626368</v>
      </c>
    </row>
    <row r="45" spans="1:27">
      <c r="A45" s="6"/>
      <c r="B45" s="4"/>
      <c r="C45" s="3">
        <v>2008</v>
      </c>
      <c r="D45" s="5">
        <v>5276</v>
      </c>
      <c r="E45" s="23">
        <f t="shared" si="12"/>
        <v>9.9355487823486328</v>
      </c>
      <c r="F45" s="8">
        <v>10668214272</v>
      </c>
      <c r="H45" s="6"/>
      <c r="I45" s="4"/>
      <c r="J45" s="3">
        <v>2008</v>
      </c>
      <c r="K45" s="5">
        <v>5277</v>
      </c>
      <c r="L45" s="23">
        <f t="shared" si="13"/>
        <v>35.754611492156982</v>
      </c>
      <c r="M45" s="8">
        <v>38391221760</v>
      </c>
      <c r="O45" s="6"/>
      <c r="P45" s="4"/>
      <c r="Q45" s="3">
        <v>2004</v>
      </c>
      <c r="R45" s="5">
        <v>5172</v>
      </c>
      <c r="S45" s="23">
        <f t="shared" si="14"/>
        <v>22.138835906982422</v>
      </c>
      <c r="T45" s="8">
        <v>23771394048</v>
      </c>
    </row>
    <row r="46" spans="1:27">
      <c r="A46" s="6"/>
      <c r="B46" s="4"/>
      <c r="C46" s="3">
        <v>2009</v>
      </c>
      <c r="D46" s="5">
        <v>5220</v>
      </c>
      <c r="E46" s="23">
        <f t="shared" si="12"/>
        <v>9.8637771606445313</v>
      </c>
      <c r="F46" s="8">
        <v>10591150080</v>
      </c>
      <c r="H46" s="6"/>
      <c r="I46" s="4"/>
      <c r="J46" s="3">
        <v>2009</v>
      </c>
      <c r="K46" s="5">
        <v>5220</v>
      </c>
      <c r="L46" s="23">
        <f t="shared" si="13"/>
        <v>35.538702964782715</v>
      </c>
      <c r="M46" s="8">
        <v>38159391744</v>
      </c>
      <c r="O46" s="6"/>
      <c r="P46" s="4"/>
      <c r="Q46" s="3">
        <v>2005</v>
      </c>
      <c r="R46" s="5">
        <v>5155</v>
      </c>
      <c r="S46" s="23">
        <f t="shared" si="14"/>
        <v>22.073965549468994</v>
      </c>
      <c r="T46" s="8">
        <v>23701740032</v>
      </c>
    </row>
    <row r="47" spans="1:27">
      <c r="A47" s="6"/>
      <c r="B47" s="4"/>
      <c r="C47" s="3">
        <v>2010</v>
      </c>
      <c r="D47" s="5">
        <v>5223</v>
      </c>
      <c r="E47" s="23">
        <f t="shared" si="12"/>
        <v>9.784294605255127</v>
      </c>
      <c r="F47" s="8">
        <v>10505806336</v>
      </c>
      <c r="H47" s="6"/>
      <c r="I47" s="4"/>
      <c r="J47" s="3">
        <v>2010</v>
      </c>
      <c r="K47" s="5">
        <v>5224</v>
      </c>
      <c r="L47" s="23">
        <f t="shared" si="13"/>
        <v>35.482872009277344</v>
      </c>
      <c r="M47" s="8">
        <v>38099443712</v>
      </c>
      <c r="O47" s="6"/>
      <c r="P47" s="4"/>
      <c r="Q47" s="3">
        <v>2006</v>
      </c>
      <c r="R47" s="5">
        <v>5181</v>
      </c>
      <c r="S47" s="23">
        <f t="shared" si="14"/>
        <v>22.102726936340332</v>
      </c>
      <c r="T47" s="8">
        <v>23732622336</v>
      </c>
    </row>
    <row r="48" spans="1:27">
      <c r="A48" s="6"/>
      <c r="B48" s="4"/>
      <c r="C48" s="3">
        <v>2011</v>
      </c>
      <c r="D48" s="5">
        <v>5208</v>
      </c>
      <c r="E48" s="23">
        <f t="shared" si="12"/>
        <v>9.5801081657409668</v>
      </c>
      <c r="F48" s="8">
        <v>10286562816</v>
      </c>
      <c r="H48" s="6"/>
      <c r="I48" s="4"/>
      <c r="J48" s="3">
        <v>2011</v>
      </c>
      <c r="K48" s="5">
        <v>5208</v>
      </c>
      <c r="L48" s="23">
        <f t="shared" si="13"/>
        <v>35.354696273803711</v>
      </c>
      <c r="M48" s="8">
        <v>37961816064</v>
      </c>
      <c r="O48" s="6"/>
      <c r="P48" s="4"/>
      <c r="Q48" s="3">
        <v>2007</v>
      </c>
      <c r="R48" s="5">
        <v>5191</v>
      </c>
      <c r="S48" s="23">
        <f t="shared" si="14"/>
        <v>21.947588443756104</v>
      </c>
      <c r="T48" s="8">
        <v>23566043648</v>
      </c>
    </row>
    <row r="49" spans="1:20">
      <c r="A49" s="6"/>
      <c r="B49" s="4"/>
      <c r="C49" s="3">
        <v>2012</v>
      </c>
      <c r="D49" s="5">
        <v>5250</v>
      </c>
      <c r="E49" s="23">
        <f t="shared" si="12"/>
        <v>9.5395755767822266</v>
      </c>
      <c r="F49" s="8">
        <v>10243041280</v>
      </c>
      <c r="H49" s="6"/>
      <c r="I49" s="4"/>
      <c r="J49" s="3">
        <v>2012</v>
      </c>
      <c r="K49" s="5">
        <v>5251</v>
      </c>
      <c r="L49" s="23">
        <f t="shared" si="13"/>
        <v>35.557546138763428</v>
      </c>
      <c r="M49" s="8">
        <v>38179624448</v>
      </c>
      <c r="O49" s="6"/>
      <c r="P49" s="4"/>
      <c r="Q49" s="3">
        <v>2008</v>
      </c>
      <c r="R49" s="5">
        <v>5212</v>
      </c>
      <c r="S49" s="23">
        <f t="shared" si="14"/>
        <v>22.230964183807373</v>
      </c>
      <c r="T49" s="8">
        <v>23870316032</v>
      </c>
    </row>
    <row r="50" spans="1:20">
      <c r="A50" s="6"/>
      <c r="B50" s="4"/>
      <c r="C50" s="3">
        <v>2013</v>
      </c>
      <c r="D50" s="5">
        <v>1423</v>
      </c>
      <c r="E50" s="23">
        <f t="shared" si="12"/>
        <v>2.6821985244750977</v>
      </c>
      <c r="F50" s="8">
        <v>2879988736</v>
      </c>
      <c r="H50" s="6"/>
      <c r="I50" s="4"/>
      <c r="J50" s="3">
        <v>2013</v>
      </c>
      <c r="K50" s="5">
        <v>1423</v>
      </c>
      <c r="L50" s="23">
        <f t="shared" si="13"/>
        <v>9.6523938179016113</v>
      </c>
      <c r="M50" s="8">
        <v>10364178944</v>
      </c>
      <c r="O50" s="6"/>
      <c r="P50" s="4"/>
      <c r="Q50" s="3">
        <v>2009</v>
      </c>
      <c r="R50" s="5">
        <v>5172</v>
      </c>
      <c r="S50" s="23">
        <f t="shared" si="14"/>
        <v>22.106542110443115</v>
      </c>
      <c r="T50" s="8">
        <v>23736718848</v>
      </c>
    </row>
    <row r="51" spans="1:20">
      <c r="A51" s="6"/>
      <c r="B51" s="13" t="s">
        <v>33</v>
      </c>
      <c r="C51" s="14"/>
      <c r="D51" s="15">
        <f>SUM(D39:D50)</f>
        <v>55583</v>
      </c>
      <c r="E51" s="24">
        <f t="shared" si="12"/>
        <v>104.21772146224976</v>
      </c>
      <c r="F51" s="17">
        <f>SUM(F39:F50)</f>
        <v>111902926336</v>
      </c>
      <c r="H51" s="6"/>
      <c r="I51" s="13" t="s">
        <v>33</v>
      </c>
      <c r="J51" s="14"/>
      <c r="K51" s="15">
        <f>SUM(K39:K50)</f>
        <v>55599</v>
      </c>
      <c r="L51" s="24">
        <f t="shared" si="13"/>
        <v>377.44166421890259</v>
      </c>
      <c r="M51" s="17">
        <f>SUM(M39:M50)</f>
        <v>405274900992</v>
      </c>
      <c r="O51" s="6"/>
      <c r="P51" s="4"/>
      <c r="Q51" s="3">
        <v>2010</v>
      </c>
      <c r="R51" s="5">
        <v>5160</v>
      </c>
      <c r="S51" s="23">
        <f t="shared" si="14"/>
        <v>22.065127372741699</v>
      </c>
      <c r="T51" s="8">
        <v>23692250112</v>
      </c>
    </row>
    <row r="52" spans="1:20">
      <c r="A52" s="6"/>
      <c r="B52" s="4" t="s">
        <v>30</v>
      </c>
      <c r="C52" s="3"/>
      <c r="D52" s="5"/>
      <c r="E52" s="23"/>
      <c r="F52" s="11"/>
      <c r="H52" s="25" t="s">
        <v>43</v>
      </c>
      <c r="I52" s="25"/>
      <c r="J52" s="25"/>
      <c r="K52" s="25">
        <f>SUM(K21,K37,K51)</f>
        <v>207061</v>
      </c>
      <c r="L52" s="25">
        <f t="shared" ref="L52" si="15">SUM(L21,L37,L51)</f>
        <v>1405.908194065094</v>
      </c>
      <c r="M52" s="27">
        <f>SUM(M21,M37,M51)</f>
        <v>1509582428672</v>
      </c>
      <c r="O52" s="6"/>
      <c r="P52" s="4"/>
      <c r="Q52" s="3">
        <v>2011</v>
      </c>
      <c r="R52" s="5">
        <v>5169</v>
      </c>
      <c r="S52" s="23">
        <f t="shared" si="14"/>
        <v>22.051411628723145</v>
      </c>
      <c r="T52" s="8">
        <v>23677522944</v>
      </c>
    </row>
    <row r="53" spans="1:20">
      <c r="A53" s="6"/>
      <c r="B53" s="4"/>
      <c r="C53" s="3">
        <v>2005</v>
      </c>
      <c r="D53" s="5">
        <v>3135</v>
      </c>
      <c r="E53" s="23">
        <f t="shared" ref="E53:E63" si="16">F53/1024/1024/1024</f>
        <v>6.0152482986450195</v>
      </c>
      <c r="F53" s="8">
        <v>6458823680</v>
      </c>
      <c r="O53" s="6"/>
      <c r="P53" s="4"/>
      <c r="Q53" s="3">
        <v>2012</v>
      </c>
      <c r="R53" s="5">
        <v>5301</v>
      </c>
      <c r="S53" s="23">
        <f t="shared" si="14"/>
        <v>22.520586490631104</v>
      </c>
      <c r="T53" s="8">
        <v>24181295616</v>
      </c>
    </row>
    <row r="54" spans="1:20">
      <c r="A54" s="6"/>
      <c r="B54" s="4"/>
      <c r="C54" s="3">
        <v>2006</v>
      </c>
      <c r="D54" s="5">
        <v>5175</v>
      </c>
      <c r="E54" s="23">
        <f t="shared" si="16"/>
        <v>9.9079084396362305</v>
      </c>
      <c r="F54" s="8">
        <v>10638535680</v>
      </c>
      <c r="O54" s="6"/>
      <c r="P54" s="4"/>
      <c r="Q54" s="3">
        <v>2013</v>
      </c>
      <c r="R54" s="5">
        <v>5181</v>
      </c>
      <c r="S54" s="23">
        <f t="shared" si="14"/>
        <v>22.060004711151123</v>
      </c>
      <c r="T54" s="8">
        <v>23686749696</v>
      </c>
    </row>
    <row r="55" spans="1:20">
      <c r="A55" s="6"/>
      <c r="B55" s="4"/>
      <c r="C55" s="3">
        <v>2007</v>
      </c>
      <c r="D55" s="5">
        <v>5263</v>
      </c>
      <c r="E55" s="23">
        <f t="shared" si="16"/>
        <v>9.9915971755981445</v>
      </c>
      <c r="F55" s="8">
        <v>10728395776</v>
      </c>
      <c r="O55" s="6"/>
      <c r="P55" s="4"/>
      <c r="Q55" s="3">
        <v>2014</v>
      </c>
      <c r="R55" s="5">
        <v>2224</v>
      </c>
      <c r="S55" s="23">
        <f t="shared" si="14"/>
        <v>9.4550104141235352</v>
      </c>
      <c r="T55" s="8">
        <v>10152240128</v>
      </c>
    </row>
    <row r="56" spans="1:20">
      <c r="A56" s="6"/>
      <c r="B56" s="4"/>
      <c r="C56" s="3">
        <v>2008</v>
      </c>
      <c r="D56" s="5">
        <v>5255</v>
      </c>
      <c r="E56" s="23">
        <f t="shared" si="16"/>
        <v>9.9939203262329102</v>
      </c>
      <c r="F56" s="8">
        <v>10730890240</v>
      </c>
      <c r="O56" s="6"/>
      <c r="P56" s="13" t="s">
        <v>33</v>
      </c>
      <c r="Q56" s="14"/>
      <c r="R56" s="15">
        <f>SUM(R42:R55)</f>
        <v>68776</v>
      </c>
      <c r="S56" s="24">
        <f t="shared" si="14"/>
        <v>293.47379970550537</v>
      </c>
      <c r="T56" s="17">
        <f>SUM(T42:T55)</f>
        <v>315115092992</v>
      </c>
    </row>
    <row r="57" spans="1:20">
      <c r="A57" s="6"/>
      <c r="B57" s="4"/>
      <c r="C57" s="3">
        <v>2009</v>
      </c>
      <c r="D57" s="5">
        <v>5191</v>
      </c>
      <c r="E57" s="23">
        <f t="shared" si="16"/>
        <v>9.9493603706359863</v>
      </c>
      <c r="F57" s="8">
        <v>10683044352</v>
      </c>
      <c r="O57" s="6"/>
      <c r="P57" s="4" t="s">
        <v>36</v>
      </c>
      <c r="Q57" s="3"/>
      <c r="R57" s="5"/>
      <c r="S57" s="23"/>
      <c r="T57" s="11"/>
    </row>
    <row r="58" spans="1:20">
      <c r="A58" s="6"/>
      <c r="B58" s="4"/>
      <c r="C58" s="3">
        <v>2010</v>
      </c>
      <c r="D58" s="5">
        <v>5141</v>
      </c>
      <c r="E58" s="23">
        <f t="shared" si="16"/>
        <v>9.8742561340332031</v>
      </c>
      <c r="F58" s="8">
        <v>10602401792</v>
      </c>
      <c r="O58" s="6"/>
      <c r="P58" s="4"/>
      <c r="Q58" s="3">
        <v>2002</v>
      </c>
      <c r="R58" s="5">
        <v>1853</v>
      </c>
      <c r="S58" s="23">
        <f t="shared" ref="S58:S70" si="17">T58/1024/1024/1024</f>
        <v>7.8705148696899414</v>
      </c>
      <c r="T58" s="8">
        <v>8450900992</v>
      </c>
    </row>
    <row r="59" spans="1:20">
      <c r="A59" s="6"/>
      <c r="B59" s="4"/>
      <c r="C59" s="3">
        <v>2011</v>
      </c>
      <c r="D59" s="5">
        <v>5163</v>
      </c>
      <c r="E59" s="23">
        <f t="shared" si="16"/>
        <v>9.9210991859436035</v>
      </c>
      <c r="F59" s="8">
        <v>10652699136</v>
      </c>
      <c r="O59" s="6"/>
      <c r="P59" s="4"/>
      <c r="Q59" s="3">
        <v>2003</v>
      </c>
      <c r="R59" s="5">
        <v>5200</v>
      </c>
      <c r="S59" s="23">
        <f t="shared" si="17"/>
        <v>22.098465919494629</v>
      </c>
      <c r="T59" s="8">
        <v>23728047104</v>
      </c>
    </row>
    <row r="60" spans="1:20">
      <c r="A60" s="6"/>
      <c r="B60" s="4"/>
      <c r="C60" s="3">
        <v>2012</v>
      </c>
      <c r="D60" s="5">
        <v>5190</v>
      </c>
      <c r="E60" s="23">
        <f t="shared" si="16"/>
        <v>9.9292564392089844</v>
      </c>
      <c r="F60" s="8">
        <v>10661457920</v>
      </c>
      <c r="O60" s="6"/>
      <c r="P60" s="4"/>
      <c r="Q60" s="3">
        <v>2004</v>
      </c>
      <c r="R60" s="5">
        <v>5219</v>
      </c>
      <c r="S60" s="23">
        <f t="shared" si="17"/>
        <v>22.179503440856934</v>
      </c>
      <c r="T60" s="8">
        <v>23815060480</v>
      </c>
    </row>
    <row r="61" spans="1:20">
      <c r="A61" s="6"/>
      <c r="B61" s="4"/>
      <c r="C61" s="3">
        <v>2013</v>
      </c>
      <c r="D61" s="5">
        <v>5186</v>
      </c>
      <c r="E61" s="23">
        <f t="shared" si="16"/>
        <v>9.930091381072998</v>
      </c>
      <c r="F61" s="8">
        <v>10662354432</v>
      </c>
      <c r="O61" s="6"/>
      <c r="P61" s="4"/>
      <c r="Q61" s="3">
        <v>2005</v>
      </c>
      <c r="R61" s="5">
        <v>5195</v>
      </c>
      <c r="S61" s="23">
        <f t="shared" si="17"/>
        <v>22.139585018157959</v>
      </c>
      <c r="T61" s="8">
        <v>23772198400</v>
      </c>
    </row>
    <row r="62" spans="1:20">
      <c r="A62" s="6"/>
      <c r="B62" s="4"/>
      <c r="C62" s="3">
        <v>2014</v>
      </c>
      <c r="D62" s="5">
        <v>2697</v>
      </c>
      <c r="E62" s="23">
        <f t="shared" si="16"/>
        <v>5.1788673400878906</v>
      </c>
      <c r="F62" s="8">
        <v>5560766464</v>
      </c>
      <c r="O62" s="6"/>
      <c r="P62" s="4"/>
      <c r="Q62" s="3">
        <v>2006</v>
      </c>
      <c r="R62" s="5">
        <v>5212</v>
      </c>
      <c r="S62" s="23">
        <f t="shared" si="17"/>
        <v>22.191070079803467</v>
      </c>
      <c r="T62" s="8">
        <v>23827480064</v>
      </c>
    </row>
    <row r="63" spans="1:20">
      <c r="A63" s="6"/>
      <c r="B63" s="13" t="s">
        <v>33</v>
      </c>
      <c r="C63" s="14"/>
      <c r="D63" s="15">
        <f>SUM(D53:D62)</f>
        <v>47396</v>
      </c>
      <c r="E63" s="24">
        <f t="shared" si="16"/>
        <v>90.691605091094971</v>
      </c>
      <c r="F63" s="17">
        <f>SUM(F53:F62)</f>
        <v>97379369472</v>
      </c>
      <c r="O63" s="6"/>
      <c r="P63" s="4"/>
      <c r="Q63" s="3">
        <v>2007</v>
      </c>
      <c r="R63" s="5">
        <v>5297</v>
      </c>
      <c r="S63" s="23">
        <f t="shared" si="17"/>
        <v>22.326628684997559</v>
      </c>
      <c r="T63" s="8">
        <v>23973035008</v>
      </c>
    </row>
    <row r="64" spans="1:20">
      <c r="A64" s="6"/>
      <c r="B64" s="4" t="s">
        <v>29</v>
      </c>
      <c r="C64" s="3"/>
      <c r="D64" s="5"/>
      <c r="E64" s="23"/>
      <c r="F64" s="11"/>
      <c r="O64" s="6"/>
      <c r="P64" s="4"/>
      <c r="Q64" s="3">
        <v>2008</v>
      </c>
      <c r="R64" s="5">
        <v>5277</v>
      </c>
      <c r="S64" s="23">
        <f t="shared" si="17"/>
        <v>22.356874465942383</v>
      </c>
      <c r="T64" s="8">
        <v>24005511168</v>
      </c>
    </row>
    <row r="65" spans="1:20">
      <c r="A65" s="6"/>
      <c r="B65" s="4"/>
      <c r="C65" s="3">
        <v>2009</v>
      </c>
      <c r="D65" s="5">
        <v>3730</v>
      </c>
      <c r="E65" s="23">
        <f t="shared" ref="E65:E71" si="18">F65/1024/1024/1024</f>
        <v>7.158195972442627</v>
      </c>
      <c r="F65" s="8">
        <v>7686054400</v>
      </c>
      <c r="O65" s="6"/>
      <c r="P65" s="4"/>
      <c r="Q65" s="3">
        <v>2009</v>
      </c>
      <c r="R65" s="5">
        <v>5220</v>
      </c>
      <c r="S65" s="23">
        <f t="shared" si="17"/>
        <v>22.220706939697266</v>
      </c>
      <c r="T65" s="8">
        <v>23859302400</v>
      </c>
    </row>
    <row r="66" spans="1:20">
      <c r="A66" s="6"/>
      <c r="B66" s="4"/>
      <c r="C66" s="3">
        <v>2010</v>
      </c>
      <c r="D66" s="5">
        <v>5163</v>
      </c>
      <c r="E66" s="23">
        <f t="shared" si="18"/>
        <v>9.9215116500854492</v>
      </c>
      <c r="F66" s="8">
        <v>10653142016</v>
      </c>
      <c r="O66" s="6"/>
      <c r="P66" s="4"/>
      <c r="Q66" s="3">
        <v>2010</v>
      </c>
      <c r="R66" s="5">
        <v>5225</v>
      </c>
      <c r="S66" s="23">
        <f t="shared" si="17"/>
        <v>22.190033435821533</v>
      </c>
      <c r="T66" s="8">
        <v>23826366976</v>
      </c>
    </row>
    <row r="67" spans="1:20">
      <c r="A67" s="6"/>
      <c r="B67" s="4"/>
      <c r="C67" s="3">
        <v>2011</v>
      </c>
      <c r="D67" s="5">
        <v>5179</v>
      </c>
      <c r="E67" s="23">
        <f t="shared" si="18"/>
        <v>9.9282259941101074</v>
      </c>
      <c r="F67" s="8">
        <v>10660351488</v>
      </c>
      <c r="O67" s="6"/>
      <c r="P67" s="4"/>
      <c r="Q67" s="3">
        <v>2011</v>
      </c>
      <c r="R67" s="5">
        <v>5217</v>
      </c>
      <c r="S67" s="23">
        <f t="shared" si="17"/>
        <v>22.141243457794189</v>
      </c>
      <c r="T67" s="8">
        <v>23773979136</v>
      </c>
    </row>
    <row r="68" spans="1:20">
      <c r="A68" s="6"/>
      <c r="B68" s="4"/>
      <c r="C68" s="3">
        <v>2012</v>
      </c>
      <c r="D68" s="5">
        <v>5202</v>
      </c>
      <c r="E68" s="23">
        <f t="shared" si="18"/>
        <v>9.9705753326416016</v>
      </c>
      <c r="F68" s="8">
        <v>10705823744</v>
      </c>
      <c r="O68" s="6"/>
      <c r="P68" s="4"/>
      <c r="Q68" s="3">
        <v>2012</v>
      </c>
      <c r="R68" s="5">
        <v>5251</v>
      </c>
      <c r="S68" s="23">
        <f t="shared" si="17"/>
        <v>22.210001468658447</v>
      </c>
      <c r="T68" s="8">
        <v>23847807488</v>
      </c>
    </row>
    <row r="69" spans="1:20">
      <c r="A69" s="6"/>
      <c r="B69" s="4"/>
      <c r="C69" s="3">
        <v>2013</v>
      </c>
      <c r="D69" s="5">
        <v>5183</v>
      </c>
      <c r="E69" s="23">
        <f t="shared" si="18"/>
        <v>9.9343671798706055</v>
      </c>
      <c r="F69" s="8">
        <v>10666945536</v>
      </c>
      <c r="O69" s="6"/>
      <c r="P69" s="4"/>
      <c r="Q69" s="3">
        <v>2013</v>
      </c>
      <c r="R69" s="5">
        <v>1084</v>
      </c>
      <c r="S69" s="23">
        <f t="shared" si="17"/>
        <v>4.5960507392883301</v>
      </c>
      <c r="T69" s="8">
        <v>4934971904</v>
      </c>
    </row>
    <row r="70" spans="1:20">
      <c r="A70" s="6"/>
      <c r="B70" s="4"/>
      <c r="C70" s="3">
        <v>2014</v>
      </c>
      <c r="D70" s="5">
        <v>2697</v>
      </c>
      <c r="E70" s="23">
        <f t="shared" si="18"/>
        <v>5.1870760917663574</v>
      </c>
      <c r="F70" s="8">
        <v>5569580544</v>
      </c>
      <c r="O70" s="6"/>
      <c r="P70" s="13" t="s">
        <v>33</v>
      </c>
      <c r="Q70" s="14"/>
      <c r="R70" s="15">
        <f>SUM(R58:R69)</f>
        <v>55250</v>
      </c>
      <c r="S70" s="24">
        <f t="shared" si="17"/>
        <v>234.52067852020264</v>
      </c>
      <c r="T70" s="17">
        <f>SUM(T58:T69)</f>
        <v>251814661120</v>
      </c>
    </row>
    <row r="71" spans="1:20">
      <c r="A71" s="6"/>
      <c r="B71" s="13" t="s">
        <v>42</v>
      </c>
      <c r="C71" s="14"/>
      <c r="D71" s="15">
        <f>SUM(D65:D70)</f>
        <v>27154</v>
      </c>
      <c r="E71" s="24">
        <f t="shared" si="18"/>
        <v>52.099952220916748</v>
      </c>
      <c r="F71" s="17">
        <f>SUM(F65:F70)</f>
        <v>55941897728</v>
      </c>
      <c r="O71" s="6"/>
      <c r="P71" s="4" t="s">
        <v>30</v>
      </c>
      <c r="Q71" s="3"/>
      <c r="R71" s="5"/>
      <c r="S71" s="23"/>
      <c r="T71" s="11"/>
    </row>
    <row r="72" spans="1:20">
      <c r="A72" s="6"/>
      <c r="B72" s="4" t="s">
        <v>35</v>
      </c>
      <c r="C72" s="3"/>
      <c r="D72" s="5"/>
      <c r="E72" s="23"/>
      <c r="F72" s="11"/>
      <c r="O72" s="6"/>
      <c r="P72" s="4"/>
      <c r="Q72" s="3">
        <v>2005</v>
      </c>
      <c r="R72" s="5">
        <v>2927</v>
      </c>
      <c r="S72" s="23">
        <f t="shared" ref="S72:S82" si="19">T72/1024/1024/1024</f>
        <v>12.639612674713135</v>
      </c>
      <c r="T72" s="8">
        <v>13571680768</v>
      </c>
    </row>
    <row r="73" spans="1:20">
      <c r="A73" s="6"/>
      <c r="B73" s="4"/>
      <c r="C73" s="3">
        <v>2007</v>
      </c>
      <c r="D73" s="5">
        <v>3139</v>
      </c>
      <c r="E73" s="23">
        <f t="shared" ref="E73:E81" si="20">F73/1024/1024/1024</f>
        <v>5.701331615447998</v>
      </c>
      <c r="F73" s="8">
        <v>6121758208</v>
      </c>
      <c r="O73" s="6"/>
      <c r="P73" s="4"/>
      <c r="Q73" s="3">
        <v>2006</v>
      </c>
      <c r="R73" s="5">
        <v>5175</v>
      </c>
      <c r="S73" s="23">
        <f t="shared" si="19"/>
        <v>22.286079883575439</v>
      </c>
      <c r="T73" s="8">
        <v>23929496064</v>
      </c>
    </row>
    <row r="74" spans="1:20">
      <c r="A74" s="6"/>
      <c r="B74" s="4"/>
      <c r="C74" s="3">
        <v>2008</v>
      </c>
      <c r="D74" s="5">
        <v>5221</v>
      </c>
      <c r="E74" s="23">
        <f t="shared" si="20"/>
        <v>9.3154315948486328</v>
      </c>
      <c r="F74" s="8">
        <v>10002368512</v>
      </c>
      <c r="O74" s="6"/>
      <c r="P74" s="4"/>
      <c r="Q74" s="3">
        <v>2007</v>
      </c>
      <c r="R74" s="5">
        <v>5263</v>
      </c>
      <c r="S74" s="23">
        <f t="shared" si="19"/>
        <v>22.479451179504395</v>
      </c>
      <c r="T74" s="8">
        <v>24137126912</v>
      </c>
    </row>
    <row r="75" spans="1:20">
      <c r="A75" s="6"/>
      <c r="B75" s="4"/>
      <c r="C75" s="3">
        <v>2009</v>
      </c>
      <c r="D75" s="5">
        <v>5234</v>
      </c>
      <c r="E75" s="23">
        <f t="shared" si="20"/>
        <v>9.44873046875</v>
      </c>
      <c r="F75" s="8">
        <v>10145497088</v>
      </c>
      <c r="O75" s="6"/>
      <c r="P75" s="4"/>
      <c r="Q75" s="3">
        <v>2008</v>
      </c>
      <c r="R75" s="5">
        <v>5255</v>
      </c>
      <c r="S75" s="23">
        <f t="shared" si="19"/>
        <v>22.485232353210449</v>
      </c>
      <c r="T75" s="8">
        <v>24143334400</v>
      </c>
    </row>
    <row r="76" spans="1:20">
      <c r="A76" s="6"/>
      <c r="B76" s="4"/>
      <c r="C76" s="3">
        <v>2010</v>
      </c>
      <c r="D76" s="5">
        <v>5225</v>
      </c>
      <c r="E76" s="23">
        <f t="shared" si="20"/>
        <v>9.4687175750732422</v>
      </c>
      <c r="F76" s="8">
        <v>10166958080</v>
      </c>
      <c r="O76" s="6"/>
      <c r="P76" s="4"/>
      <c r="Q76" s="3">
        <v>2009</v>
      </c>
      <c r="R76" s="5">
        <v>5192</v>
      </c>
      <c r="S76" s="23">
        <f t="shared" si="19"/>
        <v>22.380982398986816</v>
      </c>
      <c r="T76" s="8">
        <v>24031396864</v>
      </c>
    </row>
    <row r="77" spans="1:20">
      <c r="A77" s="6"/>
      <c r="B77" s="4"/>
      <c r="C77" s="3">
        <v>2011</v>
      </c>
      <c r="D77" s="5">
        <v>5217</v>
      </c>
      <c r="E77" s="23">
        <f t="shared" si="20"/>
        <v>7.8158221244812012</v>
      </c>
      <c r="F77" s="8">
        <v>8392175104</v>
      </c>
      <c r="O77" s="6"/>
      <c r="P77" s="4"/>
      <c r="Q77" s="3">
        <v>2010</v>
      </c>
      <c r="R77" s="5">
        <v>5140</v>
      </c>
      <c r="S77" s="23">
        <f t="shared" si="19"/>
        <v>22.208600997924805</v>
      </c>
      <c r="T77" s="8">
        <v>23846303744</v>
      </c>
    </row>
    <row r="78" spans="1:20">
      <c r="A78" s="6"/>
      <c r="B78" s="4"/>
      <c r="C78" s="3">
        <v>2012</v>
      </c>
      <c r="D78" s="5">
        <v>5268</v>
      </c>
      <c r="E78" s="23">
        <f t="shared" si="20"/>
        <v>5.914825439453125</v>
      </c>
      <c r="F78" s="8">
        <v>6350995456</v>
      </c>
      <c r="O78" s="6"/>
      <c r="P78" s="4"/>
      <c r="Q78" s="3">
        <v>2011</v>
      </c>
      <c r="R78" s="5">
        <v>5163</v>
      </c>
      <c r="S78" s="23">
        <f t="shared" si="19"/>
        <v>22.315956115722656</v>
      </c>
      <c r="T78" s="8">
        <v>23961575424</v>
      </c>
    </row>
    <row r="79" spans="1:20">
      <c r="A79" s="6"/>
      <c r="B79" s="4"/>
      <c r="C79" s="3">
        <v>2013</v>
      </c>
      <c r="D79" s="5">
        <v>5190</v>
      </c>
      <c r="E79" s="23">
        <f t="shared" si="20"/>
        <v>8.2917451858520508</v>
      </c>
      <c r="F79" s="8">
        <v>8903193600</v>
      </c>
      <c r="O79" s="6"/>
      <c r="P79" s="4"/>
      <c r="Q79" s="3">
        <v>2012</v>
      </c>
      <c r="R79" s="5">
        <v>5193</v>
      </c>
      <c r="S79" s="23">
        <f t="shared" si="19"/>
        <v>22.354572772979736</v>
      </c>
      <c r="T79" s="8">
        <v>24003039744</v>
      </c>
    </row>
    <row r="80" spans="1:20">
      <c r="A80" s="6"/>
      <c r="B80" s="4"/>
      <c r="C80" s="3">
        <v>2014</v>
      </c>
      <c r="D80" s="5">
        <v>2710</v>
      </c>
      <c r="E80" s="23">
        <f t="shared" si="20"/>
        <v>4.941108226776123</v>
      </c>
      <c r="F80" s="8">
        <v>5305474560</v>
      </c>
      <c r="O80" s="6"/>
      <c r="P80" s="4"/>
      <c r="Q80" s="3">
        <v>2013</v>
      </c>
      <c r="R80" s="5">
        <v>5186</v>
      </c>
      <c r="S80" s="23">
        <f t="shared" si="19"/>
        <v>22.338433265686035</v>
      </c>
      <c r="T80" s="8">
        <v>23985710080</v>
      </c>
    </row>
    <row r="81" spans="1:20">
      <c r="A81" s="6"/>
      <c r="B81" s="13" t="s">
        <v>33</v>
      </c>
      <c r="C81" s="14"/>
      <c r="D81" s="15">
        <f>SUM(D73:D80)</f>
        <v>37204</v>
      </c>
      <c r="E81" s="24">
        <f t="shared" si="20"/>
        <v>60.897712230682373</v>
      </c>
      <c r="F81" s="17">
        <f>SUM(F73:F80)</f>
        <v>65388420608</v>
      </c>
      <c r="O81" s="6"/>
      <c r="P81" s="4"/>
      <c r="Q81" s="3">
        <v>2014</v>
      </c>
      <c r="R81" s="5">
        <v>2699</v>
      </c>
      <c r="S81" s="23">
        <f t="shared" si="19"/>
        <v>11.655279159545898</v>
      </c>
      <c r="T81" s="8">
        <v>12514760704</v>
      </c>
    </row>
    <row r="82" spans="1:20">
      <c r="A82" s="6"/>
      <c r="B82" s="4" t="s">
        <v>32</v>
      </c>
      <c r="C82" s="3"/>
      <c r="D82" s="5"/>
      <c r="E82" s="23"/>
      <c r="F82" s="11"/>
      <c r="O82" s="6"/>
      <c r="P82" s="13" t="s">
        <v>33</v>
      </c>
      <c r="Q82" s="14"/>
      <c r="R82" s="15">
        <f>SUM(R72:R81)</f>
        <v>47193</v>
      </c>
      <c r="S82" s="24">
        <f t="shared" si="19"/>
        <v>203.14420080184937</v>
      </c>
      <c r="T82" s="17">
        <f>SUM(T72:T81)</f>
        <v>218124424704</v>
      </c>
    </row>
    <row r="83" spans="1:20">
      <c r="A83" s="6"/>
      <c r="B83" s="4"/>
      <c r="C83" s="3">
        <v>2013</v>
      </c>
      <c r="D83" s="5">
        <v>5029</v>
      </c>
      <c r="E83" s="23">
        <f>F83/1024/1024/1024</f>
        <v>6.3757486343383789</v>
      </c>
      <c r="F83" s="8">
        <v>6845907968</v>
      </c>
      <c r="O83" s="6"/>
      <c r="P83" s="4" t="s">
        <v>29</v>
      </c>
      <c r="Q83" s="3"/>
      <c r="R83" s="5"/>
      <c r="S83" s="23"/>
      <c r="T83" s="11"/>
    </row>
    <row r="84" spans="1:20">
      <c r="A84" s="6"/>
      <c r="B84" s="4"/>
      <c r="C84" s="3">
        <v>2014</v>
      </c>
      <c r="D84" s="5">
        <v>2718</v>
      </c>
      <c r="E84" s="23">
        <f>F84/1024/1024/1024</f>
        <v>2.7814998626708984</v>
      </c>
      <c r="F84" s="8">
        <v>2986612736</v>
      </c>
      <c r="O84" s="6"/>
      <c r="P84" s="4"/>
      <c r="Q84" s="3">
        <v>2009</v>
      </c>
      <c r="R84" s="5">
        <v>3730</v>
      </c>
      <c r="S84" s="23">
        <f t="shared" ref="S84:S90" si="21">T84/1024/1024/1024</f>
        <v>16.102568626403809</v>
      </c>
      <c r="T84" s="8">
        <v>17290001408</v>
      </c>
    </row>
    <row r="85" spans="1:20">
      <c r="A85" s="6"/>
      <c r="B85" s="13" t="s">
        <v>33</v>
      </c>
      <c r="C85" s="14"/>
      <c r="D85" s="15">
        <f>SUM(D83:D84)</f>
        <v>7747</v>
      </c>
      <c r="E85" s="24">
        <f>F85/1024/1024/1024</f>
        <v>9.1572484970092773</v>
      </c>
      <c r="F85" s="17">
        <f>SUM(F83:F84)</f>
        <v>9832520704</v>
      </c>
      <c r="O85" s="6"/>
      <c r="P85" s="4"/>
      <c r="Q85" s="3">
        <v>2010</v>
      </c>
      <c r="R85" s="5">
        <v>5160</v>
      </c>
      <c r="S85" s="23">
        <f t="shared" si="21"/>
        <v>22.305187225341797</v>
      </c>
      <c r="T85" s="8">
        <v>23950012416</v>
      </c>
    </row>
    <row r="86" spans="1:20">
      <c r="A86" s="25" t="s">
        <v>43</v>
      </c>
      <c r="B86" s="25"/>
      <c r="C86" s="25"/>
      <c r="D86" s="25">
        <f>SUM(D21,D37,D51,D71,D63,D81,D85)</f>
        <v>326553</v>
      </c>
      <c r="E86" s="25">
        <f>SUM(E21,E37,E51,E71,E63,E81,E85)</f>
        <v>602.90033483505249</v>
      </c>
      <c r="F86" s="27">
        <f>SUM(F21,F37,F51,F71,F63,F81,F85)</f>
        <v>647359305216</v>
      </c>
      <c r="O86" s="6"/>
      <c r="P86" s="4"/>
      <c r="Q86" s="3">
        <v>2011</v>
      </c>
      <c r="R86" s="5">
        <v>5180</v>
      </c>
      <c r="S86" s="23">
        <f t="shared" si="21"/>
        <v>22.332804203033447</v>
      </c>
      <c r="T86" s="8">
        <v>23979665920</v>
      </c>
    </row>
    <row r="87" spans="1:20">
      <c r="O87" s="6"/>
      <c r="P87" s="4"/>
      <c r="Q87" s="3">
        <v>2012</v>
      </c>
      <c r="R87" s="5">
        <v>5202</v>
      </c>
      <c r="S87" s="23">
        <f t="shared" si="21"/>
        <v>22.43382453918457</v>
      </c>
      <c r="T87" s="8">
        <v>24088135680</v>
      </c>
    </row>
    <row r="88" spans="1:20">
      <c r="O88" s="6"/>
      <c r="P88" s="4"/>
      <c r="Q88" s="3">
        <v>2013</v>
      </c>
      <c r="R88" s="5">
        <v>5183</v>
      </c>
      <c r="S88" s="23">
        <f t="shared" si="21"/>
        <v>22.345499992370605</v>
      </c>
      <c r="T88" s="8">
        <v>23993297920</v>
      </c>
    </row>
    <row r="89" spans="1:20">
      <c r="O89" s="6"/>
      <c r="P89" s="4"/>
      <c r="Q89" s="3">
        <v>2014</v>
      </c>
      <c r="R89" s="5">
        <v>2699</v>
      </c>
      <c r="S89" s="23">
        <f t="shared" si="21"/>
        <v>11.66836404800415</v>
      </c>
      <c r="T89" s="8">
        <v>12528810496</v>
      </c>
    </row>
    <row r="90" spans="1:20">
      <c r="O90" s="6"/>
      <c r="P90" s="13" t="s">
        <v>33</v>
      </c>
      <c r="Q90" s="14"/>
      <c r="R90" s="15">
        <f>SUM(R84:R89)</f>
        <v>27154</v>
      </c>
      <c r="S90" s="24">
        <f t="shared" si="21"/>
        <v>117.18824863433838</v>
      </c>
      <c r="T90" s="17">
        <f>SUM(T84:T89)</f>
        <v>125829923840</v>
      </c>
    </row>
    <row r="91" spans="1:20">
      <c r="O91" s="6"/>
      <c r="P91" s="4" t="s">
        <v>31</v>
      </c>
      <c r="Q91" s="3"/>
      <c r="R91" s="5"/>
      <c r="S91" s="23"/>
      <c r="T91" s="11"/>
    </row>
    <row r="92" spans="1:20">
      <c r="O92" s="6"/>
      <c r="P92" s="4"/>
      <c r="Q92" s="3">
        <v>2007</v>
      </c>
      <c r="R92" s="5">
        <v>3126</v>
      </c>
      <c r="S92" s="23">
        <f t="shared" ref="S92:S100" si="22">T92/1024/1024/1024</f>
        <v>12.755304336547852</v>
      </c>
      <c r="T92" s="8">
        <v>13695903744</v>
      </c>
    </row>
    <row r="93" spans="1:20">
      <c r="O93" s="6"/>
      <c r="P93" s="4"/>
      <c r="Q93" s="3">
        <v>2008</v>
      </c>
      <c r="R93" s="5">
        <v>5205</v>
      </c>
      <c r="S93" s="23">
        <f t="shared" si="22"/>
        <v>20.871329784393311</v>
      </c>
      <c r="T93" s="8">
        <v>22410419712</v>
      </c>
    </row>
    <row r="94" spans="1:20">
      <c r="O94" s="6"/>
      <c r="P94" s="4"/>
      <c r="Q94" s="3">
        <v>2009</v>
      </c>
      <c r="R94" s="5">
        <v>5231</v>
      </c>
      <c r="S94" s="23">
        <f t="shared" si="22"/>
        <v>21.237864971160889</v>
      </c>
      <c r="T94" s="8">
        <v>22803983872</v>
      </c>
    </row>
    <row r="95" spans="1:20">
      <c r="O95" s="6"/>
      <c r="P95" s="4"/>
      <c r="Q95" s="3">
        <v>2010</v>
      </c>
      <c r="R95" s="5">
        <v>5224</v>
      </c>
      <c r="S95" s="23">
        <f t="shared" si="22"/>
        <v>21.287188529968262</v>
      </c>
      <c r="T95" s="8">
        <v>22856944640</v>
      </c>
    </row>
    <row r="96" spans="1:20">
      <c r="O96" s="6"/>
      <c r="P96" s="4"/>
      <c r="Q96" s="3">
        <v>2011</v>
      </c>
      <c r="R96" s="5">
        <v>5217</v>
      </c>
      <c r="S96" s="23">
        <f t="shared" si="22"/>
        <v>17.56581974029541</v>
      </c>
      <c r="T96" s="8">
        <v>18861155328</v>
      </c>
    </row>
    <row r="97" spans="15:20">
      <c r="O97" s="6"/>
      <c r="P97" s="4"/>
      <c r="Q97" s="3">
        <v>2012</v>
      </c>
      <c r="R97" s="5">
        <v>5270</v>
      </c>
      <c r="S97" s="23">
        <f t="shared" si="22"/>
        <v>13.286189556121826</v>
      </c>
      <c r="T97" s="8">
        <v>14265937408</v>
      </c>
    </row>
    <row r="98" spans="15:20">
      <c r="O98" s="6"/>
      <c r="P98" s="4"/>
      <c r="Q98" s="3">
        <v>2013</v>
      </c>
      <c r="R98" s="5">
        <v>5190</v>
      </c>
      <c r="S98" s="23">
        <f t="shared" si="22"/>
        <v>18.633158683776855</v>
      </c>
      <c r="T98" s="8">
        <v>20007201792</v>
      </c>
    </row>
    <row r="99" spans="15:20">
      <c r="O99" s="6"/>
      <c r="P99" s="4"/>
      <c r="Q99" s="3">
        <v>2014</v>
      </c>
      <c r="R99" s="5">
        <v>2709</v>
      </c>
      <c r="S99" s="23">
        <f t="shared" si="22"/>
        <v>11.104332447052002</v>
      </c>
      <c r="T99" s="8">
        <v>11923186176</v>
      </c>
    </row>
    <row r="100" spans="15:20">
      <c r="O100" s="6"/>
      <c r="P100" s="13" t="s">
        <v>33</v>
      </c>
      <c r="Q100" s="14"/>
      <c r="R100" s="15">
        <f>SUM(R92:R99)</f>
        <v>37172</v>
      </c>
      <c r="S100" s="24">
        <f t="shared" si="22"/>
        <v>136.74118804931641</v>
      </c>
      <c r="T100" s="17">
        <f>SUM(T92:T99)</f>
        <v>146824732672</v>
      </c>
    </row>
    <row r="101" spans="15:20">
      <c r="O101" s="6"/>
      <c r="P101" s="4" t="s">
        <v>32</v>
      </c>
      <c r="Q101" s="3"/>
      <c r="R101" s="5"/>
      <c r="S101" s="23"/>
      <c r="T101" s="11"/>
    </row>
    <row r="102" spans="15:20">
      <c r="O102" s="6"/>
      <c r="P102" s="4"/>
      <c r="Q102" s="3">
        <v>2013</v>
      </c>
      <c r="R102" s="5">
        <v>5028</v>
      </c>
      <c r="S102" s="23">
        <f>T102/1024/1024/1024</f>
        <v>14.320720195770264</v>
      </c>
      <c r="T102" s="8">
        <v>15376756224</v>
      </c>
    </row>
    <row r="103" spans="15:20">
      <c r="O103" s="6"/>
      <c r="P103" s="4"/>
      <c r="Q103" s="3">
        <v>2014</v>
      </c>
      <c r="R103" s="5">
        <v>2717</v>
      </c>
      <c r="S103" s="23">
        <f>T103/1024/1024/1024</f>
        <v>6.2447056770324707</v>
      </c>
      <c r="T103" s="8">
        <v>6705201664</v>
      </c>
    </row>
    <row r="104" spans="15:20">
      <c r="O104" s="6"/>
      <c r="P104" s="13" t="s">
        <v>33</v>
      </c>
      <c r="Q104" s="14"/>
      <c r="R104" s="15">
        <f>SUM(R102:R103)</f>
        <v>7745</v>
      </c>
      <c r="S104" s="24">
        <f>T104/1024/1024/1024</f>
        <v>20.565425872802734</v>
      </c>
      <c r="T104" s="17">
        <f>SUM(T102:T103)</f>
        <v>22081957888</v>
      </c>
    </row>
    <row r="105" spans="15:20">
      <c r="O105" s="25" t="s">
        <v>33</v>
      </c>
      <c r="P105" s="25"/>
      <c r="Q105" s="25"/>
      <c r="R105" s="25">
        <f>SUM(R21,R56,R40,R70,R90,R91,R82,R91,R100,R104)</f>
        <v>573137</v>
      </c>
      <c r="S105" s="25">
        <f>SUM(S21,S56,S40,S70,S90,S91,S82,S91,S100,S104)</f>
        <v>2293.7269060825929</v>
      </c>
      <c r="T105" s="27">
        <f>SUM(T21,T56,T40,T70,T90,T91,T82,T91,T100,T104)</f>
        <v>2462870511895</v>
      </c>
    </row>
  </sheetData>
  <sortState ref="X34:AA35">
    <sortCondition ref="X3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2" sqref="C2:I2"/>
    </sheetView>
  </sheetViews>
  <sheetFormatPr defaultRowHeight="13.5"/>
  <sheetData>
    <row r="1" spans="1: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>
      <c r="A2" t="s">
        <v>55</v>
      </c>
      <c r="B2" t="s">
        <v>10</v>
      </c>
    </row>
    <row r="3" spans="1:5">
      <c r="B3" t="s">
        <v>24</v>
      </c>
    </row>
    <row r="4" spans="1:5">
      <c r="B4" t="s">
        <v>25</v>
      </c>
    </row>
    <row r="5" spans="1:5">
      <c r="B5" t="s">
        <v>39</v>
      </c>
    </row>
    <row r="6" spans="1:5">
      <c r="B6" t="s">
        <v>38</v>
      </c>
    </row>
    <row r="7" spans="1:5">
      <c r="B7" t="s">
        <v>40</v>
      </c>
    </row>
    <row r="8" spans="1:5">
      <c r="B8" t="s">
        <v>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sqref="A1:XFD1048576"/>
    </sheetView>
  </sheetViews>
  <sheetFormatPr defaultRowHeight="13.5"/>
  <cols>
    <col min="1" max="2" width="9" style="31"/>
    <col min="3" max="4" width="19.125" style="31" customWidth="1"/>
    <col min="5" max="6" width="21.375" style="31" customWidth="1"/>
    <col min="7" max="7" width="17" style="40" customWidth="1"/>
    <col min="8" max="8" width="15.625" style="40" customWidth="1"/>
    <col min="9" max="10" width="21.75" style="40" customWidth="1"/>
    <col min="11" max="12" width="21.5" style="31" customWidth="1"/>
    <col min="13" max="13" width="20.875" style="31" customWidth="1"/>
    <col min="14" max="16384" width="9" style="31"/>
  </cols>
  <sheetData>
    <row r="1" spans="1:14">
      <c r="A1" s="29"/>
      <c r="B1" s="29"/>
      <c r="C1" s="29" t="s">
        <v>139</v>
      </c>
      <c r="D1" s="29" t="s">
        <v>140</v>
      </c>
      <c r="E1" s="29" t="s">
        <v>130</v>
      </c>
      <c r="F1" s="29" t="s">
        <v>129</v>
      </c>
      <c r="G1" s="30" t="s">
        <v>73</v>
      </c>
      <c r="H1" s="30" t="s">
        <v>74</v>
      </c>
      <c r="I1" s="30" t="s">
        <v>100</v>
      </c>
      <c r="J1" s="30" t="s">
        <v>101</v>
      </c>
      <c r="K1" s="29" t="s">
        <v>56</v>
      </c>
      <c r="L1" s="29" t="s">
        <v>103</v>
      </c>
      <c r="M1" s="29" t="s">
        <v>102</v>
      </c>
      <c r="N1" s="29"/>
    </row>
    <row r="2" spans="1:14" ht="27.75" customHeight="1">
      <c r="A2" s="29" t="s">
        <v>57</v>
      </c>
      <c r="B2" s="29" t="s">
        <v>75</v>
      </c>
      <c r="C2" s="32"/>
      <c r="D2" s="32" t="s">
        <v>138</v>
      </c>
      <c r="E2" s="32"/>
      <c r="F2" s="32" t="s">
        <v>138</v>
      </c>
      <c r="G2" s="33"/>
      <c r="H2" s="33"/>
      <c r="I2" s="33"/>
      <c r="J2" s="33"/>
      <c r="K2" s="34"/>
      <c r="L2" s="32" t="s">
        <v>126</v>
      </c>
      <c r="M2" s="32"/>
      <c r="N2" s="29" t="s">
        <v>75</v>
      </c>
    </row>
    <row r="3" spans="1:14">
      <c r="A3" s="29" t="s">
        <v>58</v>
      </c>
      <c r="B3" s="29" t="s">
        <v>76</v>
      </c>
      <c r="C3" s="32"/>
      <c r="D3" s="32"/>
      <c r="E3" s="34"/>
      <c r="F3" s="32" t="s">
        <v>134</v>
      </c>
      <c r="G3" s="33"/>
      <c r="H3" s="33"/>
      <c r="I3" s="33"/>
      <c r="J3" s="33"/>
      <c r="K3" s="32"/>
      <c r="L3" s="32" t="s">
        <v>113</v>
      </c>
      <c r="M3" s="32"/>
      <c r="N3" s="29" t="s">
        <v>76</v>
      </c>
    </row>
    <row r="4" spans="1:14">
      <c r="A4" s="29" t="s">
        <v>59</v>
      </c>
      <c r="B4" s="29" t="s">
        <v>77</v>
      </c>
      <c r="C4" s="32"/>
      <c r="D4" s="32" t="s">
        <v>114</v>
      </c>
      <c r="E4" s="34"/>
      <c r="F4" s="32" t="s">
        <v>114</v>
      </c>
      <c r="G4" s="33"/>
      <c r="H4" s="33"/>
      <c r="I4" s="33"/>
      <c r="J4" s="33"/>
      <c r="K4" s="32"/>
      <c r="L4" s="32" t="s">
        <v>114</v>
      </c>
      <c r="M4" s="32"/>
      <c r="N4" s="29" t="s">
        <v>77</v>
      </c>
    </row>
    <row r="5" spans="1:14" ht="46.5" customHeight="1">
      <c r="A5" s="29" t="s">
        <v>60</v>
      </c>
      <c r="B5" s="29" t="s">
        <v>78</v>
      </c>
      <c r="C5" s="32"/>
      <c r="D5" s="32"/>
      <c r="E5" s="34"/>
      <c r="F5" s="32" t="s">
        <v>116</v>
      </c>
      <c r="G5" s="33"/>
      <c r="H5" s="33"/>
      <c r="I5" s="33"/>
      <c r="J5" s="33"/>
      <c r="K5" s="32"/>
      <c r="L5" s="32" t="s">
        <v>116</v>
      </c>
      <c r="M5" s="32" t="s">
        <v>104</v>
      </c>
      <c r="N5" s="29" t="s">
        <v>78</v>
      </c>
    </row>
    <row r="6" spans="1:14" ht="60" customHeight="1">
      <c r="A6" s="29" t="s">
        <v>61</v>
      </c>
      <c r="B6" s="29" t="s">
        <v>79</v>
      </c>
      <c r="C6" s="32" t="s">
        <v>141</v>
      </c>
      <c r="D6" s="35" t="s">
        <v>135</v>
      </c>
      <c r="E6" s="32" t="s">
        <v>131</v>
      </c>
      <c r="F6" s="35" t="s">
        <v>135</v>
      </c>
      <c r="G6" s="33"/>
      <c r="H6" s="33"/>
      <c r="I6" s="33"/>
      <c r="J6" s="33"/>
      <c r="K6" s="32"/>
      <c r="L6" s="32" t="s">
        <v>117</v>
      </c>
      <c r="M6" s="32" t="s">
        <v>105</v>
      </c>
      <c r="N6" s="29" t="s">
        <v>79</v>
      </c>
    </row>
    <row r="7" spans="1:14" ht="62.25" customHeight="1">
      <c r="A7" s="29" t="s">
        <v>62</v>
      </c>
      <c r="B7" s="29" t="s">
        <v>80</v>
      </c>
      <c r="C7" s="32"/>
      <c r="D7" s="32"/>
      <c r="E7" s="32" t="s">
        <v>132</v>
      </c>
      <c r="F7" s="32" t="s">
        <v>136</v>
      </c>
      <c r="G7" s="33"/>
      <c r="H7" s="33"/>
      <c r="I7" s="33"/>
      <c r="J7" s="33"/>
      <c r="K7" s="32"/>
      <c r="L7" s="32" t="s">
        <v>118</v>
      </c>
      <c r="M7" s="32" t="s">
        <v>106</v>
      </c>
      <c r="N7" s="29" t="s">
        <v>80</v>
      </c>
    </row>
    <row r="8" spans="1:14" ht="53.25" customHeight="1">
      <c r="A8" s="29" t="s">
        <v>63</v>
      </c>
      <c r="B8" s="29" t="s">
        <v>81</v>
      </c>
      <c r="C8" s="32" t="s">
        <v>142</v>
      </c>
      <c r="D8" s="32" t="s">
        <v>119</v>
      </c>
      <c r="E8" s="32" t="s">
        <v>133</v>
      </c>
      <c r="F8" s="32" t="s">
        <v>119</v>
      </c>
      <c r="G8" s="33"/>
      <c r="H8" s="33"/>
      <c r="I8" s="33"/>
      <c r="J8" s="33"/>
      <c r="K8" s="32"/>
      <c r="L8" s="32" t="s">
        <v>119</v>
      </c>
      <c r="M8" s="32" t="s">
        <v>107</v>
      </c>
      <c r="N8" s="29" t="s">
        <v>81</v>
      </c>
    </row>
    <row r="9" spans="1:14" ht="29.25" customHeight="1">
      <c r="A9" s="29" t="s">
        <v>64</v>
      </c>
      <c r="B9" s="29" t="s">
        <v>82</v>
      </c>
      <c r="C9" s="32"/>
      <c r="D9" s="32"/>
      <c r="E9" s="34"/>
      <c r="F9" s="32" t="s">
        <v>115</v>
      </c>
      <c r="G9" s="33"/>
      <c r="H9" s="33"/>
      <c r="I9" s="33"/>
      <c r="J9" s="33"/>
      <c r="K9" s="32"/>
      <c r="L9" s="32" t="s">
        <v>115</v>
      </c>
      <c r="M9" s="32"/>
      <c r="N9" s="29" t="s">
        <v>82</v>
      </c>
    </row>
    <row r="10" spans="1:14" ht="58.5" customHeight="1">
      <c r="A10" s="29" t="s">
        <v>65</v>
      </c>
      <c r="B10" s="29" t="s">
        <v>83</v>
      </c>
      <c r="C10" s="32" t="s">
        <v>108</v>
      </c>
      <c r="D10" s="32" t="s">
        <v>137</v>
      </c>
      <c r="E10" s="32" t="s">
        <v>108</v>
      </c>
      <c r="F10" s="32" t="s">
        <v>137</v>
      </c>
      <c r="G10" s="33"/>
      <c r="H10" s="33"/>
      <c r="I10" s="33"/>
      <c r="J10" s="33"/>
      <c r="K10" s="32"/>
      <c r="L10" s="32" t="s">
        <v>120</v>
      </c>
      <c r="M10" s="32" t="s">
        <v>108</v>
      </c>
      <c r="N10" s="29" t="s">
        <v>83</v>
      </c>
    </row>
    <row r="11" spans="1:14" ht="57" customHeight="1">
      <c r="A11" s="29" t="s">
        <v>66</v>
      </c>
      <c r="B11" s="29" t="s">
        <v>84</v>
      </c>
      <c r="C11" s="32"/>
      <c r="D11" s="32"/>
      <c r="E11" s="32"/>
      <c r="F11" s="32"/>
      <c r="G11" s="36" t="s">
        <v>91</v>
      </c>
      <c r="H11" s="33" t="s">
        <v>95</v>
      </c>
      <c r="I11" s="36" t="s">
        <v>91</v>
      </c>
      <c r="J11" s="33" t="s">
        <v>95</v>
      </c>
      <c r="K11" s="32"/>
      <c r="L11" s="32" t="s">
        <v>121</v>
      </c>
      <c r="M11" s="32" t="s">
        <v>109</v>
      </c>
      <c r="N11" s="29" t="s">
        <v>84</v>
      </c>
    </row>
    <row r="12" spans="1:14" ht="43.5" customHeight="1">
      <c r="A12" s="29" t="s">
        <v>67</v>
      </c>
      <c r="B12" s="29" t="s">
        <v>85</v>
      </c>
      <c r="C12" s="32"/>
      <c r="D12" s="32"/>
      <c r="E12" s="32"/>
      <c r="F12" s="32"/>
      <c r="G12" s="33" t="s">
        <v>92</v>
      </c>
      <c r="H12" s="33" t="s">
        <v>96</v>
      </c>
      <c r="I12" s="33" t="s">
        <v>92</v>
      </c>
      <c r="J12" s="33" t="s">
        <v>96</v>
      </c>
      <c r="K12" s="32"/>
      <c r="L12" s="32" t="s">
        <v>122</v>
      </c>
      <c r="M12" s="32" t="s">
        <v>110</v>
      </c>
      <c r="N12" s="29" t="s">
        <v>85</v>
      </c>
    </row>
    <row r="13" spans="1:14">
      <c r="A13" s="29" t="s">
        <v>68</v>
      </c>
      <c r="B13" s="29" t="s">
        <v>86</v>
      </c>
      <c r="C13" s="32"/>
      <c r="D13" s="32"/>
      <c r="E13" s="32"/>
      <c r="F13" s="32"/>
      <c r="G13" s="33"/>
      <c r="H13" s="33" t="s">
        <v>97</v>
      </c>
      <c r="I13" s="33"/>
      <c r="J13" s="33" t="s">
        <v>97</v>
      </c>
      <c r="K13" s="32"/>
      <c r="L13" s="32" t="s">
        <v>123</v>
      </c>
      <c r="M13" s="32"/>
      <c r="N13" s="29" t="s">
        <v>86</v>
      </c>
    </row>
    <row r="14" spans="1:14">
      <c r="A14" s="29" t="s">
        <v>69</v>
      </c>
      <c r="B14" s="29" t="s">
        <v>87</v>
      </c>
      <c r="C14" s="32"/>
      <c r="D14" s="32"/>
      <c r="E14" s="32"/>
      <c r="F14" s="32"/>
      <c r="G14" s="33"/>
      <c r="H14" s="33" t="s">
        <v>98</v>
      </c>
      <c r="I14" s="33"/>
      <c r="J14" s="33"/>
      <c r="K14" s="32" t="s">
        <v>128</v>
      </c>
      <c r="L14" s="32" t="s">
        <v>124</v>
      </c>
      <c r="M14" s="32"/>
      <c r="N14" s="29" t="s">
        <v>87</v>
      </c>
    </row>
    <row r="15" spans="1:14">
      <c r="A15" s="29" t="s">
        <v>70</v>
      </c>
      <c r="B15" s="29" t="s">
        <v>88</v>
      </c>
      <c r="C15" s="32"/>
      <c r="D15" s="32"/>
      <c r="E15" s="32"/>
      <c r="F15" s="32"/>
      <c r="G15" s="33"/>
      <c r="H15" s="33" t="s">
        <v>99</v>
      </c>
      <c r="I15" s="33"/>
      <c r="J15" s="33"/>
      <c r="K15" s="32" t="s">
        <v>125</v>
      </c>
      <c r="L15" s="32" t="s">
        <v>125</v>
      </c>
      <c r="M15" s="32"/>
      <c r="N15" s="29" t="s">
        <v>88</v>
      </c>
    </row>
    <row r="16" spans="1:14">
      <c r="A16" s="29" t="s">
        <v>71</v>
      </c>
      <c r="B16" s="29" t="s">
        <v>89</v>
      </c>
      <c r="C16" s="32"/>
      <c r="D16" s="32"/>
      <c r="E16" s="32"/>
      <c r="F16" s="32"/>
      <c r="G16" s="33"/>
      <c r="H16" s="33" t="s">
        <v>94</v>
      </c>
      <c r="I16" s="33"/>
      <c r="J16" s="33"/>
      <c r="K16" s="32" t="s">
        <v>127</v>
      </c>
      <c r="L16" s="32" t="s">
        <v>112</v>
      </c>
      <c r="M16" s="32"/>
      <c r="N16" s="29" t="s">
        <v>89</v>
      </c>
    </row>
    <row r="17" spans="1:14">
      <c r="A17" s="29" t="s">
        <v>72</v>
      </c>
      <c r="B17" s="29" t="s">
        <v>90</v>
      </c>
      <c r="C17" s="32"/>
      <c r="D17" s="32"/>
      <c r="E17" s="32"/>
      <c r="F17" s="32"/>
      <c r="G17" s="33"/>
      <c r="H17" s="33" t="s">
        <v>93</v>
      </c>
      <c r="I17" s="33"/>
      <c r="J17" s="33"/>
      <c r="K17" s="32" t="s">
        <v>111</v>
      </c>
      <c r="L17" s="32" t="s">
        <v>111</v>
      </c>
      <c r="M17" s="32"/>
      <c r="N17" s="29" t="s">
        <v>90</v>
      </c>
    </row>
    <row r="18" spans="1:14">
      <c r="A18" s="37"/>
      <c r="B18" s="37"/>
      <c r="C18" s="38"/>
      <c r="D18" s="38"/>
      <c r="E18" s="38"/>
      <c r="F18" s="38"/>
      <c r="G18" s="39"/>
      <c r="H18" s="39"/>
      <c r="I18" s="39"/>
      <c r="J18" s="39"/>
      <c r="K18" s="38"/>
      <c r="L18" s="38"/>
      <c r="M18" s="38"/>
      <c r="N18" s="3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list</vt:lpstr>
      <vt:lpstr>整理</vt:lpstr>
      <vt:lpstr>readme</vt:lpstr>
      <vt:lpstr>统计</vt:lpstr>
      <vt:lpstr>atovs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zxt</cp:lastModifiedBy>
  <dcterms:created xsi:type="dcterms:W3CDTF">2014-08-21T23:32:54Z</dcterms:created>
  <dcterms:modified xsi:type="dcterms:W3CDTF">2014-10-10T01:32:06Z</dcterms:modified>
</cp:coreProperties>
</file>