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<sst xmlns="http://schemas.openxmlformats.org/spreadsheetml/2006/main" count="180">
  <si>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</si>
  <si>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</si>
  <si>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</si>
  <si>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教师</t>
  </si>
  <si>
    <t>学生</t>
  </si>
  <si>
    <t>管理员</t>
  </si>
  <si>
    <t>游客</t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</si>
  <si>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</si>
  <si>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</si>
  <si>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</si>
  <si>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</si>
  <si>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</si>
  <si>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</si>
  <si>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</si>
  <si>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</si>
  <si>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</si>
  <si>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</si>
  <si>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</si>
  <si>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首页</t>
  </si>
  <si>
    <t>浏览首页</t>
  </si>
  <si>
    <t>用户管理</t>
  </si>
  <si>
    <t>选择显现用户数量</t>
  </si>
  <si>
    <t>登录</t>
  </si>
  <si>
    <t>选择用户身份</t>
  </si>
  <si>
    <t>浏览系统公告</t>
  </si>
  <si>
    <t>帮助（下载使用指南）</t>
  </si>
  <si>
    <t>选择用户状态</t>
  </si>
  <si>
    <t>点击进入具体系统公告</t>
  </si>
  <si>
    <t>访问课程中心</t>
  </si>
  <si>
    <t>搜索用户</t>
  </si>
  <si>
    <t>页脚</t>
  </si>
  <si>
    <t>访问链接网站</t>
  </si>
  <si>
    <t>访问论坛</t>
  </si>
  <si>
    <t>新增用户</t>
  </si>
  <si>
    <t>查看管理员联系方式</t>
  </si>
  <si>
    <t>访问个人中心</t>
  </si>
  <si>
    <t>删除用户</t>
  </si>
  <si>
    <t>查看网站版权所有方</t>
  </si>
  <si>
    <t>访问消息中心</t>
  </si>
  <si>
    <t>更改用户信息</t>
  </si>
  <si>
    <t>进入推荐课程页面</t>
  </si>
  <si>
    <t>更改用户身份</t>
  </si>
  <si>
    <t>登出</t>
  </si>
  <si>
    <t>重置密码</t>
  </si>
  <si>
    <t>进入推荐教师页面</t>
  </si>
  <si>
    <t>用户审核</t>
  </si>
  <si>
    <t>同意用户审核通过</t>
  </si>
  <si>
    <t>点击进入具体公告（登录后跳转到消息中心的系统通知处）</t>
  </si>
  <si>
    <t>拒绝用户审核通过</t>
  </si>
  <si>
    <t>注册账号</t>
  </si>
  <si>
    <t>用户封禁</t>
  </si>
  <si>
    <t>用户登录</t>
  </si>
  <si>
    <t>用户解封</t>
  </si>
  <si>
    <t>忘记密码</t>
  </si>
  <si>
    <t>查看网站版权方</t>
  </si>
  <si>
    <t>勾选用户复选框</t>
  </si>
  <si>
    <t>个人中心</t>
  </si>
  <si>
    <t>显示个人信息</t>
  </si>
  <si>
    <t>全选用户复选框</t>
  </si>
  <si>
    <t>修改个人头像</t>
  </si>
  <si>
    <t>浏览站内记录</t>
  </si>
  <si>
    <t>查看我的课程</t>
  </si>
  <si>
    <t>选择某天的站内记录</t>
  </si>
  <si>
    <t>查看我发布的帖子</t>
  </si>
  <si>
    <t>课程管理</t>
  </si>
  <si>
    <t>浏览课程列表</t>
  </si>
  <si>
    <t>删除我发布的帖子</t>
  </si>
  <si>
    <t>新增课程</t>
  </si>
  <si>
    <t>查看我的回复</t>
  </si>
  <si>
    <t>删除课程</t>
  </si>
  <si>
    <t>删除我的回复</t>
  </si>
  <si>
    <t>进入具体课程</t>
  </si>
  <si>
    <t>查看回复我的</t>
  </si>
  <si>
    <t>删除我的课程</t>
  </si>
  <si>
    <t>搜索教师和课程</t>
  </si>
  <si>
    <t>删除回复我的</t>
  </si>
  <si>
    <t>具体课程管理</t>
  </si>
  <si>
    <t>修改课程介绍</t>
  </si>
  <si>
    <t>申请开课</t>
  </si>
  <si>
    <t>修改课程计划</t>
  </si>
  <si>
    <t>查看我的开课</t>
  </si>
  <si>
    <t>发布课程公告</t>
  </si>
  <si>
    <t>删除我开的课</t>
  </si>
  <si>
    <t>修改教师介绍</t>
  </si>
  <si>
    <t>修改密码</t>
  </si>
  <si>
    <t>上传课程资料</t>
  </si>
  <si>
    <t>更换绑定手机</t>
  </si>
  <si>
    <t>增加课程链接</t>
  </si>
  <si>
    <t>更换绑定邮箱</t>
  </si>
  <si>
    <t>删除课程链接</t>
  </si>
  <si>
    <t>消息中心</t>
  </si>
  <si>
    <t>查看系统通知</t>
  </si>
  <si>
    <t>开设答疑</t>
  </si>
  <si>
    <t>查看课程通知</t>
  </si>
  <si>
    <t>修改课程公告</t>
  </si>
  <si>
    <t>课程首页</t>
  </si>
  <si>
    <t>浏览热门课程</t>
  </si>
  <si>
    <t>删除课程资料</t>
  </si>
  <si>
    <t>浏览推荐教师</t>
  </si>
  <si>
    <t>课程答疑管理</t>
  </si>
  <si>
    <t>开始课程答疑</t>
  </si>
  <si>
    <t>搜索课程和教师</t>
  </si>
  <si>
    <t>终止课程答疑</t>
  </si>
  <si>
    <t>查看所有课程</t>
  </si>
  <si>
    <t>延迟课程答疑</t>
  </si>
  <si>
    <t>查看所有教师</t>
  </si>
  <si>
    <t>离开课程答疑</t>
  </si>
  <si>
    <t>进入课程</t>
  </si>
  <si>
    <t>查看剩余答疑剩余时间</t>
  </si>
  <si>
    <t>进入单一教师所有开课界面</t>
  </si>
  <si>
    <t>删除聊天记录</t>
  </si>
  <si>
    <t>课程主页（自己开设的课程）</t>
  </si>
  <si>
    <t>删除历史文件</t>
  </si>
  <si>
    <t>删除经典问题</t>
  </si>
  <si>
    <t>单一教师开课界面</t>
  </si>
  <si>
    <t>查看教师介绍</t>
  </si>
  <si>
    <t>课程论坛管理</t>
  </si>
  <si>
    <t>发表新帖</t>
  </si>
  <si>
    <t>查看该教师的所有课程</t>
  </si>
  <si>
    <t>设置置顶帖</t>
  </si>
  <si>
    <t>搜索该教师的课程</t>
  </si>
  <si>
    <t>设置精华帖</t>
  </si>
  <si>
    <t>进入帖子</t>
  </si>
  <si>
    <t>课程主页</t>
  </si>
  <si>
    <t>查看课程介绍</t>
  </si>
  <si>
    <t>删除帖子回复</t>
  </si>
  <si>
    <t>查看课程计划</t>
  </si>
  <si>
    <t>删除课程帖子</t>
  </si>
  <si>
    <t>前往课程答疑</t>
  </si>
  <si>
    <t>查看课程公告</t>
  </si>
  <si>
    <t>论坛管理管理</t>
  </si>
  <si>
    <t>新增帖子</t>
  </si>
  <si>
    <t>前往课程论坛</t>
  </si>
  <si>
    <t>删除帖子</t>
  </si>
  <si>
    <t>课程答疑</t>
  </si>
  <si>
    <t>下载课程资料</t>
  </si>
  <si>
    <t>删除回复</t>
  </si>
  <si>
    <t>查看课程链接</t>
  </si>
  <si>
    <t>浏览举报信息</t>
  </si>
  <si>
    <t>进入课程链接</t>
  </si>
  <si>
    <t>查看聊天记录</t>
  </si>
  <si>
    <t>搜索帖子</t>
  </si>
  <si>
    <t>下载聊天记录</t>
  </si>
  <si>
    <t>修改友情论坛</t>
  </si>
  <si>
    <t>查看历史文件</t>
  </si>
  <si>
    <t>新增友情论坛</t>
  </si>
  <si>
    <t>下载历史文件</t>
  </si>
  <si>
    <t>删除友情论坛</t>
  </si>
  <si>
    <t>查看经典问题</t>
  </si>
  <si>
    <t>系统公告管理</t>
  </si>
  <si>
    <t>新增公告</t>
  </si>
  <si>
    <t>下载经典问题</t>
  </si>
  <si>
    <t>修改公告</t>
  </si>
  <si>
    <t>论坛首页</t>
  </si>
  <si>
    <t>查看课程论坛</t>
  </si>
  <si>
    <t>删除公告</t>
  </si>
  <si>
    <t>查看热门论坛</t>
  </si>
  <si>
    <t>置顶公告</t>
  </si>
  <si>
    <t>搜索论坛</t>
  </si>
  <si>
    <t>发送信息</t>
  </si>
  <si>
    <t>取消置顶公告</t>
  </si>
  <si>
    <t>课程论坛（自己开设的课程）</t>
  </si>
  <si>
    <t>搜索公告</t>
  </si>
  <si>
    <t>备份还原</t>
  </si>
  <si>
    <t>修改备份范围天数</t>
  </si>
  <si>
    <t>自动备份</t>
  </si>
  <si>
    <t>课程论坛</t>
  </si>
  <si>
    <t>手动备份</t>
  </si>
  <si>
    <t>回复帖子</t>
  </si>
  <si>
    <t>恢复</t>
  </si>
  <si>
    <t>举报用户</t>
  </si>
  <si>
    <t>下载网站记录</t>
  </si>
  <si>
    <t>选择某天的网站记录</t>
  </si>
  <si>
    <t>浏览帖子列表</t>
  </si>
  <si>
    <t>删除网站记录</t>
  </si>
  <si>
    <t>查看精品帖</t>
  </si>
  <si>
    <t>其他功能</t>
  </si>
  <si>
    <t>修改网站页脚链接</t>
  </si>
  <si>
    <t>论坛</t>
  </si>
  <si>
    <t>修改网站页脚联系方式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</si>
</sst>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10" borderId="7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7"/>
  <sheetViews>
    <sheetView tabSelected="1" zoomScale="55" zoomScaleNormal="55" workbookViewId="0">
      <selection activeCell="AL17" sqref="AL17"/>
    </sheetView>
  </sheetViews>
  <sheetFormatPr defaultColWidth="11" defaultRowHeight="15.6"/>
  <cols>
    <col min="1" max="1" width="12.3333333333333" customWidth="1"/>
    <col min="2" max="2" width="31" customWidth="1"/>
    <col min="3" max="3" width="19.5" customWidth="1"/>
    <col min="4" max="4" width="19.1666666666667" customWidth="1"/>
  </cols>
  <sheetData>
    <row r="1" spans="1:4">
      <c r="A1" s="1" t="s">
        <v>0</v>
      </c>
      <c r="B1" s="1"/>
      <c r="C1" s="1"/>
      <c r="D1" s="1"/>
    </row>
    <row r="2" spans="1:4">
      <c r="A2" s="2" t="s">
        <v>1</v>
      </c>
      <c r="B2" s="2"/>
      <c r="C2" s="2"/>
      <c r="D2" s="2"/>
    </row>
    <row r="3" spans="1:44">
      <c r="A3" s="1" t="s">
        <v>2</v>
      </c>
      <c r="B3" s="1"/>
      <c r="C3" s="1"/>
      <c r="D3" s="1"/>
      <c r="E3" s="3" t="s">
        <v>3</v>
      </c>
      <c r="F3" s="3"/>
      <c r="G3" s="3"/>
      <c r="H3" s="3"/>
      <c r="I3" s="3"/>
      <c r="J3" s="3"/>
      <c r="K3" s="3"/>
      <c r="L3" s="3" t="s">
        <v>4</v>
      </c>
      <c r="M3" s="3"/>
      <c r="N3" s="3"/>
      <c r="O3" s="3"/>
      <c r="P3" s="3"/>
      <c r="Q3" s="3"/>
      <c r="R3" s="3"/>
      <c r="S3" s="3"/>
      <c r="T3" s="3"/>
      <c r="U3" s="3"/>
      <c r="V3" s="3"/>
      <c r="W3" s="3" t="s">
        <v>5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 t="s">
        <v>6</v>
      </c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2">
      <c r="A4" s="4" t="s">
        <v>7</v>
      </c>
      <c r="B4" s="4"/>
      <c r="C4" s="5">
        <v>2</v>
      </c>
      <c r="D4" s="5">
        <v>1</v>
      </c>
      <c r="G4" s="5">
        <v>1</v>
      </c>
      <c r="I4">
        <v>0.5</v>
      </c>
      <c r="L4" s="4" t="s">
        <v>7</v>
      </c>
      <c r="M4" s="4"/>
      <c r="N4">
        <v>2</v>
      </c>
      <c r="O4">
        <v>1</v>
      </c>
      <c r="R4">
        <v>1</v>
      </c>
      <c r="T4">
        <v>0.5</v>
      </c>
      <c r="W4" s="4" t="s">
        <v>7</v>
      </c>
      <c r="X4" s="4"/>
      <c r="Y4">
        <v>2</v>
      </c>
      <c r="Z4">
        <v>1</v>
      </c>
      <c r="AC4">
        <v>1</v>
      </c>
      <c r="AE4">
        <v>0.5</v>
      </c>
      <c r="AH4" s="4" t="s">
        <v>7</v>
      </c>
      <c r="AI4" s="4"/>
      <c r="AJ4">
        <v>2</v>
      </c>
      <c r="AK4">
        <v>1</v>
      </c>
      <c r="AN4">
        <v>1</v>
      </c>
      <c r="AP4">
        <v>0.5</v>
      </c>
    </row>
    <row r="5" spans="2:44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X5" t="s">
        <v>8</v>
      </c>
      <c r="Y5" t="s">
        <v>9</v>
      </c>
      <c r="Z5" t="s">
        <v>10</v>
      </c>
      <c r="AA5" t="s">
        <v>11</v>
      </c>
      <c r="AB5" t="s">
        <v>12</v>
      </c>
      <c r="AC5" t="s">
        <v>13</v>
      </c>
      <c r="AD5" t="s">
        <v>14</v>
      </c>
      <c r="AE5" t="s">
        <v>15</v>
      </c>
      <c r="AF5" t="s">
        <v>16</v>
      </c>
      <c r="AG5" t="s">
        <v>17</v>
      </c>
      <c r="AI5" t="s">
        <v>8</v>
      </c>
      <c r="AJ5" t="s">
        <v>9</v>
      </c>
      <c r="AK5" t="s">
        <v>10</v>
      </c>
      <c r="AL5" t="s">
        <v>11</v>
      </c>
      <c r="AM5" t="s">
        <v>12</v>
      </c>
      <c r="AN5" t="s">
        <v>13</v>
      </c>
      <c r="AO5" t="s">
        <v>14</v>
      </c>
      <c r="AP5" t="s">
        <v>15</v>
      </c>
      <c r="AQ5" t="s">
        <v>16</v>
      </c>
      <c r="AR5" t="s">
        <v>17</v>
      </c>
    </row>
    <row r="6" spans="1:44">
      <c r="A6" s="5" t="s">
        <v>18</v>
      </c>
      <c r="B6" t="s">
        <v>19</v>
      </c>
      <c r="C6" s="5">
        <v>5</v>
      </c>
      <c r="D6" s="5">
        <v>7</v>
      </c>
      <c r="E6">
        <f>SUM(C6:D6,C6)</f>
        <v>17</v>
      </c>
      <c r="F6">
        <f>AVERAGE(100*E6/1219)</f>
        <v>1.39458572600492</v>
      </c>
      <c r="G6">
        <v>1</v>
      </c>
      <c r="H6">
        <f>AVERAGE(100*G6/171)</f>
        <v>0.584795321637427</v>
      </c>
      <c r="I6">
        <v>1</v>
      </c>
      <c r="J6">
        <f>AVERAGE(100*I6/197)</f>
        <v>0.50761421319797</v>
      </c>
      <c r="K6">
        <f>AVERAGE(F6/(H6+J6*0.5))</f>
        <v>1.66298794166116</v>
      </c>
      <c r="L6" s="5" t="s">
        <v>18</v>
      </c>
      <c r="M6" t="s">
        <v>19</v>
      </c>
      <c r="N6" s="5">
        <v>7</v>
      </c>
      <c r="O6" s="5">
        <f>SUM(M6:N6,M6)</f>
        <v>7</v>
      </c>
      <c r="P6">
        <f t="shared" ref="P6:P69" si="0">SUM(N6:O6,N6)</f>
        <v>21</v>
      </c>
      <c r="Q6">
        <f t="shared" ref="Q6:Q69" si="1">AVERAGE(P6/1315*100)</f>
        <v>1.59695817490494</v>
      </c>
      <c r="R6">
        <v>5</v>
      </c>
      <c r="S6">
        <f t="shared" ref="S6:S69" si="2">AVERAGE(R6/419*100)</f>
        <v>1.19331742243437</v>
      </c>
      <c r="T6">
        <v>6</v>
      </c>
      <c r="U6">
        <f t="shared" ref="U6:U69" si="3">AVERAGE(T6/417*100)</f>
        <v>1.43884892086331</v>
      </c>
      <c r="V6">
        <f t="shared" ref="V6:V69" si="4">AVERAGE(Q6/(S6+U6*0.5))</f>
        <v>0.834905216020097</v>
      </c>
      <c r="W6" s="5" t="s">
        <v>20</v>
      </c>
      <c r="X6" t="s">
        <v>21</v>
      </c>
      <c r="Y6" s="5">
        <v>5</v>
      </c>
      <c r="Z6" s="5">
        <v>7</v>
      </c>
      <c r="AA6">
        <f t="shared" ref="AA6:AA69" si="5">SUM(Y6:Z6,Y6)</f>
        <v>17</v>
      </c>
      <c r="AB6">
        <f t="shared" ref="AB6:AB69" si="6">AVERAGE(AA6/1113*100)</f>
        <v>1.52740341419587</v>
      </c>
      <c r="AC6">
        <v>5</v>
      </c>
      <c r="AD6">
        <f t="shared" ref="AD6:AD69" si="7">AVERAGE(AC6/346*100)</f>
        <v>1.44508670520231</v>
      </c>
      <c r="AE6">
        <v>5</v>
      </c>
      <c r="AF6">
        <f t="shared" ref="AF6:AF69" si="8">AVERAGE(AE6/349*100)</f>
        <v>1.43266475644699</v>
      </c>
      <c r="AG6">
        <f t="shared" ref="AG6:AG69" si="9">AVERAGE(AB6/(AD6+AF6*0.5))</f>
        <v>0.706666942060566</v>
      </c>
      <c r="AH6" s="5" t="s">
        <v>18</v>
      </c>
      <c r="AI6" t="s">
        <v>19</v>
      </c>
      <c r="AJ6">
        <v>8</v>
      </c>
      <c r="AK6">
        <v>9</v>
      </c>
      <c r="AL6">
        <f t="shared" ref="AL6:AL11" si="10">SUM(AJ6:AK6,AJ6)</f>
        <v>25</v>
      </c>
      <c r="AM6">
        <f t="shared" ref="AM6:AM11" si="11">AVERAGE(AL6/124*100)</f>
        <v>20.1612903225806</v>
      </c>
      <c r="AN6">
        <v>6</v>
      </c>
      <c r="AO6">
        <f t="shared" ref="AO6:AO11" si="12">AVERAGE(AN6/28*100)</f>
        <v>21.4285714285714</v>
      </c>
      <c r="AP6">
        <v>6</v>
      </c>
      <c r="AQ6">
        <f t="shared" ref="AQ6:AQ11" si="13">AVERAGE(AP6/27*100)</f>
        <v>22.2222222222222</v>
      </c>
      <c r="AR6">
        <f t="shared" ref="AR6:AR11" si="14">AVERAGE(AM6/(AO6+AQ6*0.5))</f>
        <v>0.619590873328088</v>
      </c>
    </row>
    <row r="7" spans="1:44">
      <c r="A7" s="5"/>
      <c r="B7" t="s">
        <v>22</v>
      </c>
      <c r="C7" s="5">
        <v>6</v>
      </c>
      <c r="D7" s="5">
        <v>7</v>
      </c>
      <c r="E7">
        <f>SUM(C7:D7,C7)</f>
        <v>19</v>
      </c>
      <c r="F7">
        <f t="shared" ref="F7:F70" si="15">AVERAGE(100*E7/1219)</f>
        <v>1.55865463494668</v>
      </c>
      <c r="G7">
        <v>2</v>
      </c>
      <c r="H7">
        <f>AVERAGE(100*G7/171)</f>
        <v>1.16959064327485</v>
      </c>
      <c r="I7">
        <v>3</v>
      </c>
      <c r="J7">
        <f t="shared" ref="J7:J70" si="16">AVERAGE(100*I7/197)</f>
        <v>1.52284263959391</v>
      </c>
      <c r="K7">
        <f t="shared" ref="K7:K70" si="17">AVERAGE(F7/(H7+J7*0.5))</f>
        <v>0.807169849153708</v>
      </c>
      <c r="L7" s="5"/>
      <c r="M7" t="s">
        <v>22</v>
      </c>
      <c r="N7" s="5">
        <v>6</v>
      </c>
      <c r="O7" s="5">
        <v>7</v>
      </c>
      <c r="P7">
        <f t="shared" si="0"/>
        <v>19</v>
      </c>
      <c r="Q7">
        <f t="shared" si="1"/>
        <v>1.44486692015209</v>
      </c>
      <c r="R7">
        <v>4</v>
      </c>
      <c r="S7">
        <f t="shared" si="2"/>
        <v>0.954653937947494</v>
      </c>
      <c r="T7">
        <v>5</v>
      </c>
      <c r="U7">
        <f t="shared" si="3"/>
        <v>1.19904076738609</v>
      </c>
      <c r="V7">
        <f t="shared" si="4"/>
        <v>0.929668506314615</v>
      </c>
      <c r="W7" s="5"/>
      <c r="X7" t="s">
        <v>23</v>
      </c>
      <c r="Y7" s="5">
        <v>6</v>
      </c>
      <c r="Z7" s="5">
        <v>7</v>
      </c>
      <c r="AA7">
        <f t="shared" si="5"/>
        <v>19</v>
      </c>
      <c r="AB7">
        <f t="shared" si="6"/>
        <v>1.70709793351303</v>
      </c>
      <c r="AC7">
        <v>5</v>
      </c>
      <c r="AD7">
        <f t="shared" si="7"/>
        <v>1.44508670520231</v>
      </c>
      <c r="AE7">
        <v>4</v>
      </c>
      <c r="AF7">
        <f t="shared" si="8"/>
        <v>1.14613180515759</v>
      </c>
      <c r="AG7">
        <f t="shared" si="9"/>
        <v>0.84587157925085</v>
      </c>
      <c r="AH7" s="5"/>
      <c r="AI7" t="s">
        <v>24</v>
      </c>
      <c r="AJ7">
        <v>7</v>
      </c>
      <c r="AK7">
        <v>5</v>
      </c>
      <c r="AL7">
        <f t="shared" si="10"/>
        <v>19</v>
      </c>
      <c r="AM7">
        <f t="shared" si="11"/>
        <v>15.3225806451613</v>
      </c>
      <c r="AN7">
        <v>4</v>
      </c>
      <c r="AO7">
        <f t="shared" si="12"/>
        <v>14.2857142857143</v>
      </c>
      <c r="AP7">
        <v>5</v>
      </c>
      <c r="AQ7">
        <f t="shared" si="13"/>
        <v>18.5185185185185</v>
      </c>
      <c r="AR7">
        <f t="shared" si="14"/>
        <v>0.650779267850671</v>
      </c>
    </row>
    <row r="8" spans="1:44">
      <c r="A8" s="5"/>
      <c r="B8" t="s">
        <v>25</v>
      </c>
      <c r="C8" s="5">
        <v>5</v>
      </c>
      <c r="D8" s="5">
        <v>4</v>
      </c>
      <c r="E8">
        <f t="shared" ref="E8:E71" si="18">SUM(C8:D8,C8)</f>
        <v>14</v>
      </c>
      <c r="F8">
        <f t="shared" si="15"/>
        <v>1.14848236259229</v>
      </c>
      <c r="G8">
        <v>3</v>
      </c>
      <c r="H8">
        <f t="shared" ref="H8:H71" si="19">AVERAGE(100*G8/171)</f>
        <v>1.75438596491228</v>
      </c>
      <c r="I8">
        <v>2</v>
      </c>
      <c r="J8">
        <f t="shared" si="16"/>
        <v>1.01522842639594</v>
      </c>
      <c r="K8">
        <f t="shared" si="17"/>
        <v>0.507728679116095</v>
      </c>
      <c r="L8" s="5"/>
      <c r="M8" t="s">
        <v>25</v>
      </c>
      <c r="N8" s="5">
        <v>7</v>
      </c>
      <c r="O8" s="5">
        <v>5</v>
      </c>
      <c r="P8">
        <f t="shared" si="0"/>
        <v>19</v>
      </c>
      <c r="Q8">
        <f t="shared" si="1"/>
        <v>1.44486692015209</v>
      </c>
      <c r="R8">
        <v>5</v>
      </c>
      <c r="S8">
        <f t="shared" si="2"/>
        <v>1.19331742243437</v>
      </c>
      <c r="T8">
        <v>4</v>
      </c>
      <c r="U8">
        <f t="shared" si="3"/>
        <v>0.959232613908873</v>
      </c>
      <c r="V8">
        <f t="shared" si="4"/>
        <v>0.863672538110619</v>
      </c>
      <c r="W8" s="5"/>
      <c r="X8" t="s">
        <v>26</v>
      </c>
      <c r="Y8" s="5">
        <v>5</v>
      </c>
      <c r="Z8" s="5">
        <v>4</v>
      </c>
      <c r="AA8">
        <f t="shared" si="5"/>
        <v>14</v>
      </c>
      <c r="AB8">
        <f t="shared" si="6"/>
        <v>1.25786163522013</v>
      </c>
      <c r="AC8">
        <v>4</v>
      </c>
      <c r="AD8">
        <f t="shared" si="7"/>
        <v>1.15606936416185</v>
      </c>
      <c r="AE8">
        <v>5</v>
      </c>
      <c r="AF8">
        <f t="shared" si="8"/>
        <v>1.43266475644699</v>
      </c>
      <c r="AG8">
        <f t="shared" si="9"/>
        <v>0.671790463951221</v>
      </c>
      <c r="AH8" s="5"/>
      <c r="AI8" t="s">
        <v>27</v>
      </c>
      <c r="AJ8">
        <v>6</v>
      </c>
      <c r="AK8">
        <v>6</v>
      </c>
      <c r="AL8">
        <f t="shared" si="10"/>
        <v>18</v>
      </c>
      <c r="AM8">
        <f t="shared" si="11"/>
        <v>14.5161290322581</v>
      </c>
      <c r="AN8">
        <v>5</v>
      </c>
      <c r="AO8">
        <f t="shared" si="12"/>
        <v>17.8571428571429</v>
      </c>
      <c r="AP8">
        <v>4</v>
      </c>
      <c r="AQ8">
        <f t="shared" si="13"/>
        <v>14.8148148148148</v>
      </c>
      <c r="AR8">
        <f t="shared" si="14"/>
        <v>0.574565107245398</v>
      </c>
    </row>
    <row r="9" spans="1:44">
      <c r="A9" s="5"/>
      <c r="B9" t="s">
        <v>28</v>
      </c>
      <c r="C9" s="5">
        <v>5</v>
      </c>
      <c r="D9" s="5">
        <v>4</v>
      </c>
      <c r="E9">
        <f t="shared" si="18"/>
        <v>14</v>
      </c>
      <c r="F9">
        <f t="shared" si="15"/>
        <v>1.14848236259229</v>
      </c>
      <c r="G9">
        <v>2</v>
      </c>
      <c r="H9">
        <f t="shared" si="19"/>
        <v>1.16959064327485</v>
      </c>
      <c r="I9">
        <v>2</v>
      </c>
      <c r="J9">
        <f t="shared" si="16"/>
        <v>1.01522842639594</v>
      </c>
      <c r="K9">
        <f t="shared" si="17"/>
        <v>0.684759740684008</v>
      </c>
      <c r="L9" s="5"/>
      <c r="M9" t="s">
        <v>28</v>
      </c>
      <c r="N9" s="5">
        <v>6</v>
      </c>
      <c r="O9" s="5">
        <v>5</v>
      </c>
      <c r="P9">
        <f t="shared" si="0"/>
        <v>17</v>
      </c>
      <c r="Q9">
        <f t="shared" si="1"/>
        <v>1.29277566539924</v>
      </c>
      <c r="R9">
        <v>6</v>
      </c>
      <c r="S9">
        <f t="shared" si="2"/>
        <v>1.43198090692124</v>
      </c>
      <c r="T9">
        <v>5</v>
      </c>
      <c r="U9">
        <f t="shared" si="3"/>
        <v>1.19904076738609</v>
      </c>
      <c r="V9">
        <f t="shared" si="4"/>
        <v>0.636364678364703</v>
      </c>
      <c r="W9" s="5"/>
      <c r="X9" t="s">
        <v>29</v>
      </c>
      <c r="Y9" s="5">
        <v>5</v>
      </c>
      <c r="Z9" s="5">
        <v>4</v>
      </c>
      <c r="AA9">
        <f t="shared" si="5"/>
        <v>14</v>
      </c>
      <c r="AB9">
        <f t="shared" si="6"/>
        <v>1.25786163522013</v>
      </c>
      <c r="AC9">
        <v>5</v>
      </c>
      <c r="AD9">
        <f t="shared" si="7"/>
        <v>1.44508670520231</v>
      </c>
      <c r="AE9">
        <v>5</v>
      </c>
      <c r="AF9">
        <f t="shared" si="8"/>
        <v>1.43266475644699</v>
      </c>
      <c r="AG9">
        <f t="shared" si="9"/>
        <v>0.581961011108701</v>
      </c>
      <c r="AH9" s="5" t="s">
        <v>30</v>
      </c>
      <c r="AI9" t="s">
        <v>31</v>
      </c>
      <c r="AJ9">
        <v>6</v>
      </c>
      <c r="AK9">
        <v>5</v>
      </c>
      <c r="AL9">
        <f t="shared" si="10"/>
        <v>17</v>
      </c>
      <c r="AM9">
        <f t="shared" si="11"/>
        <v>13.7096774193548</v>
      </c>
      <c r="AN9">
        <v>5</v>
      </c>
      <c r="AO9">
        <f t="shared" si="12"/>
        <v>17.8571428571429</v>
      </c>
      <c r="AP9">
        <v>5</v>
      </c>
      <c r="AQ9">
        <f t="shared" si="13"/>
        <v>18.5185185185185</v>
      </c>
      <c r="AR9">
        <f t="shared" si="14"/>
        <v>0.50558615263572</v>
      </c>
    </row>
    <row r="10" spans="1:44">
      <c r="A10" s="5"/>
      <c r="B10" t="s">
        <v>32</v>
      </c>
      <c r="C10" s="5">
        <v>5</v>
      </c>
      <c r="D10" s="5">
        <v>6</v>
      </c>
      <c r="E10">
        <f t="shared" si="18"/>
        <v>16</v>
      </c>
      <c r="F10">
        <f t="shared" si="15"/>
        <v>1.31255127153404</v>
      </c>
      <c r="G10">
        <v>2</v>
      </c>
      <c r="H10">
        <f t="shared" si="19"/>
        <v>1.16959064327485</v>
      </c>
      <c r="I10">
        <v>2</v>
      </c>
      <c r="J10">
        <f t="shared" si="16"/>
        <v>1.01522842639594</v>
      </c>
      <c r="K10">
        <f t="shared" si="17"/>
        <v>0.782582560781723</v>
      </c>
      <c r="L10" s="5"/>
      <c r="M10" t="s">
        <v>32</v>
      </c>
      <c r="N10" s="5">
        <v>8</v>
      </c>
      <c r="O10" s="5">
        <v>7</v>
      </c>
      <c r="P10">
        <f t="shared" si="0"/>
        <v>23</v>
      </c>
      <c r="Q10">
        <f t="shared" si="1"/>
        <v>1.74904942965779</v>
      </c>
      <c r="R10">
        <v>6</v>
      </c>
      <c r="S10">
        <f t="shared" si="2"/>
        <v>1.43198090692124</v>
      </c>
      <c r="T10">
        <v>6</v>
      </c>
      <c r="U10">
        <f t="shared" si="3"/>
        <v>1.43884892086331</v>
      </c>
      <c r="V10">
        <f t="shared" si="4"/>
        <v>0.812979950779726</v>
      </c>
      <c r="W10" s="5"/>
      <c r="X10" t="s">
        <v>33</v>
      </c>
      <c r="Y10" s="5">
        <v>5</v>
      </c>
      <c r="Z10" s="5">
        <v>6</v>
      </c>
      <c r="AA10">
        <f t="shared" si="5"/>
        <v>16</v>
      </c>
      <c r="AB10">
        <f t="shared" si="6"/>
        <v>1.43755615453729</v>
      </c>
      <c r="AC10">
        <v>5</v>
      </c>
      <c r="AD10">
        <f t="shared" si="7"/>
        <v>1.44508670520231</v>
      </c>
      <c r="AE10">
        <v>5</v>
      </c>
      <c r="AF10">
        <f t="shared" si="8"/>
        <v>1.43266475644699</v>
      </c>
      <c r="AG10">
        <f t="shared" si="9"/>
        <v>0.665098298409944</v>
      </c>
      <c r="AH10" s="5"/>
      <c r="AI10" t="s">
        <v>34</v>
      </c>
      <c r="AJ10">
        <v>8</v>
      </c>
      <c r="AK10">
        <v>9</v>
      </c>
      <c r="AL10">
        <f t="shared" si="10"/>
        <v>25</v>
      </c>
      <c r="AM10">
        <f t="shared" si="11"/>
        <v>20.1612903225806</v>
      </c>
      <c r="AN10">
        <v>4</v>
      </c>
      <c r="AO10">
        <f t="shared" si="12"/>
        <v>14.2857142857143</v>
      </c>
      <c r="AP10">
        <v>4</v>
      </c>
      <c r="AQ10">
        <f t="shared" si="13"/>
        <v>14.8148148148148</v>
      </c>
      <c r="AR10">
        <f t="shared" si="14"/>
        <v>0.929386309992132</v>
      </c>
    </row>
    <row r="11" spans="1:44">
      <c r="A11" s="5"/>
      <c r="B11" t="s">
        <v>35</v>
      </c>
      <c r="C11" s="5">
        <v>5</v>
      </c>
      <c r="D11" s="5">
        <v>4</v>
      </c>
      <c r="E11">
        <f t="shared" si="18"/>
        <v>14</v>
      </c>
      <c r="F11">
        <f t="shared" si="15"/>
        <v>1.14848236259229</v>
      </c>
      <c r="G11">
        <v>2</v>
      </c>
      <c r="H11">
        <f t="shared" si="19"/>
        <v>1.16959064327485</v>
      </c>
      <c r="I11">
        <v>2</v>
      </c>
      <c r="J11">
        <f t="shared" si="16"/>
        <v>1.01522842639594</v>
      </c>
      <c r="K11">
        <f t="shared" si="17"/>
        <v>0.684759740684008</v>
      </c>
      <c r="L11" s="5"/>
      <c r="M11" t="s">
        <v>35</v>
      </c>
      <c r="N11" s="5">
        <v>8</v>
      </c>
      <c r="O11" s="5">
        <v>7</v>
      </c>
      <c r="P11">
        <f t="shared" si="0"/>
        <v>23</v>
      </c>
      <c r="Q11">
        <f t="shared" si="1"/>
        <v>1.74904942965779</v>
      </c>
      <c r="R11">
        <v>6</v>
      </c>
      <c r="S11">
        <f t="shared" si="2"/>
        <v>1.43198090692124</v>
      </c>
      <c r="T11">
        <v>6</v>
      </c>
      <c r="U11">
        <f t="shared" si="3"/>
        <v>1.43884892086331</v>
      </c>
      <c r="V11">
        <f t="shared" si="4"/>
        <v>0.812979950779726</v>
      </c>
      <c r="W11" s="5"/>
      <c r="X11" t="s">
        <v>36</v>
      </c>
      <c r="Y11" s="5">
        <v>5</v>
      </c>
      <c r="Z11" s="5">
        <v>4</v>
      </c>
      <c r="AA11">
        <f t="shared" si="5"/>
        <v>14</v>
      </c>
      <c r="AB11">
        <f t="shared" si="6"/>
        <v>1.25786163522013</v>
      </c>
      <c r="AC11">
        <v>6</v>
      </c>
      <c r="AD11">
        <f t="shared" si="7"/>
        <v>1.73410404624277</v>
      </c>
      <c r="AE11">
        <v>5</v>
      </c>
      <c r="AF11">
        <f t="shared" si="8"/>
        <v>1.43266475644699</v>
      </c>
      <c r="AG11">
        <f t="shared" si="9"/>
        <v>0.51332147313069</v>
      </c>
      <c r="AH11" s="5"/>
      <c r="AI11" t="s">
        <v>37</v>
      </c>
      <c r="AJ11">
        <v>7</v>
      </c>
      <c r="AK11">
        <v>6</v>
      </c>
      <c r="AL11">
        <f t="shared" si="10"/>
        <v>20</v>
      </c>
      <c r="AM11">
        <f t="shared" si="11"/>
        <v>16.1290322580645</v>
      </c>
      <c r="AN11">
        <v>4</v>
      </c>
      <c r="AO11">
        <f t="shared" si="12"/>
        <v>14.2857142857143</v>
      </c>
      <c r="AP11">
        <v>3</v>
      </c>
      <c r="AQ11">
        <f t="shared" si="13"/>
        <v>11.1111111111111</v>
      </c>
      <c r="AR11">
        <f t="shared" si="14"/>
        <v>0.812903225806452</v>
      </c>
    </row>
    <row r="12" spans="1:33">
      <c r="A12" s="5"/>
      <c r="B12" t="s">
        <v>38</v>
      </c>
      <c r="C12" s="5">
        <v>5</v>
      </c>
      <c r="D12" s="5">
        <v>7</v>
      </c>
      <c r="E12">
        <f t="shared" si="18"/>
        <v>17</v>
      </c>
      <c r="F12">
        <f t="shared" si="15"/>
        <v>1.39458572600492</v>
      </c>
      <c r="G12">
        <v>2</v>
      </c>
      <c r="H12">
        <f t="shared" si="19"/>
        <v>1.16959064327485</v>
      </c>
      <c r="I12">
        <v>2</v>
      </c>
      <c r="J12">
        <f t="shared" si="16"/>
        <v>1.01522842639594</v>
      </c>
      <c r="K12">
        <f t="shared" si="17"/>
        <v>0.831493970830581</v>
      </c>
      <c r="L12" s="5"/>
      <c r="M12" t="s">
        <v>38</v>
      </c>
      <c r="N12" s="5">
        <v>5</v>
      </c>
      <c r="O12" s="5">
        <v>3</v>
      </c>
      <c r="P12">
        <f t="shared" si="0"/>
        <v>13</v>
      </c>
      <c r="Q12">
        <f t="shared" si="1"/>
        <v>0.988593155893536</v>
      </c>
      <c r="R12">
        <v>5</v>
      </c>
      <c r="S12">
        <f t="shared" si="2"/>
        <v>1.19331742243437</v>
      </c>
      <c r="T12">
        <v>7</v>
      </c>
      <c r="U12">
        <f t="shared" si="3"/>
        <v>1.67865707434053</v>
      </c>
      <c r="V12">
        <f t="shared" si="4"/>
        <v>0.48635776989212</v>
      </c>
      <c r="W12" s="5"/>
      <c r="X12" t="s">
        <v>39</v>
      </c>
      <c r="Y12" s="5">
        <v>5</v>
      </c>
      <c r="Z12" s="5">
        <v>7</v>
      </c>
      <c r="AA12">
        <f t="shared" si="5"/>
        <v>17</v>
      </c>
      <c r="AB12">
        <f t="shared" si="6"/>
        <v>1.52740341419587</v>
      </c>
      <c r="AC12">
        <v>4</v>
      </c>
      <c r="AD12">
        <f t="shared" si="7"/>
        <v>1.15606936416185</v>
      </c>
      <c r="AE12">
        <v>6</v>
      </c>
      <c r="AF12">
        <f t="shared" si="8"/>
        <v>1.71919770773639</v>
      </c>
      <c r="AG12">
        <f t="shared" si="9"/>
        <v>0.757765291198881</v>
      </c>
    </row>
    <row r="13" spans="1:33">
      <c r="A13" s="5"/>
      <c r="B13" t="s">
        <v>40</v>
      </c>
      <c r="C13" s="5">
        <v>5</v>
      </c>
      <c r="D13" s="5">
        <v>4</v>
      </c>
      <c r="E13">
        <f t="shared" si="18"/>
        <v>14</v>
      </c>
      <c r="F13">
        <f t="shared" si="15"/>
        <v>1.14848236259229</v>
      </c>
      <c r="G13">
        <v>2</v>
      </c>
      <c r="H13">
        <f t="shared" si="19"/>
        <v>1.16959064327485</v>
      </c>
      <c r="I13">
        <v>2</v>
      </c>
      <c r="J13">
        <f t="shared" si="16"/>
        <v>1.01522842639594</v>
      </c>
      <c r="K13">
        <f t="shared" si="17"/>
        <v>0.684759740684008</v>
      </c>
      <c r="L13" s="5"/>
      <c r="M13" t="s">
        <v>40</v>
      </c>
      <c r="N13" s="5">
        <v>5</v>
      </c>
      <c r="O13" s="5">
        <v>4</v>
      </c>
      <c r="P13">
        <f t="shared" si="0"/>
        <v>14</v>
      </c>
      <c r="Q13">
        <f t="shared" si="1"/>
        <v>1.06463878326996</v>
      </c>
      <c r="R13">
        <v>6</v>
      </c>
      <c r="S13">
        <f t="shared" si="2"/>
        <v>1.43198090692124</v>
      </c>
      <c r="T13">
        <v>5</v>
      </c>
      <c r="U13">
        <f t="shared" si="3"/>
        <v>1.19904076738609</v>
      </c>
      <c r="V13">
        <f t="shared" si="4"/>
        <v>0.52406502924152</v>
      </c>
      <c r="W13" s="5"/>
      <c r="X13" t="s">
        <v>41</v>
      </c>
      <c r="Y13" s="5">
        <v>5</v>
      </c>
      <c r="Z13" s="5">
        <v>4</v>
      </c>
      <c r="AA13">
        <f t="shared" si="5"/>
        <v>14</v>
      </c>
      <c r="AB13">
        <f t="shared" si="6"/>
        <v>1.25786163522013</v>
      </c>
      <c r="AC13">
        <v>6</v>
      </c>
      <c r="AD13">
        <f t="shared" si="7"/>
        <v>1.73410404624277</v>
      </c>
      <c r="AE13">
        <v>5</v>
      </c>
      <c r="AF13">
        <f t="shared" si="8"/>
        <v>1.43266475644699</v>
      </c>
      <c r="AG13">
        <f t="shared" si="9"/>
        <v>0.51332147313069</v>
      </c>
    </row>
    <row r="14" spans="1:33">
      <c r="A14" s="5"/>
      <c r="B14" t="s">
        <v>42</v>
      </c>
      <c r="C14" s="5">
        <v>4</v>
      </c>
      <c r="D14" s="5">
        <v>4</v>
      </c>
      <c r="E14">
        <f t="shared" si="18"/>
        <v>12</v>
      </c>
      <c r="F14">
        <f t="shared" si="15"/>
        <v>0.984413453650533</v>
      </c>
      <c r="G14">
        <v>2</v>
      </c>
      <c r="H14">
        <f t="shared" si="19"/>
        <v>1.16959064327485</v>
      </c>
      <c r="I14">
        <v>2</v>
      </c>
      <c r="J14">
        <f t="shared" si="16"/>
        <v>1.01522842639594</v>
      </c>
      <c r="K14">
        <f t="shared" si="17"/>
        <v>0.586936920586292</v>
      </c>
      <c r="L14" s="5"/>
      <c r="M14" t="s">
        <v>42</v>
      </c>
      <c r="N14" s="5">
        <v>6</v>
      </c>
      <c r="O14" s="5">
        <v>6</v>
      </c>
      <c r="P14">
        <f t="shared" si="0"/>
        <v>18</v>
      </c>
      <c r="Q14">
        <f t="shared" si="1"/>
        <v>1.36882129277567</v>
      </c>
      <c r="R14">
        <v>5</v>
      </c>
      <c r="S14">
        <f t="shared" si="2"/>
        <v>1.19331742243437</v>
      </c>
      <c r="T14">
        <v>4</v>
      </c>
      <c r="U14">
        <f t="shared" si="3"/>
        <v>0.959232613908873</v>
      </c>
      <c r="V14">
        <f t="shared" si="4"/>
        <v>0.818216088736376</v>
      </c>
      <c r="W14" s="5"/>
      <c r="X14" t="s">
        <v>43</v>
      </c>
      <c r="Y14" s="5">
        <v>4</v>
      </c>
      <c r="Z14" s="5">
        <v>4</v>
      </c>
      <c r="AA14">
        <f t="shared" si="5"/>
        <v>12</v>
      </c>
      <c r="AB14">
        <f t="shared" si="6"/>
        <v>1.07816711590297</v>
      </c>
      <c r="AC14">
        <v>5</v>
      </c>
      <c r="AD14">
        <f t="shared" si="7"/>
        <v>1.44508670520231</v>
      </c>
      <c r="AE14">
        <v>6</v>
      </c>
      <c r="AF14">
        <f t="shared" si="8"/>
        <v>1.71919770773639</v>
      </c>
      <c r="AG14">
        <f t="shared" si="9"/>
        <v>0.467815278166535</v>
      </c>
    </row>
    <row r="15" spans="1:33">
      <c r="A15" s="5"/>
      <c r="B15" t="s">
        <v>44</v>
      </c>
      <c r="C15" s="5">
        <v>5</v>
      </c>
      <c r="D15" s="5">
        <v>8</v>
      </c>
      <c r="E15">
        <f t="shared" si="18"/>
        <v>18</v>
      </c>
      <c r="F15">
        <f t="shared" si="15"/>
        <v>1.4766201804758</v>
      </c>
      <c r="G15">
        <v>2</v>
      </c>
      <c r="H15">
        <f t="shared" si="19"/>
        <v>1.16959064327485</v>
      </c>
      <c r="I15">
        <v>2</v>
      </c>
      <c r="J15">
        <f t="shared" si="16"/>
        <v>1.01522842639594</v>
      </c>
      <c r="K15">
        <f t="shared" si="17"/>
        <v>0.880405380879439</v>
      </c>
      <c r="L15" s="5"/>
      <c r="M15" t="s">
        <v>44</v>
      </c>
      <c r="N15" s="5">
        <v>5</v>
      </c>
      <c r="O15" s="5">
        <v>7</v>
      </c>
      <c r="P15">
        <f t="shared" si="0"/>
        <v>17</v>
      </c>
      <c r="Q15">
        <f t="shared" si="1"/>
        <v>1.29277566539924</v>
      </c>
      <c r="R15">
        <v>4</v>
      </c>
      <c r="S15">
        <f t="shared" si="2"/>
        <v>0.954653937947494</v>
      </c>
      <c r="T15">
        <v>4</v>
      </c>
      <c r="U15">
        <f t="shared" si="3"/>
        <v>0.959232613908873</v>
      </c>
      <c r="V15">
        <f t="shared" si="4"/>
        <v>0.901347336734044</v>
      </c>
      <c r="W15" s="5"/>
      <c r="X15" t="s">
        <v>45</v>
      </c>
      <c r="Y15" s="5">
        <v>5</v>
      </c>
      <c r="Z15" s="5">
        <v>8</v>
      </c>
      <c r="AA15">
        <f t="shared" si="5"/>
        <v>18</v>
      </c>
      <c r="AB15">
        <f t="shared" si="6"/>
        <v>1.61725067385445</v>
      </c>
      <c r="AC15">
        <v>5</v>
      </c>
      <c r="AD15">
        <f t="shared" si="7"/>
        <v>1.44508670520231</v>
      </c>
      <c r="AE15">
        <v>6</v>
      </c>
      <c r="AF15">
        <f t="shared" si="8"/>
        <v>1.71919770773639</v>
      </c>
      <c r="AG15">
        <f t="shared" si="9"/>
        <v>0.701722917249802</v>
      </c>
    </row>
    <row r="16" spans="1:33">
      <c r="A16" s="5" t="s">
        <v>30</v>
      </c>
      <c r="B16" t="s">
        <v>34</v>
      </c>
      <c r="C16" s="5">
        <v>5</v>
      </c>
      <c r="D16" s="5">
        <v>6</v>
      </c>
      <c r="E16">
        <f t="shared" si="18"/>
        <v>16</v>
      </c>
      <c r="F16">
        <f t="shared" si="15"/>
        <v>1.31255127153404</v>
      </c>
      <c r="G16">
        <v>2</v>
      </c>
      <c r="H16">
        <f t="shared" si="19"/>
        <v>1.16959064327485</v>
      </c>
      <c r="I16">
        <v>1</v>
      </c>
      <c r="J16">
        <f t="shared" si="16"/>
        <v>0.50761421319797</v>
      </c>
      <c r="K16">
        <f t="shared" si="17"/>
        <v>0.922125436583261</v>
      </c>
      <c r="L16" s="5"/>
      <c r="M16" s="8" t="s">
        <v>24</v>
      </c>
      <c r="N16" s="5">
        <v>5</v>
      </c>
      <c r="O16" s="5">
        <v>6</v>
      </c>
      <c r="P16">
        <f t="shared" si="0"/>
        <v>16</v>
      </c>
      <c r="Q16">
        <f t="shared" si="1"/>
        <v>1.21673003802281</v>
      </c>
      <c r="R16">
        <v>5</v>
      </c>
      <c r="S16">
        <f t="shared" si="2"/>
        <v>1.19331742243437</v>
      </c>
      <c r="T16">
        <v>5</v>
      </c>
      <c r="U16">
        <f t="shared" si="3"/>
        <v>1.19904076738609</v>
      </c>
      <c r="V16">
        <f t="shared" si="4"/>
        <v>0.678661524129162</v>
      </c>
      <c r="W16" s="5"/>
      <c r="X16" t="s">
        <v>46</v>
      </c>
      <c r="Y16" s="5">
        <v>5</v>
      </c>
      <c r="Z16" s="5">
        <v>6</v>
      </c>
      <c r="AA16">
        <f t="shared" si="5"/>
        <v>16</v>
      </c>
      <c r="AB16">
        <f t="shared" si="6"/>
        <v>1.43755615453729</v>
      </c>
      <c r="AC16">
        <v>4</v>
      </c>
      <c r="AD16">
        <f t="shared" si="7"/>
        <v>1.15606936416185</v>
      </c>
      <c r="AE16">
        <v>5</v>
      </c>
      <c r="AF16">
        <f t="shared" si="8"/>
        <v>1.43266475644699</v>
      </c>
      <c r="AG16">
        <f t="shared" si="9"/>
        <v>0.767760530229967</v>
      </c>
    </row>
    <row r="17" ht="93.6" spans="1:33">
      <c r="A17" s="5"/>
      <c r="B17" s="6" t="s">
        <v>31</v>
      </c>
      <c r="C17" s="5">
        <v>5</v>
      </c>
      <c r="D17" s="5">
        <v>4</v>
      </c>
      <c r="E17">
        <f t="shared" si="18"/>
        <v>14</v>
      </c>
      <c r="F17">
        <f t="shared" si="15"/>
        <v>1.14848236259229</v>
      </c>
      <c r="G17">
        <v>2</v>
      </c>
      <c r="H17">
        <f t="shared" si="19"/>
        <v>1.16959064327485</v>
      </c>
      <c r="I17">
        <v>2</v>
      </c>
      <c r="J17">
        <f t="shared" si="16"/>
        <v>1.01522842639594</v>
      </c>
      <c r="K17">
        <f t="shared" si="17"/>
        <v>0.684759740684008</v>
      </c>
      <c r="L17" s="5"/>
      <c r="M17" s="9" t="s">
        <v>47</v>
      </c>
      <c r="N17" s="5">
        <v>5</v>
      </c>
      <c r="O17" s="5">
        <v>4</v>
      </c>
      <c r="P17">
        <f t="shared" si="0"/>
        <v>14</v>
      </c>
      <c r="Q17">
        <f t="shared" si="1"/>
        <v>1.06463878326996</v>
      </c>
      <c r="R17">
        <v>4</v>
      </c>
      <c r="S17">
        <f t="shared" si="2"/>
        <v>0.954653937947494</v>
      </c>
      <c r="T17">
        <v>5</v>
      </c>
      <c r="U17">
        <f t="shared" si="3"/>
        <v>1.19904076738609</v>
      </c>
      <c r="V17">
        <f t="shared" si="4"/>
        <v>0.685018899389717</v>
      </c>
      <c r="W17" s="5"/>
      <c r="X17" t="s">
        <v>48</v>
      </c>
      <c r="Y17" s="5">
        <v>5</v>
      </c>
      <c r="Z17" s="5">
        <v>4</v>
      </c>
      <c r="AA17">
        <f t="shared" si="5"/>
        <v>14</v>
      </c>
      <c r="AB17">
        <f t="shared" si="6"/>
        <v>1.25786163522013</v>
      </c>
      <c r="AC17">
        <v>4</v>
      </c>
      <c r="AD17">
        <f t="shared" si="7"/>
        <v>1.15606936416185</v>
      </c>
      <c r="AE17">
        <v>5</v>
      </c>
      <c r="AF17">
        <f t="shared" si="8"/>
        <v>1.43266475644699</v>
      </c>
      <c r="AG17">
        <f t="shared" si="9"/>
        <v>0.671790463951221</v>
      </c>
    </row>
    <row r="18" spans="1:33">
      <c r="A18" s="5" t="s">
        <v>22</v>
      </c>
      <c r="B18" t="s">
        <v>49</v>
      </c>
      <c r="C18" s="5">
        <v>6</v>
      </c>
      <c r="D18" s="5">
        <v>8</v>
      </c>
      <c r="E18">
        <f t="shared" si="18"/>
        <v>20</v>
      </c>
      <c r="F18">
        <f t="shared" si="15"/>
        <v>1.64068908941756</v>
      </c>
      <c r="G18">
        <v>3</v>
      </c>
      <c r="H18">
        <f t="shared" si="19"/>
        <v>1.75438596491228</v>
      </c>
      <c r="I18">
        <v>3</v>
      </c>
      <c r="J18">
        <f t="shared" si="16"/>
        <v>1.52284263959391</v>
      </c>
      <c r="K18">
        <f t="shared" si="17"/>
        <v>0.652152133984769</v>
      </c>
      <c r="L18" s="5" t="s">
        <v>30</v>
      </c>
      <c r="M18" t="s">
        <v>31</v>
      </c>
      <c r="N18" s="5">
        <v>5</v>
      </c>
      <c r="O18" s="5">
        <v>5</v>
      </c>
      <c r="P18">
        <f t="shared" si="0"/>
        <v>15</v>
      </c>
      <c r="Q18">
        <f t="shared" si="1"/>
        <v>1.14068441064639</v>
      </c>
      <c r="R18">
        <v>5</v>
      </c>
      <c r="S18">
        <f t="shared" si="2"/>
        <v>1.19331742243437</v>
      </c>
      <c r="T18">
        <v>4</v>
      </c>
      <c r="U18">
        <f t="shared" si="3"/>
        <v>0.959232613908873</v>
      </c>
      <c r="V18">
        <f t="shared" si="4"/>
        <v>0.681846740613646</v>
      </c>
      <c r="W18" s="5"/>
      <c r="X18" t="s">
        <v>50</v>
      </c>
      <c r="Y18" s="5">
        <v>6</v>
      </c>
      <c r="Z18" s="5">
        <v>8</v>
      </c>
      <c r="AA18">
        <f t="shared" si="5"/>
        <v>20</v>
      </c>
      <c r="AB18">
        <f t="shared" si="6"/>
        <v>1.79694519317161</v>
      </c>
      <c r="AC18">
        <v>5</v>
      </c>
      <c r="AD18">
        <f t="shared" si="7"/>
        <v>1.44508670520231</v>
      </c>
      <c r="AE18">
        <v>3</v>
      </c>
      <c r="AF18">
        <f t="shared" si="8"/>
        <v>0.859598853868195</v>
      </c>
      <c r="AG18">
        <f t="shared" si="9"/>
        <v>0.958428974630055</v>
      </c>
    </row>
    <row r="19" spans="1:33">
      <c r="A19" s="5"/>
      <c r="B19" t="s">
        <v>51</v>
      </c>
      <c r="C19" s="5">
        <v>5</v>
      </c>
      <c r="D19" s="5">
        <v>6</v>
      </c>
      <c r="E19">
        <f t="shared" si="18"/>
        <v>16</v>
      </c>
      <c r="F19">
        <f t="shared" si="15"/>
        <v>1.31255127153404</v>
      </c>
      <c r="G19">
        <v>2</v>
      </c>
      <c r="H19">
        <f t="shared" si="19"/>
        <v>1.16959064327485</v>
      </c>
      <c r="I19">
        <v>3</v>
      </c>
      <c r="J19">
        <f t="shared" si="16"/>
        <v>1.52284263959391</v>
      </c>
      <c r="K19">
        <f t="shared" si="17"/>
        <v>0.679721978234702</v>
      </c>
      <c r="L19" s="5"/>
      <c r="M19" t="s">
        <v>34</v>
      </c>
      <c r="N19" s="5">
        <v>6</v>
      </c>
      <c r="O19" s="5">
        <v>7</v>
      </c>
      <c r="P19">
        <f t="shared" si="0"/>
        <v>19</v>
      </c>
      <c r="Q19">
        <f t="shared" si="1"/>
        <v>1.44486692015209</v>
      </c>
      <c r="R19">
        <v>4</v>
      </c>
      <c r="S19">
        <f t="shared" si="2"/>
        <v>0.954653937947494</v>
      </c>
      <c r="T19">
        <v>4</v>
      </c>
      <c r="U19">
        <f t="shared" si="3"/>
        <v>0.959232613908873</v>
      </c>
      <c r="V19">
        <f t="shared" si="4"/>
        <v>1.00738819987923</v>
      </c>
      <c r="W19" s="5"/>
      <c r="X19" t="s">
        <v>52</v>
      </c>
      <c r="Y19" s="5">
        <v>5</v>
      </c>
      <c r="Z19" s="5">
        <v>6</v>
      </c>
      <c r="AA19">
        <f t="shared" si="5"/>
        <v>16</v>
      </c>
      <c r="AB19">
        <f t="shared" si="6"/>
        <v>1.43755615453729</v>
      </c>
      <c r="AC19">
        <v>4</v>
      </c>
      <c r="AD19">
        <f t="shared" si="7"/>
        <v>1.15606936416185</v>
      </c>
      <c r="AE19">
        <v>5</v>
      </c>
      <c r="AF19">
        <f t="shared" si="8"/>
        <v>1.43266475644699</v>
      </c>
      <c r="AG19">
        <f t="shared" si="9"/>
        <v>0.767760530229967</v>
      </c>
    </row>
    <row r="20" spans="1:33">
      <c r="A20" s="5"/>
      <c r="B20" t="s">
        <v>53</v>
      </c>
      <c r="C20" s="5">
        <v>5</v>
      </c>
      <c r="D20" s="5">
        <v>6</v>
      </c>
      <c r="E20">
        <f t="shared" si="18"/>
        <v>16</v>
      </c>
      <c r="F20">
        <f t="shared" si="15"/>
        <v>1.31255127153404</v>
      </c>
      <c r="G20">
        <v>3</v>
      </c>
      <c r="H20">
        <f t="shared" si="19"/>
        <v>1.75438596491228</v>
      </c>
      <c r="I20">
        <v>4</v>
      </c>
      <c r="J20">
        <f t="shared" si="16"/>
        <v>2.03045685279188</v>
      </c>
      <c r="K20">
        <f t="shared" si="17"/>
        <v>0.473911197043594</v>
      </c>
      <c r="L20" s="5"/>
      <c r="M20" t="s">
        <v>54</v>
      </c>
      <c r="N20" s="5">
        <v>3</v>
      </c>
      <c r="O20" s="5">
        <v>2</v>
      </c>
      <c r="P20">
        <f t="shared" si="0"/>
        <v>8</v>
      </c>
      <c r="Q20">
        <f t="shared" si="1"/>
        <v>0.608365019011407</v>
      </c>
      <c r="R20">
        <v>3</v>
      </c>
      <c r="S20">
        <f t="shared" si="2"/>
        <v>0.715990453460621</v>
      </c>
      <c r="T20">
        <v>4</v>
      </c>
      <c r="U20">
        <f t="shared" si="3"/>
        <v>0.959232613908873</v>
      </c>
      <c r="V20">
        <f t="shared" si="4"/>
        <v>0.50883370615955</v>
      </c>
      <c r="W20" s="5"/>
      <c r="X20" t="s">
        <v>55</v>
      </c>
      <c r="Y20" s="5">
        <v>5</v>
      </c>
      <c r="Z20" s="5">
        <v>6</v>
      </c>
      <c r="AA20">
        <f t="shared" si="5"/>
        <v>16</v>
      </c>
      <c r="AB20">
        <f t="shared" si="6"/>
        <v>1.43755615453729</v>
      </c>
      <c r="AC20">
        <v>5</v>
      </c>
      <c r="AD20">
        <f t="shared" si="7"/>
        <v>1.44508670520231</v>
      </c>
      <c r="AE20">
        <v>4</v>
      </c>
      <c r="AF20">
        <f t="shared" si="8"/>
        <v>1.14613180515759</v>
      </c>
      <c r="AG20">
        <f t="shared" si="9"/>
        <v>0.712312908842821</v>
      </c>
    </row>
    <row r="21" spans="1:33">
      <c r="A21" s="5" t="s">
        <v>56</v>
      </c>
      <c r="B21" t="s">
        <v>57</v>
      </c>
      <c r="C21" s="5">
        <v>5</v>
      </c>
      <c r="D21" s="5">
        <v>7</v>
      </c>
      <c r="E21">
        <f t="shared" si="18"/>
        <v>17</v>
      </c>
      <c r="F21">
        <f t="shared" si="15"/>
        <v>1.39458572600492</v>
      </c>
      <c r="G21">
        <v>1</v>
      </c>
      <c r="H21">
        <f t="shared" si="19"/>
        <v>0.584795321637427</v>
      </c>
      <c r="I21">
        <v>1</v>
      </c>
      <c r="J21">
        <f t="shared" si="16"/>
        <v>0.50761421319797</v>
      </c>
      <c r="K21">
        <f t="shared" si="17"/>
        <v>1.66298794166116</v>
      </c>
      <c r="L21" s="5" t="s">
        <v>22</v>
      </c>
      <c r="M21" t="s">
        <v>49</v>
      </c>
      <c r="N21" s="5">
        <v>6</v>
      </c>
      <c r="O21" s="5">
        <v>8</v>
      </c>
      <c r="P21">
        <f t="shared" si="0"/>
        <v>20</v>
      </c>
      <c r="Q21">
        <f t="shared" si="1"/>
        <v>1.52091254752852</v>
      </c>
      <c r="R21">
        <v>5</v>
      </c>
      <c r="S21">
        <f t="shared" si="2"/>
        <v>1.19331742243437</v>
      </c>
      <c r="T21">
        <v>5</v>
      </c>
      <c r="U21">
        <f t="shared" si="3"/>
        <v>1.19904076738609</v>
      </c>
      <c r="V21">
        <f t="shared" si="4"/>
        <v>0.848326905161453</v>
      </c>
      <c r="W21" s="5"/>
      <c r="X21" t="s">
        <v>58</v>
      </c>
      <c r="Y21" s="5">
        <v>5</v>
      </c>
      <c r="Z21" s="5">
        <v>7</v>
      </c>
      <c r="AA21">
        <f t="shared" si="5"/>
        <v>17</v>
      </c>
      <c r="AB21">
        <f t="shared" si="6"/>
        <v>1.52740341419587</v>
      </c>
      <c r="AC21">
        <v>4</v>
      </c>
      <c r="AD21">
        <f t="shared" si="7"/>
        <v>1.15606936416185</v>
      </c>
      <c r="AE21">
        <v>4</v>
      </c>
      <c r="AF21">
        <f t="shared" si="8"/>
        <v>1.14613180515759</v>
      </c>
      <c r="AG21">
        <f t="shared" si="9"/>
        <v>0.883333677575708</v>
      </c>
    </row>
    <row r="22" spans="1:33">
      <c r="A22" s="5"/>
      <c r="B22" t="s">
        <v>59</v>
      </c>
      <c r="C22" s="5">
        <v>6</v>
      </c>
      <c r="D22" s="5">
        <v>7</v>
      </c>
      <c r="E22">
        <f t="shared" si="18"/>
        <v>19</v>
      </c>
      <c r="F22">
        <f t="shared" si="15"/>
        <v>1.55865463494668</v>
      </c>
      <c r="G22">
        <v>2</v>
      </c>
      <c r="H22">
        <f t="shared" si="19"/>
        <v>1.16959064327485</v>
      </c>
      <c r="I22">
        <v>2</v>
      </c>
      <c r="J22">
        <f t="shared" si="16"/>
        <v>1.01522842639594</v>
      </c>
      <c r="K22">
        <f t="shared" si="17"/>
        <v>0.929316790928296</v>
      </c>
      <c r="L22" s="5"/>
      <c r="M22" t="s">
        <v>51</v>
      </c>
      <c r="N22" s="5">
        <v>7</v>
      </c>
      <c r="O22" s="5">
        <v>8</v>
      </c>
      <c r="P22">
        <f t="shared" si="0"/>
        <v>22</v>
      </c>
      <c r="Q22">
        <f t="shared" si="1"/>
        <v>1.67300380228137</v>
      </c>
      <c r="R22">
        <v>6</v>
      </c>
      <c r="S22">
        <f t="shared" si="2"/>
        <v>1.43198090692124</v>
      </c>
      <c r="T22">
        <v>6</v>
      </c>
      <c r="U22">
        <f t="shared" si="3"/>
        <v>1.43884892086331</v>
      </c>
      <c r="V22">
        <f t="shared" si="4"/>
        <v>0.777632996397998</v>
      </c>
      <c r="W22" s="5"/>
      <c r="X22" t="s">
        <v>60</v>
      </c>
      <c r="Y22" s="5">
        <v>6</v>
      </c>
      <c r="Z22" s="5">
        <v>7</v>
      </c>
      <c r="AA22">
        <f t="shared" si="5"/>
        <v>19</v>
      </c>
      <c r="AB22">
        <f t="shared" si="6"/>
        <v>1.70709793351303</v>
      </c>
      <c r="AC22">
        <v>5</v>
      </c>
      <c r="AD22">
        <f t="shared" si="7"/>
        <v>1.44508670520231</v>
      </c>
      <c r="AE22">
        <v>5</v>
      </c>
      <c r="AF22">
        <f t="shared" si="8"/>
        <v>1.43266475644699</v>
      </c>
      <c r="AG22">
        <f t="shared" si="9"/>
        <v>0.789804229361809</v>
      </c>
    </row>
    <row r="23" spans="1:33">
      <c r="A23" s="5"/>
      <c r="B23" t="s">
        <v>61</v>
      </c>
      <c r="C23" s="5">
        <v>5</v>
      </c>
      <c r="D23" s="5">
        <v>4</v>
      </c>
      <c r="E23">
        <f t="shared" si="18"/>
        <v>14</v>
      </c>
      <c r="F23">
        <f t="shared" si="15"/>
        <v>1.14848236259229</v>
      </c>
      <c r="G23">
        <v>2</v>
      </c>
      <c r="H23">
        <f t="shared" si="19"/>
        <v>1.16959064327485</v>
      </c>
      <c r="I23">
        <v>3</v>
      </c>
      <c r="J23">
        <f t="shared" si="16"/>
        <v>1.52284263959391</v>
      </c>
      <c r="K23">
        <f t="shared" si="17"/>
        <v>0.594756730955364</v>
      </c>
      <c r="L23" s="5"/>
      <c r="M23" t="s">
        <v>53</v>
      </c>
      <c r="N23" s="5">
        <v>8</v>
      </c>
      <c r="O23" s="5">
        <v>6</v>
      </c>
      <c r="P23">
        <f t="shared" si="0"/>
        <v>22</v>
      </c>
      <c r="Q23">
        <f t="shared" si="1"/>
        <v>1.67300380228137</v>
      </c>
      <c r="R23">
        <v>4</v>
      </c>
      <c r="S23">
        <f t="shared" si="2"/>
        <v>0.954653937947494</v>
      </c>
      <c r="T23">
        <v>5</v>
      </c>
      <c r="U23">
        <f t="shared" si="3"/>
        <v>1.19904076738609</v>
      </c>
      <c r="V23">
        <f t="shared" si="4"/>
        <v>1.07645827046955</v>
      </c>
      <c r="W23" s="5"/>
      <c r="X23" t="s">
        <v>62</v>
      </c>
      <c r="Y23" s="5">
        <v>5</v>
      </c>
      <c r="Z23" s="5">
        <v>4</v>
      </c>
      <c r="AA23">
        <f t="shared" si="5"/>
        <v>14</v>
      </c>
      <c r="AB23">
        <f t="shared" si="6"/>
        <v>1.25786163522013</v>
      </c>
      <c r="AC23">
        <v>6</v>
      </c>
      <c r="AD23">
        <f t="shared" si="7"/>
        <v>1.73410404624277</v>
      </c>
      <c r="AE23">
        <v>4</v>
      </c>
      <c r="AF23">
        <f t="shared" si="8"/>
        <v>1.14613180515759</v>
      </c>
      <c r="AG23">
        <f t="shared" si="9"/>
        <v>0.545196783558403</v>
      </c>
    </row>
    <row r="24" spans="1:33">
      <c r="A24" s="5"/>
      <c r="B24" t="s">
        <v>63</v>
      </c>
      <c r="C24" s="5">
        <v>5</v>
      </c>
      <c r="D24" s="5">
        <v>4</v>
      </c>
      <c r="E24">
        <f t="shared" si="18"/>
        <v>14</v>
      </c>
      <c r="F24">
        <f t="shared" si="15"/>
        <v>1.14848236259229</v>
      </c>
      <c r="G24">
        <v>2</v>
      </c>
      <c r="H24">
        <f t="shared" si="19"/>
        <v>1.16959064327485</v>
      </c>
      <c r="I24">
        <v>3</v>
      </c>
      <c r="J24">
        <f t="shared" si="16"/>
        <v>1.52284263959391</v>
      </c>
      <c r="K24">
        <f t="shared" si="17"/>
        <v>0.594756730955364</v>
      </c>
      <c r="L24" s="5" t="s">
        <v>56</v>
      </c>
      <c r="M24" t="s">
        <v>57</v>
      </c>
      <c r="N24" s="5">
        <v>5</v>
      </c>
      <c r="O24" s="5">
        <v>4</v>
      </c>
      <c r="P24">
        <f t="shared" si="0"/>
        <v>14</v>
      </c>
      <c r="Q24">
        <f t="shared" si="1"/>
        <v>1.06463878326996</v>
      </c>
      <c r="R24">
        <v>5</v>
      </c>
      <c r="S24">
        <f t="shared" si="2"/>
        <v>1.19331742243437</v>
      </c>
      <c r="T24">
        <v>4</v>
      </c>
      <c r="U24">
        <f t="shared" si="3"/>
        <v>0.959232613908873</v>
      </c>
      <c r="V24">
        <f t="shared" si="4"/>
        <v>0.636390291239403</v>
      </c>
      <c r="W24" s="5" t="s">
        <v>64</v>
      </c>
      <c r="X24" t="s">
        <v>65</v>
      </c>
      <c r="Y24" s="5">
        <v>5</v>
      </c>
      <c r="Z24" s="5">
        <v>4</v>
      </c>
      <c r="AA24">
        <f t="shared" si="5"/>
        <v>14</v>
      </c>
      <c r="AB24">
        <f t="shared" si="6"/>
        <v>1.25786163522013</v>
      </c>
      <c r="AC24">
        <v>5</v>
      </c>
      <c r="AD24">
        <f t="shared" si="7"/>
        <v>1.44508670520231</v>
      </c>
      <c r="AE24">
        <v>5</v>
      </c>
      <c r="AF24">
        <f t="shared" si="8"/>
        <v>1.43266475644699</v>
      </c>
      <c r="AG24">
        <f t="shared" si="9"/>
        <v>0.581961011108701</v>
      </c>
    </row>
    <row r="25" spans="1:33">
      <c r="A25" s="5"/>
      <c r="B25" t="s">
        <v>66</v>
      </c>
      <c r="C25" s="5">
        <v>5</v>
      </c>
      <c r="D25" s="5">
        <v>6</v>
      </c>
      <c r="E25">
        <f t="shared" si="18"/>
        <v>16</v>
      </c>
      <c r="F25">
        <f t="shared" si="15"/>
        <v>1.31255127153404</v>
      </c>
      <c r="G25">
        <v>3</v>
      </c>
      <c r="H25">
        <f t="shared" si="19"/>
        <v>1.75438596491228</v>
      </c>
      <c r="I25">
        <v>2</v>
      </c>
      <c r="J25">
        <f t="shared" si="16"/>
        <v>1.01522842639594</v>
      </c>
      <c r="K25">
        <f t="shared" si="17"/>
        <v>0.580261347561251</v>
      </c>
      <c r="L25" s="5"/>
      <c r="M25" t="s">
        <v>59</v>
      </c>
      <c r="N25" s="5">
        <v>5</v>
      </c>
      <c r="O25" s="5">
        <v>6</v>
      </c>
      <c r="P25">
        <f t="shared" si="0"/>
        <v>16</v>
      </c>
      <c r="Q25">
        <f t="shared" si="1"/>
        <v>1.21673003802281</v>
      </c>
      <c r="R25">
        <v>5</v>
      </c>
      <c r="S25">
        <f t="shared" si="2"/>
        <v>1.19331742243437</v>
      </c>
      <c r="T25">
        <v>4</v>
      </c>
      <c r="U25">
        <f t="shared" si="3"/>
        <v>0.959232613908873</v>
      </c>
      <c r="V25">
        <f t="shared" si="4"/>
        <v>0.727303189987889</v>
      </c>
      <c r="W25" s="5"/>
      <c r="X25" t="s">
        <v>67</v>
      </c>
      <c r="Y25" s="5">
        <v>5</v>
      </c>
      <c r="Z25" s="5">
        <v>6</v>
      </c>
      <c r="AA25">
        <f t="shared" si="5"/>
        <v>16</v>
      </c>
      <c r="AB25">
        <f t="shared" si="6"/>
        <v>1.43755615453729</v>
      </c>
      <c r="AC25">
        <v>4</v>
      </c>
      <c r="AD25">
        <f t="shared" si="7"/>
        <v>1.15606936416185</v>
      </c>
      <c r="AE25">
        <v>5</v>
      </c>
      <c r="AF25">
        <f t="shared" si="8"/>
        <v>1.43266475644699</v>
      </c>
      <c r="AG25">
        <f t="shared" si="9"/>
        <v>0.767760530229967</v>
      </c>
    </row>
    <row r="26" spans="1:33">
      <c r="A26" s="5"/>
      <c r="B26" t="s">
        <v>68</v>
      </c>
      <c r="C26" s="5">
        <v>5</v>
      </c>
      <c r="D26" s="5">
        <v>4</v>
      </c>
      <c r="E26">
        <f t="shared" si="18"/>
        <v>14</v>
      </c>
      <c r="F26">
        <f t="shared" si="15"/>
        <v>1.14848236259229</v>
      </c>
      <c r="G26">
        <v>2</v>
      </c>
      <c r="H26">
        <f t="shared" si="19"/>
        <v>1.16959064327485</v>
      </c>
      <c r="I26">
        <v>3</v>
      </c>
      <c r="J26">
        <f t="shared" si="16"/>
        <v>1.52284263959391</v>
      </c>
      <c r="K26">
        <f t="shared" si="17"/>
        <v>0.594756730955364</v>
      </c>
      <c r="L26" s="5"/>
      <c r="M26" t="s">
        <v>61</v>
      </c>
      <c r="N26" s="5">
        <v>5</v>
      </c>
      <c r="O26" s="5">
        <v>4</v>
      </c>
      <c r="P26">
        <f t="shared" si="0"/>
        <v>14</v>
      </c>
      <c r="Q26">
        <f t="shared" si="1"/>
        <v>1.06463878326996</v>
      </c>
      <c r="R26">
        <v>5</v>
      </c>
      <c r="S26">
        <f t="shared" si="2"/>
        <v>1.19331742243437</v>
      </c>
      <c r="T26">
        <v>5</v>
      </c>
      <c r="U26">
        <f t="shared" si="3"/>
        <v>1.19904076738609</v>
      </c>
      <c r="V26">
        <f t="shared" si="4"/>
        <v>0.593828833613017</v>
      </c>
      <c r="W26" s="5"/>
      <c r="X26" t="s">
        <v>69</v>
      </c>
      <c r="Y26" s="5">
        <v>5</v>
      </c>
      <c r="Z26" s="5">
        <v>4</v>
      </c>
      <c r="AA26">
        <f t="shared" si="5"/>
        <v>14</v>
      </c>
      <c r="AB26">
        <f t="shared" si="6"/>
        <v>1.25786163522013</v>
      </c>
      <c r="AC26">
        <v>5</v>
      </c>
      <c r="AD26">
        <f t="shared" si="7"/>
        <v>1.44508670520231</v>
      </c>
      <c r="AE26">
        <v>4</v>
      </c>
      <c r="AF26">
        <f t="shared" si="8"/>
        <v>1.14613180515759</v>
      </c>
      <c r="AG26">
        <f t="shared" si="9"/>
        <v>0.623273795237469</v>
      </c>
    </row>
    <row r="27" spans="1:33">
      <c r="A27" s="5"/>
      <c r="B27" t="s">
        <v>70</v>
      </c>
      <c r="C27" s="5">
        <v>5</v>
      </c>
      <c r="D27" s="5">
        <v>7</v>
      </c>
      <c r="E27">
        <f t="shared" si="18"/>
        <v>17</v>
      </c>
      <c r="F27">
        <f t="shared" si="15"/>
        <v>1.39458572600492</v>
      </c>
      <c r="G27">
        <v>3</v>
      </c>
      <c r="H27">
        <f t="shared" si="19"/>
        <v>1.75438596491228</v>
      </c>
      <c r="I27">
        <v>2</v>
      </c>
      <c r="J27">
        <f t="shared" si="16"/>
        <v>1.01522842639594</v>
      </c>
      <c r="K27">
        <f t="shared" si="17"/>
        <v>0.61652768178383</v>
      </c>
      <c r="L27" s="5"/>
      <c r="M27" t="s">
        <v>71</v>
      </c>
      <c r="N27" s="5">
        <v>5</v>
      </c>
      <c r="O27" s="5">
        <v>7</v>
      </c>
      <c r="P27">
        <f t="shared" si="0"/>
        <v>17</v>
      </c>
      <c r="Q27">
        <f t="shared" si="1"/>
        <v>1.29277566539924</v>
      </c>
      <c r="R27">
        <v>5</v>
      </c>
      <c r="S27">
        <f t="shared" si="2"/>
        <v>1.19331742243437</v>
      </c>
      <c r="T27">
        <v>5</v>
      </c>
      <c r="U27">
        <f t="shared" si="3"/>
        <v>1.19904076738609</v>
      </c>
      <c r="V27">
        <f t="shared" si="4"/>
        <v>0.721077869387235</v>
      </c>
      <c r="W27" s="5"/>
      <c r="X27" t="s">
        <v>71</v>
      </c>
      <c r="Y27" s="5">
        <v>5</v>
      </c>
      <c r="Z27" s="5">
        <v>7</v>
      </c>
      <c r="AA27">
        <f t="shared" si="5"/>
        <v>17</v>
      </c>
      <c r="AB27">
        <f t="shared" si="6"/>
        <v>1.52740341419587</v>
      </c>
      <c r="AC27">
        <v>6</v>
      </c>
      <c r="AD27">
        <f t="shared" si="7"/>
        <v>1.73410404624277</v>
      </c>
      <c r="AE27">
        <v>4</v>
      </c>
      <c r="AF27">
        <f t="shared" si="8"/>
        <v>1.14613180515759</v>
      </c>
      <c r="AG27">
        <f t="shared" si="9"/>
        <v>0.662024665749489</v>
      </c>
    </row>
    <row r="28" spans="1:33">
      <c r="A28" s="5"/>
      <c r="B28" t="s">
        <v>72</v>
      </c>
      <c r="C28" s="5">
        <v>5</v>
      </c>
      <c r="D28" s="5">
        <v>4</v>
      </c>
      <c r="E28">
        <f t="shared" si="18"/>
        <v>14</v>
      </c>
      <c r="F28">
        <f t="shared" si="15"/>
        <v>1.14848236259229</v>
      </c>
      <c r="G28">
        <v>2</v>
      </c>
      <c r="H28">
        <f t="shared" si="19"/>
        <v>1.16959064327485</v>
      </c>
      <c r="I28">
        <v>3</v>
      </c>
      <c r="J28">
        <f t="shared" si="16"/>
        <v>1.52284263959391</v>
      </c>
      <c r="K28">
        <f t="shared" si="17"/>
        <v>0.594756730955364</v>
      </c>
      <c r="L28" s="5"/>
      <c r="M28" t="s">
        <v>73</v>
      </c>
      <c r="N28" s="5">
        <v>5</v>
      </c>
      <c r="O28" s="5">
        <v>4</v>
      </c>
      <c r="P28">
        <f t="shared" si="0"/>
        <v>14</v>
      </c>
      <c r="Q28">
        <f t="shared" si="1"/>
        <v>1.06463878326996</v>
      </c>
      <c r="R28">
        <v>4</v>
      </c>
      <c r="S28">
        <f t="shared" si="2"/>
        <v>0.954653937947494</v>
      </c>
      <c r="T28">
        <v>4</v>
      </c>
      <c r="U28">
        <f t="shared" si="3"/>
        <v>0.959232613908873</v>
      </c>
      <c r="V28">
        <f t="shared" si="4"/>
        <v>0.742286042016271</v>
      </c>
      <c r="W28" s="5"/>
      <c r="X28" t="s">
        <v>74</v>
      </c>
      <c r="Y28" s="5">
        <v>5</v>
      </c>
      <c r="Z28" s="5">
        <v>4</v>
      </c>
      <c r="AA28">
        <f t="shared" si="5"/>
        <v>14</v>
      </c>
      <c r="AB28">
        <f t="shared" si="6"/>
        <v>1.25786163522013</v>
      </c>
      <c r="AC28">
        <v>5</v>
      </c>
      <c r="AD28">
        <f t="shared" si="7"/>
        <v>1.44508670520231</v>
      </c>
      <c r="AE28">
        <v>4</v>
      </c>
      <c r="AF28">
        <f t="shared" si="8"/>
        <v>1.14613180515759</v>
      </c>
      <c r="AG28">
        <f t="shared" si="9"/>
        <v>0.623273795237469</v>
      </c>
    </row>
    <row r="29" spans="1:33">
      <c r="A29" s="5"/>
      <c r="B29" t="s">
        <v>75</v>
      </c>
      <c r="C29" s="5">
        <v>4</v>
      </c>
      <c r="D29" s="5">
        <v>4</v>
      </c>
      <c r="E29">
        <f t="shared" si="18"/>
        <v>12</v>
      </c>
      <c r="F29">
        <f t="shared" si="15"/>
        <v>0.984413453650533</v>
      </c>
      <c r="G29">
        <v>3</v>
      </c>
      <c r="H29">
        <f t="shared" si="19"/>
        <v>1.75438596491228</v>
      </c>
      <c r="I29">
        <v>2</v>
      </c>
      <c r="J29">
        <f t="shared" si="16"/>
        <v>1.01522842639594</v>
      </c>
      <c r="K29">
        <f t="shared" si="17"/>
        <v>0.435196010670938</v>
      </c>
      <c r="L29" s="5"/>
      <c r="M29" t="s">
        <v>63</v>
      </c>
      <c r="N29" s="5">
        <v>4</v>
      </c>
      <c r="O29" s="5">
        <v>4</v>
      </c>
      <c r="P29">
        <f t="shared" si="0"/>
        <v>12</v>
      </c>
      <c r="Q29">
        <f t="shared" si="1"/>
        <v>0.91254752851711</v>
      </c>
      <c r="R29">
        <v>5</v>
      </c>
      <c r="S29">
        <f t="shared" si="2"/>
        <v>1.19331742243437</v>
      </c>
      <c r="T29">
        <v>5</v>
      </c>
      <c r="U29">
        <f t="shared" si="3"/>
        <v>1.19904076738609</v>
      </c>
      <c r="V29">
        <f t="shared" si="4"/>
        <v>0.508996143096872</v>
      </c>
      <c r="W29" s="7" t="s">
        <v>76</v>
      </c>
      <c r="X29" t="s">
        <v>77</v>
      </c>
      <c r="Y29" s="5">
        <v>4</v>
      </c>
      <c r="Z29" s="5">
        <v>4</v>
      </c>
      <c r="AA29">
        <f t="shared" si="5"/>
        <v>12</v>
      </c>
      <c r="AB29">
        <f t="shared" si="6"/>
        <v>1.07816711590297</v>
      </c>
      <c r="AC29">
        <v>3</v>
      </c>
      <c r="AD29">
        <f t="shared" si="7"/>
        <v>0.867052023121387</v>
      </c>
      <c r="AE29">
        <v>3</v>
      </c>
      <c r="AF29">
        <f t="shared" si="8"/>
        <v>0.859598853868195</v>
      </c>
      <c r="AG29">
        <f t="shared" si="9"/>
        <v>0.831372873012431</v>
      </c>
    </row>
    <row r="30" spans="1:33">
      <c r="A30" s="5"/>
      <c r="B30" t="s">
        <v>78</v>
      </c>
      <c r="C30" s="5">
        <v>5</v>
      </c>
      <c r="D30" s="5">
        <v>8</v>
      </c>
      <c r="E30">
        <f t="shared" si="18"/>
        <v>18</v>
      </c>
      <c r="F30">
        <f t="shared" si="15"/>
        <v>1.4766201804758</v>
      </c>
      <c r="G30">
        <v>4</v>
      </c>
      <c r="H30">
        <f t="shared" si="19"/>
        <v>2.33918128654971</v>
      </c>
      <c r="I30">
        <v>4</v>
      </c>
      <c r="J30">
        <f t="shared" si="16"/>
        <v>2.03045685279188</v>
      </c>
      <c r="K30">
        <f t="shared" si="17"/>
        <v>0.440202690439719</v>
      </c>
      <c r="L30" s="5"/>
      <c r="M30" t="s">
        <v>66</v>
      </c>
      <c r="N30" s="5">
        <v>5</v>
      </c>
      <c r="O30" s="5">
        <v>8</v>
      </c>
      <c r="P30">
        <f t="shared" si="0"/>
        <v>18</v>
      </c>
      <c r="Q30">
        <f t="shared" si="1"/>
        <v>1.36882129277567</v>
      </c>
      <c r="R30">
        <v>6</v>
      </c>
      <c r="S30">
        <f t="shared" si="2"/>
        <v>1.43198090692124</v>
      </c>
      <c r="T30">
        <v>6</v>
      </c>
      <c r="U30">
        <f t="shared" si="3"/>
        <v>1.43884892086331</v>
      </c>
      <c r="V30">
        <f t="shared" si="4"/>
        <v>0.63624517887109</v>
      </c>
      <c r="W30" s="7"/>
      <c r="X30" t="s">
        <v>79</v>
      </c>
      <c r="Y30" s="5">
        <v>5</v>
      </c>
      <c r="Z30" s="5">
        <v>8</v>
      </c>
      <c r="AA30">
        <f t="shared" si="5"/>
        <v>18</v>
      </c>
      <c r="AB30">
        <f t="shared" si="6"/>
        <v>1.61725067385445</v>
      </c>
      <c r="AC30">
        <v>4</v>
      </c>
      <c r="AD30">
        <f t="shared" si="7"/>
        <v>1.15606936416185</v>
      </c>
      <c r="AE30">
        <v>5</v>
      </c>
      <c r="AF30">
        <f t="shared" si="8"/>
        <v>1.43266475644699</v>
      </c>
      <c r="AG30">
        <f t="shared" si="9"/>
        <v>0.863730596508713</v>
      </c>
    </row>
    <row r="31" spans="1:33">
      <c r="A31" s="5"/>
      <c r="B31" t="s">
        <v>80</v>
      </c>
      <c r="C31" s="5">
        <v>5</v>
      </c>
      <c r="D31" s="5">
        <v>6</v>
      </c>
      <c r="E31">
        <f t="shared" si="18"/>
        <v>16</v>
      </c>
      <c r="F31">
        <f t="shared" si="15"/>
        <v>1.31255127153404</v>
      </c>
      <c r="G31">
        <v>4</v>
      </c>
      <c r="H31">
        <f t="shared" si="19"/>
        <v>2.33918128654971</v>
      </c>
      <c r="I31">
        <v>4</v>
      </c>
      <c r="J31">
        <f t="shared" si="16"/>
        <v>2.03045685279188</v>
      </c>
      <c r="K31">
        <f t="shared" si="17"/>
        <v>0.391291280390862</v>
      </c>
      <c r="L31" s="5"/>
      <c r="M31" t="s">
        <v>68</v>
      </c>
      <c r="N31" s="5">
        <v>5</v>
      </c>
      <c r="O31" s="5">
        <v>6</v>
      </c>
      <c r="P31">
        <f t="shared" si="0"/>
        <v>16</v>
      </c>
      <c r="Q31">
        <f t="shared" si="1"/>
        <v>1.21673003802281</v>
      </c>
      <c r="R31">
        <v>4</v>
      </c>
      <c r="S31">
        <f t="shared" si="2"/>
        <v>0.954653937947494</v>
      </c>
      <c r="T31">
        <v>5</v>
      </c>
      <c r="U31">
        <f t="shared" si="3"/>
        <v>1.19904076738609</v>
      </c>
      <c r="V31">
        <f t="shared" si="4"/>
        <v>0.782878742159676</v>
      </c>
      <c r="W31" s="7"/>
      <c r="X31" t="s">
        <v>81</v>
      </c>
      <c r="Y31" s="5">
        <v>5</v>
      </c>
      <c r="Z31" s="5">
        <v>6</v>
      </c>
      <c r="AA31">
        <f t="shared" si="5"/>
        <v>16</v>
      </c>
      <c r="AB31">
        <f t="shared" si="6"/>
        <v>1.43755615453729</v>
      </c>
      <c r="AC31">
        <v>5</v>
      </c>
      <c r="AD31">
        <f t="shared" si="7"/>
        <v>1.44508670520231</v>
      </c>
      <c r="AE31">
        <v>6</v>
      </c>
      <c r="AF31">
        <f t="shared" si="8"/>
        <v>1.71919770773639</v>
      </c>
      <c r="AG31">
        <f t="shared" si="9"/>
        <v>0.623753704222046</v>
      </c>
    </row>
    <row r="32" spans="1:33">
      <c r="A32" s="5"/>
      <c r="B32" t="s">
        <v>82</v>
      </c>
      <c r="C32" s="5">
        <v>5</v>
      </c>
      <c r="D32" s="5">
        <v>4</v>
      </c>
      <c r="E32">
        <f t="shared" si="18"/>
        <v>14</v>
      </c>
      <c r="F32">
        <f t="shared" si="15"/>
        <v>1.14848236259229</v>
      </c>
      <c r="G32">
        <v>3</v>
      </c>
      <c r="H32">
        <f t="shared" si="19"/>
        <v>1.75438596491228</v>
      </c>
      <c r="I32">
        <v>3</v>
      </c>
      <c r="J32">
        <f t="shared" si="16"/>
        <v>1.52284263959391</v>
      </c>
      <c r="K32">
        <f t="shared" si="17"/>
        <v>0.456506493789338</v>
      </c>
      <c r="L32" s="5"/>
      <c r="M32" t="s">
        <v>70</v>
      </c>
      <c r="N32" s="5">
        <v>5</v>
      </c>
      <c r="O32" s="5">
        <v>4</v>
      </c>
      <c r="P32">
        <f t="shared" si="0"/>
        <v>14</v>
      </c>
      <c r="Q32">
        <f t="shared" si="1"/>
        <v>1.06463878326996</v>
      </c>
      <c r="R32">
        <v>5</v>
      </c>
      <c r="S32">
        <f t="shared" si="2"/>
        <v>1.19331742243437</v>
      </c>
      <c r="T32">
        <v>4</v>
      </c>
      <c r="U32">
        <f t="shared" si="3"/>
        <v>0.959232613908873</v>
      </c>
      <c r="V32">
        <f t="shared" si="4"/>
        <v>0.636390291239403</v>
      </c>
      <c r="W32" s="7"/>
      <c r="X32" t="s">
        <v>83</v>
      </c>
      <c r="Y32" s="5">
        <v>5</v>
      </c>
      <c r="Z32" s="5">
        <v>4</v>
      </c>
      <c r="AA32">
        <f t="shared" si="5"/>
        <v>14</v>
      </c>
      <c r="AB32">
        <f t="shared" si="6"/>
        <v>1.25786163522013</v>
      </c>
      <c r="AC32">
        <v>6</v>
      </c>
      <c r="AD32">
        <f t="shared" si="7"/>
        <v>1.73410404624277</v>
      </c>
      <c r="AE32">
        <v>5</v>
      </c>
      <c r="AF32">
        <f t="shared" si="8"/>
        <v>1.43266475644699</v>
      </c>
      <c r="AG32">
        <f t="shared" si="9"/>
        <v>0.51332147313069</v>
      </c>
    </row>
    <row r="33" spans="1:33">
      <c r="A33" s="5"/>
      <c r="B33" t="s">
        <v>84</v>
      </c>
      <c r="C33" s="5">
        <v>6</v>
      </c>
      <c r="D33" s="5">
        <v>8</v>
      </c>
      <c r="E33">
        <f t="shared" si="18"/>
        <v>20</v>
      </c>
      <c r="F33">
        <f t="shared" si="15"/>
        <v>1.64068908941756</v>
      </c>
      <c r="G33">
        <v>3</v>
      </c>
      <c r="H33">
        <f t="shared" si="19"/>
        <v>1.75438596491228</v>
      </c>
      <c r="I33">
        <v>4</v>
      </c>
      <c r="J33">
        <f t="shared" si="16"/>
        <v>2.03045685279188</v>
      </c>
      <c r="K33">
        <f t="shared" si="17"/>
        <v>0.592388996304493</v>
      </c>
      <c r="L33" s="5"/>
      <c r="M33" t="s">
        <v>72</v>
      </c>
      <c r="N33" s="5">
        <v>6</v>
      </c>
      <c r="O33" s="5">
        <v>8</v>
      </c>
      <c r="P33">
        <f t="shared" si="0"/>
        <v>20</v>
      </c>
      <c r="Q33">
        <f t="shared" si="1"/>
        <v>1.52091254752852</v>
      </c>
      <c r="R33">
        <v>5</v>
      </c>
      <c r="S33">
        <f t="shared" si="2"/>
        <v>1.19331742243437</v>
      </c>
      <c r="T33">
        <v>5</v>
      </c>
      <c r="U33">
        <f t="shared" si="3"/>
        <v>1.19904076738609</v>
      </c>
      <c r="V33">
        <f t="shared" si="4"/>
        <v>0.848326905161453</v>
      </c>
      <c r="W33" s="7"/>
      <c r="X33" t="s">
        <v>85</v>
      </c>
      <c r="Y33" s="5">
        <v>6</v>
      </c>
      <c r="Z33" s="5">
        <v>8</v>
      </c>
      <c r="AA33">
        <f t="shared" si="5"/>
        <v>20</v>
      </c>
      <c r="AB33">
        <f t="shared" si="6"/>
        <v>1.79694519317161</v>
      </c>
      <c r="AC33">
        <v>7</v>
      </c>
      <c r="AD33">
        <f t="shared" si="7"/>
        <v>2.02312138728324</v>
      </c>
      <c r="AE33">
        <v>5</v>
      </c>
      <c r="AF33">
        <f t="shared" si="8"/>
        <v>1.43266475644699</v>
      </c>
      <c r="AG33">
        <f t="shared" si="9"/>
        <v>0.655950180943907</v>
      </c>
    </row>
    <row r="34" spans="1:33">
      <c r="A34" s="5"/>
      <c r="B34" t="s">
        <v>86</v>
      </c>
      <c r="C34" s="5">
        <v>5</v>
      </c>
      <c r="D34" s="5">
        <v>6</v>
      </c>
      <c r="E34">
        <f t="shared" si="18"/>
        <v>16</v>
      </c>
      <c r="F34">
        <f t="shared" si="15"/>
        <v>1.31255127153404</v>
      </c>
      <c r="G34">
        <v>3</v>
      </c>
      <c r="H34">
        <f t="shared" si="19"/>
        <v>1.75438596491228</v>
      </c>
      <c r="I34">
        <v>4</v>
      </c>
      <c r="J34">
        <f t="shared" si="16"/>
        <v>2.03045685279188</v>
      </c>
      <c r="K34">
        <f t="shared" si="17"/>
        <v>0.473911197043594</v>
      </c>
      <c r="L34" s="5"/>
      <c r="M34" t="s">
        <v>75</v>
      </c>
      <c r="N34" s="5">
        <v>5</v>
      </c>
      <c r="O34" s="5">
        <v>6</v>
      </c>
      <c r="P34">
        <f t="shared" si="0"/>
        <v>16</v>
      </c>
      <c r="Q34">
        <f t="shared" si="1"/>
        <v>1.21673003802281</v>
      </c>
      <c r="R34">
        <v>6</v>
      </c>
      <c r="S34">
        <f t="shared" si="2"/>
        <v>1.43198090692124</v>
      </c>
      <c r="T34">
        <v>4</v>
      </c>
      <c r="U34">
        <f t="shared" si="3"/>
        <v>0.959232613908873</v>
      </c>
      <c r="V34">
        <f t="shared" si="4"/>
        <v>0.636499168962455</v>
      </c>
      <c r="W34" s="7"/>
      <c r="X34" t="s">
        <v>87</v>
      </c>
      <c r="Y34" s="5">
        <v>5</v>
      </c>
      <c r="Z34" s="5">
        <v>6</v>
      </c>
      <c r="AA34">
        <f t="shared" si="5"/>
        <v>16</v>
      </c>
      <c r="AB34">
        <f t="shared" si="6"/>
        <v>1.43755615453729</v>
      </c>
      <c r="AC34">
        <v>5</v>
      </c>
      <c r="AD34">
        <f t="shared" si="7"/>
        <v>1.44508670520231</v>
      </c>
      <c r="AE34">
        <v>4</v>
      </c>
      <c r="AF34">
        <f t="shared" si="8"/>
        <v>1.14613180515759</v>
      </c>
      <c r="AG34">
        <f t="shared" si="9"/>
        <v>0.712312908842821</v>
      </c>
    </row>
    <row r="35" spans="1:33">
      <c r="A35" s="5"/>
      <c r="B35" t="s">
        <v>88</v>
      </c>
      <c r="C35" s="5">
        <v>5</v>
      </c>
      <c r="D35" s="5">
        <v>6</v>
      </c>
      <c r="E35">
        <f t="shared" si="18"/>
        <v>16</v>
      </c>
      <c r="F35">
        <f t="shared" si="15"/>
        <v>1.31255127153404</v>
      </c>
      <c r="G35">
        <v>3</v>
      </c>
      <c r="H35">
        <f t="shared" si="19"/>
        <v>1.75438596491228</v>
      </c>
      <c r="I35">
        <v>4</v>
      </c>
      <c r="J35">
        <f t="shared" si="16"/>
        <v>2.03045685279188</v>
      </c>
      <c r="K35">
        <f t="shared" si="17"/>
        <v>0.473911197043594</v>
      </c>
      <c r="L35" s="5"/>
      <c r="M35" t="s">
        <v>84</v>
      </c>
      <c r="N35" s="5">
        <v>5</v>
      </c>
      <c r="O35" s="5">
        <v>6</v>
      </c>
      <c r="P35">
        <f t="shared" si="0"/>
        <v>16</v>
      </c>
      <c r="Q35">
        <f t="shared" si="1"/>
        <v>1.21673003802281</v>
      </c>
      <c r="R35">
        <v>5</v>
      </c>
      <c r="S35">
        <f t="shared" si="2"/>
        <v>1.19331742243437</v>
      </c>
      <c r="T35">
        <v>5</v>
      </c>
      <c r="U35">
        <f t="shared" si="3"/>
        <v>1.19904076738609</v>
      </c>
      <c r="V35">
        <f t="shared" si="4"/>
        <v>0.678661524129162</v>
      </c>
      <c r="W35" s="7"/>
      <c r="X35" t="s">
        <v>89</v>
      </c>
      <c r="Y35" s="5">
        <v>5</v>
      </c>
      <c r="Z35" s="5">
        <v>6</v>
      </c>
      <c r="AA35">
        <f t="shared" si="5"/>
        <v>16</v>
      </c>
      <c r="AB35">
        <f t="shared" si="6"/>
        <v>1.43755615453729</v>
      </c>
      <c r="AC35">
        <v>3</v>
      </c>
      <c r="AD35">
        <f t="shared" si="7"/>
        <v>0.867052023121387</v>
      </c>
      <c r="AE35">
        <v>5</v>
      </c>
      <c r="AF35">
        <f t="shared" si="8"/>
        <v>1.43266475644699</v>
      </c>
      <c r="AG35">
        <f t="shared" si="9"/>
        <v>0.907900919900604</v>
      </c>
    </row>
    <row r="36" spans="1:33">
      <c r="A36" s="5" t="s">
        <v>90</v>
      </c>
      <c r="B36" t="s">
        <v>91</v>
      </c>
      <c r="C36" s="5">
        <v>4</v>
      </c>
      <c r="D36" s="5">
        <v>5</v>
      </c>
      <c r="E36">
        <f t="shared" si="18"/>
        <v>13</v>
      </c>
      <c r="F36">
        <f t="shared" si="15"/>
        <v>1.06644790812141</v>
      </c>
      <c r="G36">
        <v>2</v>
      </c>
      <c r="H36">
        <f t="shared" si="19"/>
        <v>1.16959064327485</v>
      </c>
      <c r="I36">
        <v>1</v>
      </c>
      <c r="J36">
        <f t="shared" si="16"/>
        <v>0.50761421319797</v>
      </c>
      <c r="K36">
        <f t="shared" si="17"/>
        <v>0.749226917223899</v>
      </c>
      <c r="L36" s="5"/>
      <c r="M36" t="s">
        <v>86</v>
      </c>
      <c r="N36" s="5">
        <v>4</v>
      </c>
      <c r="O36" s="5">
        <v>5</v>
      </c>
      <c r="P36">
        <f t="shared" si="0"/>
        <v>13</v>
      </c>
      <c r="Q36">
        <f t="shared" si="1"/>
        <v>0.988593155893536</v>
      </c>
      <c r="R36">
        <v>4</v>
      </c>
      <c r="S36">
        <f t="shared" si="2"/>
        <v>0.954653937947494</v>
      </c>
      <c r="T36">
        <v>6</v>
      </c>
      <c r="U36">
        <f t="shared" si="3"/>
        <v>1.43884892086331</v>
      </c>
      <c r="V36">
        <f t="shared" si="4"/>
        <v>0.590529784537389</v>
      </c>
      <c r="W36" s="7"/>
      <c r="X36" t="s">
        <v>92</v>
      </c>
      <c r="Y36" s="5">
        <v>4</v>
      </c>
      <c r="Z36" s="5">
        <v>5</v>
      </c>
      <c r="AA36">
        <f t="shared" si="5"/>
        <v>13</v>
      </c>
      <c r="AB36">
        <f t="shared" si="6"/>
        <v>1.16801437556155</v>
      </c>
      <c r="AC36">
        <v>5</v>
      </c>
      <c r="AD36">
        <f t="shared" si="7"/>
        <v>1.44508670520231</v>
      </c>
      <c r="AE36">
        <v>6</v>
      </c>
      <c r="AF36">
        <f t="shared" si="8"/>
        <v>1.71919770773639</v>
      </c>
      <c r="AG36">
        <f t="shared" si="9"/>
        <v>0.506799884680413</v>
      </c>
    </row>
    <row r="37" spans="1:33">
      <c r="A37" s="5"/>
      <c r="B37" t="s">
        <v>93</v>
      </c>
      <c r="C37" s="5">
        <v>5</v>
      </c>
      <c r="D37" s="5">
        <v>4</v>
      </c>
      <c r="E37">
        <f t="shared" si="18"/>
        <v>14</v>
      </c>
      <c r="F37">
        <f t="shared" si="15"/>
        <v>1.14848236259229</v>
      </c>
      <c r="G37">
        <v>1</v>
      </c>
      <c r="H37">
        <f t="shared" si="19"/>
        <v>0.584795321637427</v>
      </c>
      <c r="I37">
        <v>1</v>
      </c>
      <c r="J37">
        <f t="shared" si="16"/>
        <v>0.50761421319797</v>
      </c>
      <c r="K37">
        <f t="shared" si="17"/>
        <v>1.36951948136802</v>
      </c>
      <c r="L37" s="5"/>
      <c r="M37" t="s">
        <v>88</v>
      </c>
      <c r="N37" s="5">
        <v>5</v>
      </c>
      <c r="O37" s="5">
        <v>4</v>
      </c>
      <c r="P37">
        <f t="shared" si="0"/>
        <v>14</v>
      </c>
      <c r="Q37">
        <f t="shared" si="1"/>
        <v>1.06463878326996</v>
      </c>
      <c r="R37">
        <v>5</v>
      </c>
      <c r="S37">
        <f t="shared" si="2"/>
        <v>1.19331742243437</v>
      </c>
      <c r="T37">
        <v>6</v>
      </c>
      <c r="U37">
        <f t="shared" si="3"/>
        <v>1.43884892086331</v>
      </c>
      <c r="V37">
        <f t="shared" si="4"/>
        <v>0.556603477346731</v>
      </c>
      <c r="W37" s="7"/>
      <c r="X37" t="s">
        <v>94</v>
      </c>
      <c r="Y37" s="5">
        <v>5</v>
      </c>
      <c r="Z37" s="5">
        <v>4</v>
      </c>
      <c r="AA37">
        <f t="shared" si="5"/>
        <v>14</v>
      </c>
      <c r="AB37">
        <f t="shared" si="6"/>
        <v>1.25786163522013</v>
      </c>
      <c r="AC37">
        <v>4</v>
      </c>
      <c r="AD37">
        <f t="shared" si="7"/>
        <v>1.15606936416185</v>
      </c>
      <c r="AE37">
        <v>6</v>
      </c>
      <c r="AF37">
        <f t="shared" si="8"/>
        <v>1.71919770773639</v>
      </c>
      <c r="AG37">
        <f t="shared" si="9"/>
        <v>0.624042004516726</v>
      </c>
    </row>
    <row r="38" spans="1:33">
      <c r="A38" s="5" t="s">
        <v>95</v>
      </c>
      <c r="B38" t="s">
        <v>96</v>
      </c>
      <c r="C38" s="5">
        <v>4</v>
      </c>
      <c r="D38" s="5">
        <v>5</v>
      </c>
      <c r="E38">
        <f t="shared" si="18"/>
        <v>13</v>
      </c>
      <c r="F38">
        <f t="shared" si="15"/>
        <v>1.06644790812141</v>
      </c>
      <c r="G38">
        <v>1</v>
      </c>
      <c r="H38">
        <f t="shared" si="19"/>
        <v>0.584795321637427</v>
      </c>
      <c r="I38">
        <v>1</v>
      </c>
      <c r="J38">
        <f t="shared" si="16"/>
        <v>0.50761421319797</v>
      </c>
      <c r="K38">
        <f t="shared" si="17"/>
        <v>1.2716966612703</v>
      </c>
      <c r="L38" s="5" t="s">
        <v>90</v>
      </c>
      <c r="M38" t="s">
        <v>91</v>
      </c>
      <c r="N38" s="5">
        <v>4</v>
      </c>
      <c r="O38" s="5">
        <v>5</v>
      </c>
      <c r="P38">
        <f t="shared" si="0"/>
        <v>13</v>
      </c>
      <c r="Q38">
        <f t="shared" si="1"/>
        <v>0.988593155893536</v>
      </c>
      <c r="R38">
        <v>5</v>
      </c>
      <c r="S38">
        <f t="shared" si="2"/>
        <v>1.19331742243437</v>
      </c>
      <c r="T38">
        <v>4</v>
      </c>
      <c r="U38">
        <f t="shared" si="3"/>
        <v>0.959232613908873</v>
      </c>
      <c r="V38">
        <f t="shared" si="4"/>
        <v>0.59093384186516</v>
      </c>
      <c r="W38" s="7"/>
      <c r="X38" t="s">
        <v>97</v>
      </c>
      <c r="Y38" s="5">
        <v>4</v>
      </c>
      <c r="Z38" s="5">
        <v>5</v>
      </c>
      <c r="AA38">
        <f t="shared" si="5"/>
        <v>13</v>
      </c>
      <c r="AB38">
        <f t="shared" si="6"/>
        <v>1.16801437556155</v>
      </c>
      <c r="AC38">
        <v>6</v>
      </c>
      <c r="AD38">
        <f t="shared" si="7"/>
        <v>1.73410404624277</v>
      </c>
      <c r="AE38">
        <v>4</v>
      </c>
      <c r="AF38">
        <f t="shared" si="8"/>
        <v>1.14613180515759</v>
      </c>
      <c r="AG38">
        <f t="shared" si="9"/>
        <v>0.506254156161374</v>
      </c>
    </row>
    <row r="39" spans="1:33">
      <c r="A39" s="5"/>
      <c r="B39" t="s">
        <v>98</v>
      </c>
      <c r="C39" s="5">
        <v>5</v>
      </c>
      <c r="D39" s="5">
        <v>8</v>
      </c>
      <c r="E39">
        <f t="shared" si="18"/>
        <v>18</v>
      </c>
      <c r="F39">
        <f t="shared" si="15"/>
        <v>1.4766201804758</v>
      </c>
      <c r="G39">
        <v>1</v>
      </c>
      <c r="H39">
        <f t="shared" si="19"/>
        <v>0.584795321637427</v>
      </c>
      <c r="I39">
        <v>1</v>
      </c>
      <c r="J39">
        <f t="shared" si="16"/>
        <v>0.50761421319797</v>
      </c>
      <c r="K39">
        <f t="shared" si="17"/>
        <v>1.76081076175888</v>
      </c>
      <c r="L39" s="5"/>
      <c r="M39" t="s">
        <v>93</v>
      </c>
      <c r="N39" s="5">
        <v>5</v>
      </c>
      <c r="O39" s="5">
        <v>8</v>
      </c>
      <c r="P39">
        <f t="shared" si="0"/>
        <v>18</v>
      </c>
      <c r="Q39">
        <f t="shared" si="1"/>
        <v>1.36882129277567</v>
      </c>
      <c r="R39">
        <v>6</v>
      </c>
      <c r="S39">
        <f t="shared" si="2"/>
        <v>1.43198090692124</v>
      </c>
      <c r="T39">
        <v>5</v>
      </c>
      <c r="U39">
        <f t="shared" si="3"/>
        <v>1.19904076738609</v>
      </c>
      <c r="V39">
        <f t="shared" si="4"/>
        <v>0.673797894739097</v>
      </c>
      <c r="W39" s="7" t="s">
        <v>99</v>
      </c>
      <c r="X39" t="s">
        <v>100</v>
      </c>
      <c r="Y39" s="5">
        <v>5</v>
      </c>
      <c r="Z39" s="5">
        <v>8</v>
      </c>
      <c r="AA39">
        <f t="shared" si="5"/>
        <v>18</v>
      </c>
      <c r="AB39">
        <f t="shared" si="6"/>
        <v>1.61725067385445</v>
      </c>
      <c r="AC39">
        <v>5</v>
      </c>
      <c r="AD39">
        <f t="shared" si="7"/>
        <v>1.44508670520231</v>
      </c>
      <c r="AE39">
        <v>5</v>
      </c>
      <c r="AF39">
        <f t="shared" si="8"/>
        <v>1.43266475644699</v>
      </c>
      <c r="AG39">
        <f t="shared" si="9"/>
        <v>0.748235585711187</v>
      </c>
    </row>
    <row r="40" spans="1:33">
      <c r="A40" s="5"/>
      <c r="B40" t="s">
        <v>101</v>
      </c>
      <c r="C40" s="5">
        <v>4</v>
      </c>
      <c r="D40" s="5">
        <v>6</v>
      </c>
      <c r="E40">
        <f t="shared" si="18"/>
        <v>14</v>
      </c>
      <c r="F40">
        <f t="shared" si="15"/>
        <v>1.14848236259229</v>
      </c>
      <c r="G40">
        <v>2</v>
      </c>
      <c r="H40">
        <f t="shared" si="19"/>
        <v>1.16959064327485</v>
      </c>
      <c r="I40">
        <v>2</v>
      </c>
      <c r="J40">
        <f t="shared" si="16"/>
        <v>1.01522842639594</v>
      </c>
      <c r="K40">
        <f t="shared" si="17"/>
        <v>0.684759740684008</v>
      </c>
      <c r="L40" s="5" t="s">
        <v>95</v>
      </c>
      <c r="M40" t="s">
        <v>96</v>
      </c>
      <c r="N40" s="5">
        <v>4</v>
      </c>
      <c r="O40" s="5">
        <v>6</v>
      </c>
      <c r="P40">
        <f t="shared" si="0"/>
        <v>14</v>
      </c>
      <c r="Q40">
        <f t="shared" si="1"/>
        <v>1.06463878326996</v>
      </c>
      <c r="R40">
        <v>4</v>
      </c>
      <c r="S40">
        <f t="shared" si="2"/>
        <v>0.954653937947494</v>
      </c>
      <c r="T40">
        <v>6</v>
      </c>
      <c r="U40">
        <f t="shared" si="3"/>
        <v>1.43884892086331</v>
      </c>
      <c r="V40">
        <f t="shared" si="4"/>
        <v>0.635955152578727</v>
      </c>
      <c r="W40" s="7"/>
      <c r="X40" t="s">
        <v>102</v>
      </c>
      <c r="Y40" s="5">
        <v>4</v>
      </c>
      <c r="Z40" s="5">
        <v>6</v>
      </c>
      <c r="AA40">
        <f t="shared" si="5"/>
        <v>14</v>
      </c>
      <c r="AB40">
        <f t="shared" si="6"/>
        <v>1.25786163522013</v>
      </c>
      <c r="AC40">
        <v>5</v>
      </c>
      <c r="AD40">
        <f t="shared" si="7"/>
        <v>1.44508670520231</v>
      </c>
      <c r="AE40">
        <v>4</v>
      </c>
      <c r="AF40">
        <f t="shared" si="8"/>
        <v>1.14613180515759</v>
      </c>
      <c r="AG40">
        <f t="shared" si="9"/>
        <v>0.623273795237469</v>
      </c>
    </row>
    <row r="41" spans="1:33">
      <c r="A41" s="5"/>
      <c r="B41" t="s">
        <v>103</v>
      </c>
      <c r="C41" s="5">
        <v>4</v>
      </c>
      <c r="D41" s="5">
        <v>4</v>
      </c>
      <c r="E41">
        <f t="shared" si="18"/>
        <v>12</v>
      </c>
      <c r="F41">
        <f t="shared" si="15"/>
        <v>0.984413453650533</v>
      </c>
      <c r="G41">
        <v>3</v>
      </c>
      <c r="H41">
        <f t="shared" si="19"/>
        <v>1.75438596491228</v>
      </c>
      <c r="I41">
        <v>2</v>
      </c>
      <c r="J41">
        <f t="shared" si="16"/>
        <v>1.01522842639594</v>
      </c>
      <c r="K41">
        <f t="shared" si="17"/>
        <v>0.435196010670938</v>
      </c>
      <c r="L41" s="5"/>
      <c r="M41" t="s">
        <v>98</v>
      </c>
      <c r="N41" s="5">
        <v>4</v>
      </c>
      <c r="O41" s="5">
        <v>4</v>
      </c>
      <c r="P41">
        <f t="shared" si="0"/>
        <v>12</v>
      </c>
      <c r="Q41">
        <f t="shared" si="1"/>
        <v>0.91254752851711</v>
      </c>
      <c r="R41">
        <v>6</v>
      </c>
      <c r="S41">
        <f t="shared" si="2"/>
        <v>1.43198090692124</v>
      </c>
      <c r="T41">
        <v>4</v>
      </c>
      <c r="U41">
        <f t="shared" si="3"/>
        <v>0.959232613908873</v>
      </c>
      <c r="V41">
        <f t="shared" si="4"/>
        <v>0.477374376721842</v>
      </c>
      <c r="W41" s="7"/>
      <c r="X41" t="s">
        <v>104</v>
      </c>
      <c r="Y41" s="5">
        <v>4</v>
      </c>
      <c r="Z41" s="5">
        <v>4</v>
      </c>
      <c r="AA41">
        <f t="shared" si="5"/>
        <v>12</v>
      </c>
      <c r="AB41">
        <f t="shared" si="6"/>
        <v>1.07816711590297</v>
      </c>
      <c r="AC41">
        <v>5</v>
      </c>
      <c r="AD41">
        <f t="shared" si="7"/>
        <v>1.44508670520231</v>
      </c>
      <c r="AE41">
        <v>5</v>
      </c>
      <c r="AF41">
        <f t="shared" si="8"/>
        <v>1.43266475644699</v>
      </c>
      <c r="AG41">
        <f t="shared" si="9"/>
        <v>0.498823723807458</v>
      </c>
    </row>
    <row r="42" spans="1:33">
      <c r="A42" s="5"/>
      <c r="B42" t="s">
        <v>105</v>
      </c>
      <c r="C42" s="5">
        <v>4</v>
      </c>
      <c r="D42" s="5">
        <v>5</v>
      </c>
      <c r="E42">
        <f t="shared" si="18"/>
        <v>13</v>
      </c>
      <c r="F42">
        <f t="shared" si="15"/>
        <v>1.06644790812141</v>
      </c>
      <c r="G42">
        <v>3</v>
      </c>
      <c r="H42">
        <f t="shared" si="19"/>
        <v>1.75438596491228</v>
      </c>
      <c r="I42">
        <v>2</v>
      </c>
      <c r="J42">
        <f t="shared" si="16"/>
        <v>1.01522842639594</v>
      </c>
      <c r="K42">
        <f t="shared" si="17"/>
        <v>0.471462344893517</v>
      </c>
      <c r="L42" s="5"/>
      <c r="M42" t="s">
        <v>101</v>
      </c>
      <c r="N42" s="5">
        <v>4</v>
      </c>
      <c r="O42" s="5">
        <v>5</v>
      </c>
      <c r="P42">
        <f t="shared" si="0"/>
        <v>13</v>
      </c>
      <c r="Q42">
        <f t="shared" si="1"/>
        <v>0.988593155893536</v>
      </c>
      <c r="R42">
        <v>4</v>
      </c>
      <c r="S42">
        <f t="shared" si="2"/>
        <v>0.954653937947494</v>
      </c>
      <c r="T42">
        <v>5</v>
      </c>
      <c r="U42">
        <f t="shared" si="3"/>
        <v>1.19904076738609</v>
      </c>
      <c r="V42">
        <f t="shared" si="4"/>
        <v>0.636088978004737</v>
      </c>
      <c r="W42" s="7"/>
      <c r="X42" t="s">
        <v>106</v>
      </c>
      <c r="Y42" s="5">
        <v>4</v>
      </c>
      <c r="Z42" s="5">
        <v>5</v>
      </c>
      <c r="AA42">
        <f t="shared" si="5"/>
        <v>13</v>
      </c>
      <c r="AB42">
        <f t="shared" si="6"/>
        <v>1.16801437556155</v>
      </c>
      <c r="AC42">
        <v>5</v>
      </c>
      <c r="AD42">
        <f t="shared" si="7"/>
        <v>1.44508670520231</v>
      </c>
      <c r="AE42">
        <v>5</v>
      </c>
      <c r="AF42">
        <f t="shared" si="8"/>
        <v>1.43266475644699</v>
      </c>
      <c r="AG42">
        <f t="shared" si="9"/>
        <v>0.54039236745808</v>
      </c>
    </row>
    <row r="43" ht="16" customHeight="1" spans="1:33">
      <c r="A43" s="5"/>
      <c r="B43" t="s">
        <v>107</v>
      </c>
      <c r="C43" s="5">
        <v>5</v>
      </c>
      <c r="D43" s="5">
        <v>4</v>
      </c>
      <c r="E43">
        <f t="shared" si="18"/>
        <v>14</v>
      </c>
      <c r="F43">
        <f t="shared" si="15"/>
        <v>1.14848236259229</v>
      </c>
      <c r="G43">
        <v>2</v>
      </c>
      <c r="H43">
        <f t="shared" si="19"/>
        <v>1.16959064327485</v>
      </c>
      <c r="I43">
        <v>2</v>
      </c>
      <c r="J43">
        <f t="shared" si="16"/>
        <v>1.01522842639594</v>
      </c>
      <c r="K43">
        <f t="shared" si="17"/>
        <v>0.684759740684008</v>
      </c>
      <c r="L43" s="5"/>
      <c r="M43" t="s">
        <v>103</v>
      </c>
      <c r="N43" s="5">
        <v>5</v>
      </c>
      <c r="O43" s="5">
        <v>4</v>
      </c>
      <c r="P43">
        <f t="shared" si="0"/>
        <v>14</v>
      </c>
      <c r="Q43">
        <f t="shared" si="1"/>
        <v>1.06463878326996</v>
      </c>
      <c r="R43">
        <v>5</v>
      </c>
      <c r="S43">
        <f t="shared" si="2"/>
        <v>1.19331742243437</v>
      </c>
      <c r="T43">
        <v>5</v>
      </c>
      <c r="U43">
        <f t="shared" si="3"/>
        <v>1.19904076738609</v>
      </c>
      <c r="V43">
        <f t="shared" si="4"/>
        <v>0.593828833613017</v>
      </c>
      <c r="W43" s="7"/>
      <c r="X43" t="s">
        <v>108</v>
      </c>
      <c r="Y43" s="5">
        <v>5</v>
      </c>
      <c r="Z43" s="5">
        <v>4</v>
      </c>
      <c r="AA43">
        <f t="shared" si="5"/>
        <v>14</v>
      </c>
      <c r="AB43">
        <f t="shared" si="6"/>
        <v>1.25786163522013</v>
      </c>
      <c r="AC43">
        <v>5</v>
      </c>
      <c r="AD43">
        <f t="shared" si="7"/>
        <v>1.44508670520231</v>
      </c>
      <c r="AE43">
        <v>4</v>
      </c>
      <c r="AF43">
        <f t="shared" si="8"/>
        <v>1.14613180515759</v>
      </c>
      <c r="AG43">
        <f t="shared" si="9"/>
        <v>0.623273795237469</v>
      </c>
    </row>
    <row r="44" spans="1:33">
      <c r="A44" s="5"/>
      <c r="B44" t="s">
        <v>109</v>
      </c>
      <c r="C44" s="5">
        <v>6</v>
      </c>
      <c r="D44" s="5">
        <v>7</v>
      </c>
      <c r="E44">
        <f t="shared" si="18"/>
        <v>19</v>
      </c>
      <c r="F44">
        <f t="shared" si="15"/>
        <v>1.55865463494668</v>
      </c>
      <c r="G44">
        <v>2</v>
      </c>
      <c r="H44">
        <f t="shared" si="19"/>
        <v>1.16959064327485</v>
      </c>
      <c r="I44">
        <v>3</v>
      </c>
      <c r="J44">
        <f t="shared" si="16"/>
        <v>1.52284263959391</v>
      </c>
      <c r="K44">
        <f t="shared" si="17"/>
        <v>0.807169849153708</v>
      </c>
      <c r="L44" s="5"/>
      <c r="M44" t="s">
        <v>105</v>
      </c>
      <c r="N44" s="5">
        <v>6</v>
      </c>
      <c r="O44" s="5">
        <v>7</v>
      </c>
      <c r="P44">
        <f t="shared" si="0"/>
        <v>19</v>
      </c>
      <c r="Q44">
        <f t="shared" si="1"/>
        <v>1.44486692015209</v>
      </c>
      <c r="R44">
        <v>5</v>
      </c>
      <c r="S44">
        <f t="shared" si="2"/>
        <v>1.19331742243437</v>
      </c>
      <c r="T44">
        <v>6</v>
      </c>
      <c r="U44">
        <f t="shared" si="3"/>
        <v>1.43884892086331</v>
      </c>
      <c r="V44">
        <f t="shared" si="4"/>
        <v>0.755390433541992</v>
      </c>
      <c r="W44" s="7"/>
      <c r="X44" t="s">
        <v>110</v>
      </c>
      <c r="Y44" s="5">
        <v>6</v>
      </c>
      <c r="Z44" s="5">
        <v>7</v>
      </c>
      <c r="AA44">
        <f t="shared" si="5"/>
        <v>19</v>
      </c>
      <c r="AB44">
        <f t="shared" si="6"/>
        <v>1.70709793351303</v>
      </c>
      <c r="AC44">
        <v>4</v>
      </c>
      <c r="AD44">
        <f t="shared" si="7"/>
        <v>1.15606936416185</v>
      </c>
      <c r="AE44">
        <v>4</v>
      </c>
      <c r="AF44">
        <f t="shared" si="8"/>
        <v>1.14613180515759</v>
      </c>
      <c r="AG44">
        <f t="shared" si="9"/>
        <v>0.987255286702261</v>
      </c>
    </row>
    <row r="45" spans="1:33">
      <c r="A45" s="7" t="s">
        <v>111</v>
      </c>
      <c r="B45" t="s">
        <v>77</v>
      </c>
      <c r="C45" s="5">
        <v>5</v>
      </c>
      <c r="D45" s="5">
        <v>4</v>
      </c>
      <c r="E45">
        <f t="shared" si="18"/>
        <v>14</v>
      </c>
      <c r="F45">
        <f t="shared" si="15"/>
        <v>1.14848236259229</v>
      </c>
      <c r="G45">
        <v>2</v>
      </c>
      <c r="H45">
        <f t="shared" si="19"/>
        <v>1.16959064327485</v>
      </c>
      <c r="I45">
        <v>2</v>
      </c>
      <c r="J45">
        <f t="shared" si="16"/>
        <v>1.01522842639594</v>
      </c>
      <c r="K45">
        <f t="shared" si="17"/>
        <v>0.684759740684008</v>
      </c>
      <c r="L45" s="5"/>
      <c r="M45" t="s">
        <v>107</v>
      </c>
      <c r="N45" s="5">
        <v>5</v>
      </c>
      <c r="O45" s="5">
        <v>4</v>
      </c>
      <c r="P45">
        <f t="shared" si="0"/>
        <v>14</v>
      </c>
      <c r="Q45">
        <f t="shared" si="1"/>
        <v>1.06463878326996</v>
      </c>
      <c r="R45">
        <v>6</v>
      </c>
      <c r="S45">
        <f t="shared" si="2"/>
        <v>1.43198090692124</v>
      </c>
      <c r="T45">
        <v>5</v>
      </c>
      <c r="U45">
        <f t="shared" si="3"/>
        <v>1.19904076738609</v>
      </c>
      <c r="V45">
        <f t="shared" si="4"/>
        <v>0.52406502924152</v>
      </c>
      <c r="W45" s="7"/>
      <c r="X45" t="s">
        <v>112</v>
      </c>
      <c r="Y45" s="5">
        <v>5</v>
      </c>
      <c r="Z45" s="5">
        <v>4</v>
      </c>
      <c r="AA45">
        <f t="shared" si="5"/>
        <v>14</v>
      </c>
      <c r="AB45">
        <f t="shared" si="6"/>
        <v>1.25786163522013</v>
      </c>
      <c r="AC45">
        <v>4</v>
      </c>
      <c r="AD45">
        <f t="shared" si="7"/>
        <v>1.15606936416185</v>
      </c>
      <c r="AE45">
        <v>4</v>
      </c>
      <c r="AF45">
        <f t="shared" si="8"/>
        <v>1.14613180515759</v>
      </c>
      <c r="AG45">
        <f t="shared" si="9"/>
        <v>0.727451263885877</v>
      </c>
    </row>
    <row r="46" spans="1:33">
      <c r="A46" s="7"/>
      <c r="B46" t="s">
        <v>79</v>
      </c>
      <c r="C46" s="5">
        <v>6</v>
      </c>
      <c r="D46" s="5">
        <v>7</v>
      </c>
      <c r="E46">
        <f t="shared" si="18"/>
        <v>19</v>
      </c>
      <c r="F46">
        <f t="shared" si="15"/>
        <v>1.55865463494668</v>
      </c>
      <c r="G46">
        <v>2</v>
      </c>
      <c r="H46">
        <f t="shared" si="19"/>
        <v>1.16959064327485</v>
      </c>
      <c r="I46">
        <v>2</v>
      </c>
      <c r="J46">
        <f t="shared" si="16"/>
        <v>1.01522842639594</v>
      </c>
      <c r="K46">
        <f t="shared" si="17"/>
        <v>0.929316790928296</v>
      </c>
      <c r="L46" s="5"/>
      <c r="M46" t="s">
        <v>109</v>
      </c>
      <c r="N46" s="5">
        <v>6</v>
      </c>
      <c r="O46" s="5">
        <v>7</v>
      </c>
      <c r="P46">
        <f t="shared" si="0"/>
        <v>19</v>
      </c>
      <c r="Q46">
        <f t="shared" si="1"/>
        <v>1.44486692015209</v>
      </c>
      <c r="R46">
        <v>5</v>
      </c>
      <c r="S46">
        <f t="shared" si="2"/>
        <v>1.19331742243437</v>
      </c>
      <c r="T46">
        <v>4</v>
      </c>
      <c r="U46">
        <f t="shared" si="3"/>
        <v>0.959232613908873</v>
      </c>
      <c r="V46">
        <f t="shared" si="4"/>
        <v>0.863672538110619</v>
      </c>
      <c r="W46" s="7"/>
      <c r="X46" t="s">
        <v>113</v>
      </c>
      <c r="Y46" s="5">
        <v>6</v>
      </c>
      <c r="Z46" s="5">
        <v>7</v>
      </c>
      <c r="AA46">
        <f t="shared" si="5"/>
        <v>19</v>
      </c>
      <c r="AB46">
        <f t="shared" si="6"/>
        <v>1.70709793351303</v>
      </c>
      <c r="AC46">
        <v>5</v>
      </c>
      <c r="AD46">
        <f t="shared" si="7"/>
        <v>1.44508670520231</v>
      </c>
      <c r="AE46">
        <v>3</v>
      </c>
      <c r="AF46">
        <f t="shared" si="8"/>
        <v>0.859598853868195</v>
      </c>
      <c r="AG46">
        <f t="shared" si="9"/>
        <v>0.910507525898552</v>
      </c>
    </row>
    <row r="47" spans="1:33">
      <c r="A47" s="7"/>
      <c r="B47" t="s">
        <v>81</v>
      </c>
      <c r="C47" s="5">
        <v>4</v>
      </c>
      <c r="D47" s="5">
        <v>3</v>
      </c>
      <c r="E47">
        <f t="shared" si="18"/>
        <v>11</v>
      </c>
      <c r="F47">
        <f t="shared" si="15"/>
        <v>0.902378999179655</v>
      </c>
      <c r="G47">
        <v>2</v>
      </c>
      <c r="H47">
        <f t="shared" si="19"/>
        <v>1.16959064327485</v>
      </c>
      <c r="I47">
        <v>2</v>
      </c>
      <c r="J47">
        <f t="shared" si="16"/>
        <v>1.01522842639594</v>
      </c>
      <c r="K47">
        <f t="shared" si="17"/>
        <v>0.538025510537435</v>
      </c>
      <c r="L47" s="7" t="s">
        <v>114</v>
      </c>
      <c r="M47" t="s">
        <v>115</v>
      </c>
      <c r="N47" s="5">
        <v>4</v>
      </c>
      <c r="O47" s="5">
        <v>3</v>
      </c>
      <c r="P47">
        <f t="shared" si="0"/>
        <v>11</v>
      </c>
      <c r="Q47">
        <f t="shared" si="1"/>
        <v>0.836501901140684</v>
      </c>
      <c r="R47">
        <v>5</v>
      </c>
      <c r="S47">
        <f t="shared" si="2"/>
        <v>1.19331742243437</v>
      </c>
      <c r="T47">
        <v>6</v>
      </c>
      <c r="U47">
        <f t="shared" si="3"/>
        <v>1.43884892086331</v>
      </c>
      <c r="V47">
        <f t="shared" si="4"/>
        <v>0.437331303629575</v>
      </c>
      <c r="W47" s="7" t="s">
        <v>116</v>
      </c>
      <c r="X47" t="s">
        <v>117</v>
      </c>
      <c r="Y47" s="5">
        <v>4</v>
      </c>
      <c r="Z47" s="5">
        <v>3</v>
      </c>
      <c r="AA47">
        <f t="shared" si="5"/>
        <v>11</v>
      </c>
      <c r="AB47">
        <f t="shared" si="6"/>
        <v>0.988319856244385</v>
      </c>
      <c r="AC47">
        <v>5</v>
      </c>
      <c r="AD47">
        <f t="shared" si="7"/>
        <v>1.44508670520231</v>
      </c>
      <c r="AE47">
        <v>5</v>
      </c>
      <c r="AF47">
        <f t="shared" si="8"/>
        <v>1.43266475644699</v>
      </c>
      <c r="AG47">
        <f t="shared" si="9"/>
        <v>0.457255080156837</v>
      </c>
    </row>
    <row r="48" ht="16" customHeight="1" spans="1:33">
      <c r="A48" s="7"/>
      <c r="B48" t="s">
        <v>83</v>
      </c>
      <c r="C48" s="5">
        <v>6</v>
      </c>
      <c r="D48" s="5">
        <v>5</v>
      </c>
      <c r="E48">
        <f t="shared" si="18"/>
        <v>17</v>
      </c>
      <c r="F48">
        <f t="shared" si="15"/>
        <v>1.39458572600492</v>
      </c>
      <c r="G48">
        <v>2</v>
      </c>
      <c r="H48">
        <f t="shared" si="19"/>
        <v>1.16959064327485</v>
      </c>
      <c r="I48">
        <v>2</v>
      </c>
      <c r="J48">
        <f t="shared" si="16"/>
        <v>1.01522842639594</v>
      </c>
      <c r="K48">
        <f t="shared" si="17"/>
        <v>0.831493970830581</v>
      </c>
      <c r="L48" s="7"/>
      <c r="M48" t="s">
        <v>118</v>
      </c>
      <c r="N48" s="5">
        <v>6</v>
      </c>
      <c r="O48" s="5">
        <v>5</v>
      </c>
      <c r="P48">
        <f t="shared" si="0"/>
        <v>17</v>
      </c>
      <c r="Q48">
        <f t="shared" si="1"/>
        <v>1.29277566539924</v>
      </c>
      <c r="R48">
        <v>4</v>
      </c>
      <c r="S48">
        <f t="shared" si="2"/>
        <v>0.954653937947494</v>
      </c>
      <c r="T48">
        <v>4</v>
      </c>
      <c r="U48">
        <f t="shared" si="3"/>
        <v>0.959232613908873</v>
      </c>
      <c r="V48">
        <f t="shared" si="4"/>
        <v>0.901347336734044</v>
      </c>
      <c r="W48" s="7"/>
      <c r="X48" t="s">
        <v>119</v>
      </c>
      <c r="Y48" s="5">
        <v>6</v>
      </c>
      <c r="Z48" s="5">
        <v>5</v>
      </c>
      <c r="AA48">
        <f t="shared" si="5"/>
        <v>17</v>
      </c>
      <c r="AB48">
        <f t="shared" si="6"/>
        <v>1.52740341419587</v>
      </c>
      <c r="AC48">
        <v>5</v>
      </c>
      <c r="AD48">
        <f t="shared" si="7"/>
        <v>1.44508670520231</v>
      </c>
      <c r="AE48">
        <v>6</v>
      </c>
      <c r="AF48">
        <f t="shared" si="8"/>
        <v>1.71919770773639</v>
      </c>
      <c r="AG48">
        <f t="shared" si="9"/>
        <v>0.662738310735924</v>
      </c>
    </row>
    <row r="49" spans="1:33">
      <c r="A49" s="7"/>
      <c r="B49" t="s">
        <v>85</v>
      </c>
      <c r="C49" s="5">
        <v>5</v>
      </c>
      <c r="D49" s="5">
        <v>5</v>
      </c>
      <c r="E49">
        <f t="shared" si="18"/>
        <v>15</v>
      </c>
      <c r="F49">
        <f t="shared" si="15"/>
        <v>1.23051681706317</v>
      </c>
      <c r="G49">
        <v>3</v>
      </c>
      <c r="H49">
        <f t="shared" si="19"/>
        <v>1.75438596491228</v>
      </c>
      <c r="I49">
        <v>3</v>
      </c>
      <c r="J49">
        <f t="shared" si="16"/>
        <v>1.52284263959391</v>
      </c>
      <c r="K49">
        <f t="shared" si="17"/>
        <v>0.489114100488577</v>
      </c>
      <c r="L49" s="7"/>
      <c r="M49" t="s">
        <v>120</v>
      </c>
      <c r="N49" s="5">
        <v>5</v>
      </c>
      <c r="O49" s="5">
        <v>5</v>
      </c>
      <c r="P49">
        <f t="shared" si="0"/>
        <v>15</v>
      </c>
      <c r="Q49">
        <f t="shared" si="1"/>
        <v>1.14068441064639</v>
      </c>
      <c r="R49">
        <v>5</v>
      </c>
      <c r="S49">
        <f t="shared" si="2"/>
        <v>1.19331742243437</v>
      </c>
      <c r="T49">
        <v>5</v>
      </c>
      <c r="U49">
        <f t="shared" si="3"/>
        <v>1.19904076738609</v>
      </c>
      <c r="V49">
        <f t="shared" si="4"/>
        <v>0.63624517887109</v>
      </c>
      <c r="W49" s="7"/>
      <c r="X49" t="s">
        <v>121</v>
      </c>
      <c r="Y49" s="5">
        <v>5</v>
      </c>
      <c r="Z49" s="5">
        <v>5</v>
      </c>
      <c r="AA49">
        <f t="shared" si="5"/>
        <v>15</v>
      </c>
      <c r="AB49">
        <f t="shared" si="6"/>
        <v>1.34770889487871</v>
      </c>
      <c r="AC49">
        <v>5</v>
      </c>
      <c r="AD49">
        <f t="shared" si="7"/>
        <v>1.44508670520231</v>
      </c>
      <c r="AE49">
        <v>5</v>
      </c>
      <c r="AF49">
        <f t="shared" si="8"/>
        <v>1.43266475644699</v>
      </c>
      <c r="AG49">
        <f t="shared" si="9"/>
        <v>0.623529654759323</v>
      </c>
    </row>
    <row r="50" ht="16" customHeight="1" spans="1:33">
      <c r="A50" s="7"/>
      <c r="B50" t="s">
        <v>87</v>
      </c>
      <c r="C50" s="5">
        <v>4</v>
      </c>
      <c r="D50" s="5">
        <v>5</v>
      </c>
      <c r="E50">
        <f t="shared" si="18"/>
        <v>13</v>
      </c>
      <c r="F50">
        <f t="shared" si="15"/>
        <v>1.06644790812141</v>
      </c>
      <c r="G50">
        <v>2</v>
      </c>
      <c r="H50">
        <f t="shared" si="19"/>
        <v>1.16959064327485</v>
      </c>
      <c r="I50">
        <v>3</v>
      </c>
      <c r="J50">
        <f t="shared" si="16"/>
        <v>1.52284263959391</v>
      </c>
      <c r="K50">
        <f t="shared" si="17"/>
        <v>0.552274107315695</v>
      </c>
      <c r="L50" s="7"/>
      <c r="M50" t="s">
        <v>71</v>
      </c>
      <c r="N50" s="5">
        <v>4</v>
      </c>
      <c r="O50" s="5">
        <v>5</v>
      </c>
      <c r="P50">
        <f t="shared" si="0"/>
        <v>13</v>
      </c>
      <c r="Q50">
        <f t="shared" si="1"/>
        <v>0.988593155893536</v>
      </c>
      <c r="R50">
        <v>6</v>
      </c>
      <c r="S50">
        <f t="shared" si="2"/>
        <v>1.43198090692124</v>
      </c>
      <c r="T50">
        <v>6</v>
      </c>
      <c r="U50">
        <f t="shared" si="3"/>
        <v>1.43884892086331</v>
      </c>
      <c r="V50">
        <f t="shared" si="4"/>
        <v>0.459510406962454</v>
      </c>
      <c r="W50" s="7"/>
      <c r="X50" t="s">
        <v>122</v>
      </c>
      <c r="Y50" s="5">
        <v>4</v>
      </c>
      <c r="Z50" s="5">
        <v>5</v>
      </c>
      <c r="AA50">
        <f t="shared" si="5"/>
        <v>13</v>
      </c>
      <c r="AB50">
        <f t="shared" si="6"/>
        <v>1.16801437556155</v>
      </c>
      <c r="AC50">
        <v>5</v>
      </c>
      <c r="AD50">
        <f t="shared" si="7"/>
        <v>1.44508670520231</v>
      </c>
      <c r="AE50">
        <v>4</v>
      </c>
      <c r="AF50">
        <f t="shared" si="8"/>
        <v>1.14613180515759</v>
      </c>
      <c r="AG50">
        <f t="shared" si="9"/>
        <v>0.578754238434792</v>
      </c>
    </row>
    <row r="51" spans="1:33">
      <c r="A51" s="7"/>
      <c r="B51" t="s">
        <v>89</v>
      </c>
      <c r="C51" s="5">
        <v>5</v>
      </c>
      <c r="D51" s="5">
        <v>4</v>
      </c>
      <c r="E51">
        <f t="shared" si="18"/>
        <v>14</v>
      </c>
      <c r="F51">
        <f t="shared" si="15"/>
        <v>1.14848236259229</v>
      </c>
      <c r="G51">
        <v>1</v>
      </c>
      <c r="H51">
        <f t="shared" si="19"/>
        <v>0.584795321637427</v>
      </c>
      <c r="I51">
        <v>2</v>
      </c>
      <c r="J51">
        <f t="shared" si="16"/>
        <v>1.01522842639594</v>
      </c>
      <c r="K51">
        <f t="shared" si="17"/>
        <v>1.05132949316974</v>
      </c>
      <c r="L51" s="10" t="s">
        <v>123</v>
      </c>
      <c r="M51" s="6" t="s">
        <v>124</v>
      </c>
      <c r="N51" s="5">
        <v>5</v>
      </c>
      <c r="O51" s="5">
        <v>4</v>
      </c>
      <c r="P51">
        <f t="shared" si="0"/>
        <v>14</v>
      </c>
      <c r="Q51">
        <f t="shared" si="1"/>
        <v>1.06463878326996</v>
      </c>
      <c r="R51">
        <v>5</v>
      </c>
      <c r="S51">
        <f t="shared" si="2"/>
        <v>1.19331742243437</v>
      </c>
      <c r="T51">
        <v>5</v>
      </c>
      <c r="U51">
        <f t="shared" si="3"/>
        <v>1.19904076738609</v>
      </c>
      <c r="V51">
        <f t="shared" si="4"/>
        <v>0.593828833613017</v>
      </c>
      <c r="W51" s="7"/>
      <c r="X51" t="s">
        <v>125</v>
      </c>
      <c r="Y51" s="5">
        <v>5</v>
      </c>
      <c r="Z51" s="5">
        <v>4</v>
      </c>
      <c r="AA51">
        <f t="shared" si="5"/>
        <v>14</v>
      </c>
      <c r="AB51">
        <f t="shared" si="6"/>
        <v>1.25786163522013</v>
      </c>
      <c r="AC51">
        <v>5</v>
      </c>
      <c r="AD51">
        <f t="shared" si="7"/>
        <v>1.44508670520231</v>
      </c>
      <c r="AE51">
        <v>5</v>
      </c>
      <c r="AF51">
        <f t="shared" si="8"/>
        <v>1.43266475644699</v>
      </c>
      <c r="AG51">
        <f t="shared" si="9"/>
        <v>0.581961011108701</v>
      </c>
    </row>
    <row r="52" spans="1:33">
      <c r="A52" s="7"/>
      <c r="B52" t="s">
        <v>92</v>
      </c>
      <c r="C52" s="5">
        <v>6</v>
      </c>
      <c r="D52" s="5">
        <v>7</v>
      </c>
      <c r="E52">
        <f t="shared" si="18"/>
        <v>19</v>
      </c>
      <c r="F52">
        <f t="shared" si="15"/>
        <v>1.55865463494668</v>
      </c>
      <c r="G52">
        <v>5</v>
      </c>
      <c r="H52">
        <f t="shared" si="19"/>
        <v>2.92397660818713</v>
      </c>
      <c r="I52">
        <v>4</v>
      </c>
      <c r="J52">
        <f t="shared" si="16"/>
        <v>2.03045685279188</v>
      </c>
      <c r="K52">
        <f t="shared" si="17"/>
        <v>0.395677458081754</v>
      </c>
      <c r="L52" s="10"/>
      <c r="M52" s="6" t="s">
        <v>126</v>
      </c>
      <c r="N52" s="5">
        <v>6</v>
      </c>
      <c r="O52" s="5">
        <v>7</v>
      </c>
      <c r="P52">
        <f t="shared" si="0"/>
        <v>19</v>
      </c>
      <c r="Q52">
        <f t="shared" si="1"/>
        <v>1.44486692015209</v>
      </c>
      <c r="R52">
        <v>6</v>
      </c>
      <c r="S52">
        <f t="shared" si="2"/>
        <v>1.43198090692124</v>
      </c>
      <c r="T52">
        <v>6</v>
      </c>
      <c r="U52">
        <f t="shared" si="3"/>
        <v>1.43884892086331</v>
      </c>
      <c r="V52">
        <f t="shared" si="4"/>
        <v>0.671592133252817</v>
      </c>
      <c r="W52" s="7"/>
      <c r="X52" t="s">
        <v>127</v>
      </c>
      <c r="Y52" s="5">
        <v>6</v>
      </c>
      <c r="Z52" s="5">
        <v>7</v>
      </c>
      <c r="AA52">
        <f t="shared" si="5"/>
        <v>19</v>
      </c>
      <c r="AB52">
        <f t="shared" si="6"/>
        <v>1.70709793351303</v>
      </c>
      <c r="AC52">
        <v>5</v>
      </c>
      <c r="AD52">
        <f t="shared" si="7"/>
        <v>1.44508670520231</v>
      </c>
      <c r="AE52">
        <v>6</v>
      </c>
      <c r="AF52">
        <f t="shared" si="8"/>
        <v>1.71919770773639</v>
      </c>
      <c r="AG52">
        <f t="shared" si="9"/>
        <v>0.74070752376368</v>
      </c>
    </row>
    <row r="53" spans="1:33">
      <c r="A53" s="7"/>
      <c r="B53" t="s">
        <v>128</v>
      </c>
      <c r="C53" s="5">
        <v>5</v>
      </c>
      <c r="D53" s="5">
        <v>4</v>
      </c>
      <c r="E53">
        <f t="shared" si="18"/>
        <v>14</v>
      </c>
      <c r="F53">
        <f t="shared" si="15"/>
        <v>1.14848236259229</v>
      </c>
      <c r="G53">
        <v>2</v>
      </c>
      <c r="H53">
        <f t="shared" si="19"/>
        <v>1.16959064327485</v>
      </c>
      <c r="I53">
        <v>2</v>
      </c>
      <c r="J53">
        <f t="shared" si="16"/>
        <v>1.01522842639594</v>
      </c>
      <c r="K53">
        <f t="shared" si="17"/>
        <v>0.684759740684008</v>
      </c>
      <c r="L53" s="10"/>
      <c r="M53" s="6" t="s">
        <v>129</v>
      </c>
      <c r="N53" s="5">
        <v>5</v>
      </c>
      <c r="O53" s="5">
        <v>4</v>
      </c>
      <c r="P53">
        <f t="shared" si="0"/>
        <v>14</v>
      </c>
      <c r="Q53">
        <f t="shared" si="1"/>
        <v>1.06463878326996</v>
      </c>
      <c r="R53">
        <v>6</v>
      </c>
      <c r="S53">
        <f t="shared" si="2"/>
        <v>1.43198090692124</v>
      </c>
      <c r="T53">
        <v>5</v>
      </c>
      <c r="U53">
        <f t="shared" si="3"/>
        <v>1.19904076738609</v>
      </c>
      <c r="V53">
        <f t="shared" si="4"/>
        <v>0.52406502924152</v>
      </c>
      <c r="W53" s="7" t="s">
        <v>130</v>
      </c>
      <c r="X53" t="s">
        <v>131</v>
      </c>
      <c r="Y53" s="5">
        <v>5</v>
      </c>
      <c r="Z53" s="5">
        <v>4</v>
      </c>
      <c r="AA53">
        <f t="shared" si="5"/>
        <v>14</v>
      </c>
      <c r="AB53">
        <f t="shared" si="6"/>
        <v>1.25786163522013</v>
      </c>
      <c r="AC53">
        <v>6</v>
      </c>
      <c r="AD53">
        <f t="shared" si="7"/>
        <v>1.73410404624277</v>
      </c>
      <c r="AE53">
        <v>5</v>
      </c>
      <c r="AF53">
        <f t="shared" si="8"/>
        <v>1.43266475644699</v>
      </c>
      <c r="AG53">
        <f t="shared" si="9"/>
        <v>0.51332147313069</v>
      </c>
    </row>
    <row r="54" spans="1:33">
      <c r="A54" s="7"/>
      <c r="B54" t="s">
        <v>132</v>
      </c>
      <c r="C54" s="5">
        <v>4</v>
      </c>
      <c r="D54" s="5">
        <v>5</v>
      </c>
      <c r="E54">
        <f t="shared" si="18"/>
        <v>13</v>
      </c>
      <c r="F54">
        <f t="shared" si="15"/>
        <v>1.06644790812141</v>
      </c>
      <c r="G54">
        <v>2</v>
      </c>
      <c r="H54">
        <f t="shared" si="19"/>
        <v>1.16959064327485</v>
      </c>
      <c r="I54">
        <v>2</v>
      </c>
      <c r="J54">
        <f t="shared" si="16"/>
        <v>1.01522842639594</v>
      </c>
      <c r="K54">
        <f t="shared" si="17"/>
        <v>0.63584833063515</v>
      </c>
      <c r="L54" s="10"/>
      <c r="M54" s="6" t="s">
        <v>115</v>
      </c>
      <c r="N54" s="5">
        <v>4</v>
      </c>
      <c r="O54" s="5">
        <v>5</v>
      </c>
      <c r="P54">
        <f t="shared" si="0"/>
        <v>13</v>
      </c>
      <c r="Q54">
        <f t="shared" si="1"/>
        <v>0.988593155893536</v>
      </c>
      <c r="R54">
        <v>4</v>
      </c>
      <c r="S54">
        <f t="shared" si="2"/>
        <v>0.954653937947494</v>
      </c>
      <c r="T54">
        <v>6</v>
      </c>
      <c r="U54">
        <f t="shared" si="3"/>
        <v>1.43884892086331</v>
      </c>
      <c r="V54">
        <f t="shared" si="4"/>
        <v>0.590529784537389</v>
      </c>
      <c r="W54" s="7"/>
      <c r="X54" t="s">
        <v>133</v>
      </c>
      <c r="Y54" s="5">
        <v>4</v>
      </c>
      <c r="Z54" s="5">
        <v>5</v>
      </c>
      <c r="AA54">
        <f t="shared" si="5"/>
        <v>13</v>
      </c>
      <c r="AB54">
        <f t="shared" si="6"/>
        <v>1.16801437556155</v>
      </c>
      <c r="AC54">
        <v>4</v>
      </c>
      <c r="AD54">
        <f t="shared" si="7"/>
        <v>1.15606936416185</v>
      </c>
      <c r="AE54">
        <v>5</v>
      </c>
      <c r="AF54">
        <f t="shared" si="8"/>
        <v>1.43266475644699</v>
      </c>
      <c r="AG54">
        <f t="shared" si="9"/>
        <v>0.623805430811848</v>
      </c>
    </row>
    <row r="55" ht="16" customHeight="1" spans="1:33">
      <c r="A55" s="5" t="s">
        <v>134</v>
      </c>
      <c r="B55" t="s">
        <v>100</v>
      </c>
      <c r="C55" s="5">
        <v>5</v>
      </c>
      <c r="D55" s="5">
        <v>8</v>
      </c>
      <c r="E55">
        <f t="shared" si="18"/>
        <v>18</v>
      </c>
      <c r="F55">
        <f t="shared" si="15"/>
        <v>1.4766201804758</v>
      </c>
      <c r="G55">
        <v>2</v>
      </c>
      <c r="H55">
        <f t="shared" si="19"/>
        <v>1.16959064327485</v>
      </c>
      <c r="I55">
        <v>2</v>
      </c>
      <c r="J55">
        <f t="shared" si="16"/>
        <v>1.01522842639594</v>
      </c>
      <c r="K55">
        <f t="shared" si="17"/>
        <v>0.880405380879439</v>
      </c>
      <c r="L55" s="10"/>
      <c r="M55" s="6" t="s">
        <v>135</v>
      </c>
      <c r="N55" s="5">
        <v>5</v>
      </c>
      <c r="O55" s="5">
        <v>8</v>
      </c>
      <c r="P55">
        <f t="shared" si="0"/>
        <v>18</v>
      </c>
      <c r="Q55">
        <f t="shared" si="1"/>
        <v>1.36882129277567</v>
      </c>
      <c r="R55">
        <v>5</v>
      </c>
      <c r="S55">
        <f t="shared" si="2"/>
        <v>1.19331742243437</v>
      </c>
      <c r="T55">
        <v>5</v>
      </c>
      <c r="U55">
        <f t="shared" si="3"/>
        <v>1.19904076738609</v>
      </c>
      <c r="V55">
        <f t="shared" si="4"/>
        <v>0.763494214645308</v>
      </c>
      <c r="W55" s="7"/>
      <c r="X55" t="s">
        <v>136</v>
      </c>
      <c r="Y55" s="5">
        <v>5</v>
      </c>
      <c r="Z55" s="5">
        <v>8</v>
      </c>
      <c r="AA55">
        <f t="shared" si="5"/>
        <v>18</v>
      </c>
      <c r="AB55">
        <f t="shared" si="6"/>
        <v>1.61725067385445</v>
      </c>
      <c r="AC55">
        <v>5</v>
      </c>
      <c r="AD55">
        <f t="shared" si="7"/>
        <v>1.44508670520231</v>
      </c>
      <c r="AE55">
        <v>6</v>
      </c>
      <c r="AF55">
        <f t="shared" si="8"/>
        <v>1.71919770773639</v>
      </c>
      <c r="AG55">
        <f t="shared" si="9"/>
        <v>0.701722917249802</v>
      </c>
    </row>
    <row r="56" spans="1:33">
      <c r="A56" s="5"/>
      <c r="B56" t="s">
        <v>102</v>
      </c>
      <c r="C56" s="5">
        <v>4</v>
      </c>
      <c r="D56" s="5">
        <v>6</v>
      </c>
      <c r="E56">
        <f t="shared" si="18"/>
        <v>14</v>
      </c>
      <c r="F56">
        <f t="shared" si="15"/>
        <v>1.14848236259229</v>
      </c>
      <c r="G56">
        <v>2</v>
      </c>
      <c r="H56">
        <f t="shared" si="19"/>
        <v>1.16959064327485</v>
      </c>
      <c r="I56">
        <v>3</v>
      </c>
      <c r="J56">
        <f t="shared" si="16"/>
        <v>1.52284263959391</v>
      </c>
      <c r="K56">
        <f t="shared" si="17"/>
        <v>0.594756730955364</v>
      </c>
      <c r="L56" s="10"/>
      <c r="M56" s="6" t="s">
        <v>137</v>
      </c>
      <c r="N56" s="5">
        <v>6</v>
      </c>
      <c r="O56" s="5">
        <v>4</v>
      </c>
      <c r="P56">
        <f t="shared" si="0"/>
        <v>16</v>
      </c>
      <c r="Q56">
        <f t="shared" si="1"/>
        <v>1.21673003802281</v>
      </c>
      <c r="R56">
        <v>5</v>
      </c>
      <c r="S56">
        <f t="shared" si="2"/>
        <v>1.19331742243437</v>
      </c>
      <c r="T56">
        <v>4</v>
      </c>
      <c r="U56">
        <f t="shared" si="3"/>
        <v>0.959232613908873</v>
      </c>
      <c r="V56">
        <f t="shared" si="4"/>
        <v>0.727303189987889</v>
      </c>
      <c r="W56" s="7"/>
      <c r="X56" t="s">
        <v>138</v>
      </c>
      <c r="Y56" s="5">
        <v>4</v>
      </c>
      <c r="Z56" s="5">
        <v>6</v>
      </c>
      <c r="AA56">
        <f t="shared" si="5"/>
        <v>14</v>
      </c>
      <c r="AB56">
        <f t="shared" si="6"/>
        <v>1.25786163522013</v>
      </c>
      <c r="AC56">
        <v>4</v>
      </c>
      <c r="AD56">
        <f t="shared" si="7"/>
        <v>1.15606936416185</v>
      </c>
      <c r="AE56">
        <v>5</v>
      </c>
      <c r="AF56">
        <f t="shared" si="8"/>
        <v>1.43266475644699</v>
      </c>
      <c r="AG56">
        <f t="shared" si="9"/>
        <v>0.671790463951221</v>
      </c>
    </row>
    <row r="57" spans="1:33">
      <c r="A57" s="5"/>
      <c r="B57" t="s">
        <v>104</v>
      </c>
      <c r="C57" s="5">
        <v>4</v>
      </c>
      <c r="D57" s="5">
        <v>4</v>
      </c>
      <c r="E57">
        <f t="shared" si="18"/>
        <v>12</v>
      </c>
      <c r="F57">
        <f t="shared" si="15"/>
        <v>0.984413453650533</v>
      </c>
      <c r="G57">
        <v>3</v>
      </c>
      <c r="H57">
        <f t="shared" si="19"/>
        <v>1.75438596491228</v>
      </c>
      <c r="I57">
        <v>3</v>
      </c>
      <c r="J57">
        <f t="shared" si="16"/>
        <v>1.52284263959391</v>
      </c>
      <c r="K57">
        <f t="shared" si="17"/>
        <v>0.391291280390862</v>
      </c>
      <c r="L57" s="10"/>
      <c r="M57" s="6" t="s">
        <v>139</v>
      </c>
      <c r="N57" s="5">
        <v>6</v>
      </c>
      <c r="O57" s="5">
        <v>5</v>
      </c>
      <c r="P57">
        <f t="shared" si="0"/>
        <v>17</v>
      </c>
      <c r="Q57">
        <f t="shared" si="1"/>
        <v>1.29277566539924</v>
      </c>
      <c r="R57">
        <v>6</v>
      </c>
      <c r="S57">
        <f t="shared" si="2"/>
        <v>1.43198090692124</v>
      </c>
      <c r="T57">
        <v>6</v>
      </c>
      <c r="U57">
        <f t="shared" si="3"/>
        <v>1.43884892086331</v>
      </c>
      <c r="V57">
        <f t="shared" si="4"/>
        <v>0.600898224489362</v>
      </c>
      <c r="W57" s="7"/>
      <c r="X57" t="s">
        <v>119</v>
      </c>
      <c r="Y57" s="5">
        <v>4</v>
      </c>
      <c r="Z57" s="5">
        <v>4</v>
      </c>
      <c r="AA57">
        <f t="shared" si="5"/>
        <v>12</v>
      </c>
      <c r="AB57">
        <f t="shared" si="6"/>
        <v>1.07816711590297</v>
      </c>
      <c r="AC57">
        <v>5</v>
      </c>
      <c r="AD57">
        <f t="shared" si="7"/>
        <v>1.44508670520231</v>
      </c>
      <c r="AE57">
        <v>6</v>
      </c>
      <c r="AF57">
        <f t="shared" si="8"/>
        <v>1.71919770773639</v>
      </c>
      <c r="AG57">
        <f t="shared" si="9"/>
        <v>0.467815278166535</v>
      </c>
    </row>
    <row r="58" spans="1:33">
      <c r="A58" s="5"/>
      <c r="B58" t="s">
        <v>106</v>
      </c>
      <c r="C58" s="5">
        <v>6</v>
      </c>
      <c r="D58" s="5">
        <v>6</v>
      </c>
      <c r="E58">
        <f t="shared" si="18"/>
        <v>18</v>
      </c>
      <c r="F58">
        <f t="shared" si="15"/>
        <v>1.4766201804758</v>
      </c>
      <c r="G58">
        <v>1</v>
      </c>
      <c r="H58">
        <f t="shared" si="19"/>
        <v>0.584795321637427</v>
      </c>
      <c r="I58">
        <v>2</v>
      </c>
      <c r="J58">
        <f t="shared" si="16"/>
        <v>1.01522842639594</v>
      </c>
      <c r="K58">
        <f t="shared" si="17"/>
        <v>1.35170934836109</v>
      </c>
      <c r="L58" s="10"/>
      <c r="M58" s="6" t="s">
        <v>128</v>
      </c>
      <c r="N58" s="5">
        <v>6</v>
      </c>
      <c r="O58" s="5">
        <v>6</v>
      </c>
      <c r="P58">
        <f t="shared" si="0"/>
        <v>18</v>
      </c>
      <c r="Q58">
        <f t="shared" si="1"/>
        <v>1.36882129277567</v>
      </c>
      <c r="R58">
        <v>4</v>
      </c>
      <c r="S58">
        <f t="shared" si="2"/>
        <v>0.954653937947494</v>
      </c>
      <c r="T58">
        <v>4</v>
      </c>
      <c r="U58">
        <f t="shared" si="3"/>
        <v>0.959232613908873</v>
      </c>
      <c r="V58">
        <f t="shared" si="4"/>
        <v>0.954367768306635</v>
      </c>
      <c r="W58" s="7"/>
      <c r="X58" t="s">
        <v>121</v>
      </c>
      <c r="Y58" s="5">
        <v>6</v>
      </c>
      <c r="Z58" s="5">
        <v>6</v>
      </c>
      <c r="AA58">
        <f t="shared" si="5"/>
        <v>18</v>
      </c>
      <c r="AB58">
        <f t="shared" si="6"/>
        <v>1.61725067385445</v>
      </c>
      <c r="AC58">
        <v>4</v>
      </c>
      <c r="AD58">
        <f t="shared" si="7"/>
        <v>1.15606936416185</v>
      </c>
      <c r="AE58">
        <v>4</v>
      </c>
      <c r="AF58">
        <f t="shared" si="8"/>
        <v>1.14613180515759</v>
      </c>
      <c r="AG58">
        <f t="shared" si="9"/>
        <v>0.935294482138984</v>
      </c>
    </row>
    <row r="59" spans="1:33">
      <c r="A59" s="5"/>
      <c r="B59" t="s">
        <v>140</v>
      </c>
      <c r="C59" s="5">
        <v>6</v>
      </c>
      <c r="D59" s="5">
        <v>7</v>
      </c>
      <c r="E59">
        <f t="shared" si="18"/>
        <v>19</v>
      </c>
      <c r="F59">
        <f t="shared" si="15"/>
        <v>1.55865463494668</v>
      </c>
      <c r="G59">
        <v>1</v>
      </c>
      <c r="H59">
        <f t="shared" si="19"/>
        <v>0.584795321637427</v>
      </c>
      <c r="I59">
        <v>3</v>
      </c>
      <c r="J59">
        <f t="shared" si="16"/>
        <v>1.52284263959391</v>
      </c>
      <c r="K59">
        <f t="shared" si="17"/>
        <v>1.15780371967913</v>
      </c>
      <c r="L59" s="10"/>
      <c r="M59" s="6" t="s">
        <v>132</v>
      </c>
      <c r="N59" s="5">
        <v>6</v>
      </c>
      <c r="O59" s="5">
        <v>7</v>
      </c>
      <c r="P59">
        <f t="shared" si="0"/>
        <v>19</v>
      </c>
      <c r="Q59">
        <f t="shared" si="1"/>
        <v>1.44486692015209</v>
      </c>
      <c r="R59">
        <v>3</v>
      </c>
      <c r="S59">
        <f t="shared" si="2"/>
        <v>0.715990453460621</v>
      </c>
      <c r="T59">
        <v>6</v>
      </c>
      <c r="U59">
        <f t="shared" si="3"/>
        <v>1.43884892086331</v>
      </c>
      <c r="V59">
        <f t="shared" si="4"/>
        <v>1.00658486000691</v>
      </c>
      <c r="W59" s="7"/>
      <c r="X59" t="s">
        <v>141</v>
      </c>
      <c r="Y59" s="5">
        <v>6</v>
      </c>
      <c r="Z59" s="5">
        <v>7</v>
      </c>
      <c r="AA59">
        <f t="shared" si="5"/>
        <v>19</v>
      </c>
      <c r="AB59">
        <f t="shared" si="6"/>
        <v>1.70709793351303</v>
      </c>
      <c r="AC59">
        <v>5</v>
      </c>
      <c r="AD59">
        <f t="shared" si="7"/>
        <v>1.44508670520231</v>
      </c>
      <c r="AE59">
        <v>6</v>
      </c>
      <c r="AF59">
        <f t="shared" si="8"/>
        <v>1.71919770773639</v>
      </c>
      <c r="AG59">
        <f t="shared" si="9"/>
        <v>0.74070752376368</v>
      </c>
    </row>
    <row r="60" spans="1:33">
      <c r="A60" s="5"/>
      <c r="B60" t="s">
        <v>142</v>
      </c>
      <c r="C60" s="5">
        <v>4</v>
      </c>
      <c r="D60" s="5">
        <v>3</v>
      </c>
      <c r="E60">
        <f t="shared" si="18"/>
        <v>11</v>
      </c>
      <c r="F60">
        <f t="shared" si="15"/>
        <v>0.902378999179655</v>
      </c>
      <c r="G60">
        <v>3</v>
      </c>
      <c r="H60">
        <f t="shared" si="19"/>
        <v>1.75438596491228</v>
      </c>
      <c r="I60">
        <v>4</v>
      </c>
      <c r="J60">
        <f t="shared" si="16"/>
        <v>2.03045685279188</v>
      </c>
      <c r="K60">
        <f t="shared" si="17"/>
        <v>0.325813947967471</v>
      </c>
      <c r="L60" s="11" t="s">
        <v>134</v>
      </c>
      <c r="M60" s="6" t="s">
        <v>106</v>
      </c>
      <c r="N60" s="5">
        <v>4</v>
      </c>
      <c r="O60" s="5">
        <v>3</v>
      </c>
      <c r="P60">
        <f t="shared" si="0"/>
        <v>11</v>
      </c>
      <c r="Q60">
        <f t="shared" si="1"/>
        <v>0.836501901140684</v>
      </c>
      <c r="R60">
        <v>5</v>
      </c>
      <c r="S60">
        <f t="shared" si="2"/>
        <v>1.19331742243437</v>
      </c>
      <c r="T60">
        <v>4</v>
      </c>
      <c r="U60">
        <f t="shared" si="3"/>
        <v>0.959232613908873</v>
      </c>
      <c r="V60">
        <f t="shared" si="4"/>
        <v>0.500020943116674</v>
      </c>
      <c r="W60" s="7"/>
      <c r="X60" t="s">
        <v>143</v>
      </c>
      <c r="Y60" s="5">
        <v>4</v>
      </c>
      <c r="Z60" s="5">
        <v>3</v>
      </c>
      <c r="AA60">
        <f t="shared" si="5"/>
        <v>11</v>
      </c>
      <c r="AB60">
        <f t="shared" si="6"/>
        <v>0.988319856244385</v>
      </c>
      <c r="AC60">
        <v>4</v>
      </c>
      <c r="AD60">
        <f t="shared" si="7"/>
        <v>1.15606936416185</v>
      </c>
      <c r="AE60">
        <v>5</v>
      </c>
      <c r="AF60">
        <f t="shared" si="8"/>
        <v>1.43266475644699</v>
      </c>
      <c r="AG60">
        <f t="shared" si="9"/>
        <v>0.527835364533102</v>
      </c>
    </row>
    <row r="61" spans="1:33">
      <c r="A61" s="5"/>
      <c r="B61" t="s">
        <v>144</v>
      </c>
      <c r="C61" s="5">
        <v>6</v>
      </c>
      <c r="D61" s="5">
        <v>5</v>
      </c>
      <c r="E61">
        <f t="shared" si="18"/>
        <v>17</v>
      </c>
      <c r="F61">
        <f t="shared" si="15"/>
        <v>1.39458572600492</v>
      </c>
      <c r="G61">
        <v>1</v>
      </c>
      <c r="H61">
        <f t="shared" si="19"/>
        <v>0.584795321637427</v>
      </c>
      <c r="I61">
        <v>3</v>
      </c>
      <c r="J61">
        <f t="shared" si="16"/>
        <v>1.52284263959391</v>
      </c>
      <c r="K61">
        <f t="shared" si="17"/>
        <v>1.03592964392344</v>
      </c>
      <c r="L61" s="11"/>
      <c r="M61" s="6" t="s">
        <v>140</v>
      </c>
      <c r="N61" s="5">
        <v>6</v>
      </c>
      <c r="O61" s="5">
        <v>5</v>
      </c>
      <c r="P61">
        <f t="shared" si="0"/>
        <v>17</v>
      </c>
      <c r="Q61">
        <f t="shared" si="1"/>
        <v>1.29277566539924</v>
      </c>
      <c r="R61">
        <v>6</v>
      </c>
      <c r="S61">
        <f t="shared" si="2"/>
        <v>1.43198090692124</v>
      </c>
      <c r="T61">
        <v>5</v>
      </c>
      <c r="U61">
        <f t="shared" si="3"/>
        <v>1.19904076738609</v>
      </c>
      <c r="V61">
        <f t="shared" si="4"/>
        <v>0.636364678364703</v>
      </c>
      <c r="W61" s="7"/>
      <c r="X61" t="s">
        <v>145</v>
      </c>
      <c r="Y61" s="5">
        <v>6</v>
      </c>
      <c r="Z61" s="5">
        <v>5</v>
      </c>
      <c r="AA61">
        <f t="shared" si="5"/>
        <v>17</v>
      </c>
      <c r="AB61">
        <f t="shared" si="6"/>
        <v>1.52740341419587</v>
      </c>
      <c r="AC61">
        <v>6</v>
      </c>
      <c r="AD61">
        <f t="shared" si="7"/>
        <v>1.73410404624277</v>
      </c>
      <c r="AE61">
        <v>4</v>
      </c>
      <c r="AF61">
        <f t="shared" si="8"/>
        <v>1.14613180515759</v>
      </c>
      <c r="AG61">
        <f t="shared" si="9"/>
        <v>0.662024665749489</v>
      </c>
    </row>
    <row r="62" spans="1:33">
      <c r="A62" s="5"/>
      <c r="B62" t="s">
        <v>146</v>
      </c>
      <c r="C62" s="5">
        <v>5</v>
      </c>
      <c r="D62" s="5">
        <v>5</v>
      </c>
      <c r="E62">
        <f t="shared" si="18"/>
        <v>15</v>
      </c>
      <c r="F62">
        <f t="shared" si="15"/>
        <v>1.23051681706317</v>
      </c>
      <c r="G62">
        <v>3</v>
      </c>
      <c r="H62">
        <f t="shared" si="19"/>
        <v>1.75438596491228</v>
      </c>
      <c r="I62">
        <v>4</v>
      </c>
      <c r="J62">
        <f t="shared" si="16"/>
        <v>2.03045685279188</v>
      </c>
      <c r="K62">
        <f t="shared" si="17"/>
        <v>0.44429174722837</v>
      </c>
      <c r="L62" s="11"/>
      <c r="M62" s="6" t="s">
        <v>142</v>
      </c>
      <c r="N62" s="5">
        <v>5</v>
      </c>
      <c r="O62" s="5">
        <v>5</v>
      </c>
      <c r="P62">
        <f t="shared" si="0"/>
        <v>15</v>
      </c>
      <c r="Q62">
        <f t="shared" si="1"/>
        <v>1.14068441064639</v>
      </c>
      <c r="R62">
        <v>5</v>
      </c>
      <c r="S62">
        <f t="shared" si="2"/>
        <v>1.19331742243437</v>
      </c>
      <c r="T62">
        <v>4</v>
      </c>
      <c r="U62">
        <f t="shared" si="3"/>
        <v>0.959232613908873</v>
      </c>
      <c r="V62">
        <f t="shared" si="4"/>
        <v>0.681846740613646</v>
      </c>
      <c r="W62" s="7"/>
      <c r="X62" t="s">
        <v>147</v>
      </c>
      <c r="Y62" s="5">
        <v>5</v>
      </c>
      <c r="Z62" s="5">
        <v>5</v>
      </c>
      <c r="AA62">
        <f t="shared" si="5"/>
        <v>15</v>
      </c>
      <c r="AB62">
        <f t="shared" si="6"/>
        <v>1.34770889487871</v>
      </c>
      <c r="AC62">
        <v>5</v>
      </c>
      <c r="AD62">
        <f t="shared" si="7"/>
        <v>1.44508670520231</v>
      </c>
      <c r="AE62">
        <v>5</v>
      </c>
      <c r="AF62">
        <f t="shared" si="8"/>
        <v>1.43266475644699</v>
      </c>
      <c r="AG62">
        <f t="shared" si="9"/>
        <v>0.623529654759323</v>
      </c>
    </row>
    <row r="63" ht="16" customHeight="1" spans="1:33">
      <c r="A63" s="5"/>
      <c r="B63" t="s">
        <v>148</v>
      </c>
      <c r="C63" s="5">
        <v>6</v>
      </c>
      <c r="D63" s="5">
        <v>8</v>
      </c>
      <c r="E63">
        <f t="shared" si="18"/>
        <v>20</v>
      </c>
      <c r="F63">
        <f t="shared" si="15"/>
        <v>1.64068908941756</v>
      </c>
      <c r="G63">
        <v>1</v>
      </c>
      <c r="H63">
        <f t="shared" si="19"/>
        <v>0.584795321637427</v>
      </c>
      <c r="I63">
        <v>3</v>
      </c>
      <c r="J63">
        <f t="shared" si="16"/>
        <v>1.52284263959391</v>
      </c>
      <c r="K63">
        <f t="shared" si="17"/>
        <v>1.21874075755698</v>
      </c>
      <c r="L63" s="11"/>
      <c r="M63" s="6" t="s">
        <v>144</v>
      </c>
      <c r="N63" s="5">
        <v>6</v>
      </c>
      <c r="O63" s="5">
        <v>8</v>
      </c>
      <c r="P63">
        <f t="shared" si="0"/>
        <v>20</v>
      </c>
      <c r="Q63">
        <f t="shared" si="1"/>
        <v>1.52091254752852</v>
      </c>
      <c r="R63">
        <v>6</v>
      </c>
      <c r="S63">
        <f t="shared" si="2"/>
        <v>1.43198090692124</v>
      </c>
      <c r="T63">
        <v>5</v>
      </c>
      <c r="U63">
        <f t="shared" si="3"/>
        <v>1.19904076738609</v>
      </c>
      <c r="V63">
        <f t="shared" si="4"/>
        <v>0.748664327487886</v>
      </c>
      <c r="W63" s="7" t="s">
        <v>149</v>
      </c>
      <c r="X63" t="s">
        <v>150</v>
      </c>
      <c r="Y63" s="5">
        <v>6</v>
      </c>
      <c r="Z63" s="5">
        <v>8</v>
      </c>
      <c r="AA63">
        <f t="shared" si="5"/>
        <v>20</v>
      </c>
      <c r="AB63">
        <f t="shared" si="6"/>
        <v>1.79694519317161</v>
      </c>
      <c r="AC63">
        <v>4</v>
      </c>
      <c r="AD63">
        <f t="shared" si="7"/>
        <v>1.15606936416185</v>
      </c>
      <c r="AE63">
        <v>6</v>
      </c>
      <c r="AF63">
        <f t="shared" si="8"/>
        <v>1.71919770773639</v>
      </c>
      <c r="AG63">
        <f t="shared" si="9"/>
        <v>0.891488577881037</v>
      </c>
    </row>
    <row r="64" spans="1:33">
      <c r="A64" s="5"/>
      <c r="B64" t="s">
        <v>151</v>
      </c>
      <c r="C64" s="5">
        <v>5</v>
      </c>
      <c r="D64" s="5">
        <v>7</v>
      </c>
      <c r="E64">
        <f t="shared" si="18"/>
        <v>17</v>
      </c>
      <c r="F64">
        <f t="shared" si="15"/>
        <v>1.39458572600492</v>
      </c>
      <c r="G64">
        <v>3</v>
      </c>
      <c r="H64">
        <f t="shared" si="19"/>
        <v>1.75438596491228</v>
      </c>
      <c r="I64">
        <v>4</v>
      </c>
      <c r="J64">
        <f t="shared" si="16"/>
        <v>2.03045685279188</v>
      </c>
      <c r="K64">
        <f t="shared" si="17"/>
        <v>0.503530646858819</v>
      </c>
      <c r="L64" s="11"/>
      <c r="M64" s="6" t="s">
        <v>146</v>
      </c>
      <c r="N64" s="5">
        <v>5</v>
      </c>
      <c r="O64" s="5">
        <v>7</v>
      </c>
      <c r="P64">
        <f t="shared" si="0"/>
        <v>17</v>
      </c>
      <c r="Q64">
        <f t="shared" si="1"/>
        <v>1.29277566539924</v>
      </c>
      <c r="R64">
        <v>6</v>
      </c>
      <c r="S64">
        <f t="shared" si="2"/>
        <v>1.43198090692124</v>
      </c>
      <c r="T64">
        <v>4</v>
      </c>
      <c r="U64">
        <f t="shared" si="3"/>
        <v>0.959232613908873</v>
      </c>
      <c r="V64">
        <f t="shared" si="4"/>
        <v>0.676280367022609</v>
      </c>
      <c r="W64" s="7"/>
      <c r="X64" t="s">
        <v>152</v>
      </c>
      <c r="Y64" s="5">
        <v>5</v>
      </c>
      <c r="Z64" s="5">
        <v>7</v>
      </c>
      <c r="AA64">
        <f t="shared" si="5"/>
        <v>17</v>
      </c>
      <c r="AB64">
        <f t="shared" si="6"/>
        <v>1.52740341419587</v>
      </c>
      <c r="AC64">
        <v>5</v>
      </c>
      <c r="AD64">
        <f t="shared" si="7"/>
        <v>1.44508670520231</v>
      </c>
      <c r="AE64">
        <v>4</v>
      </c>
      <c r="AF64">
        <f t="shared" si="8"/>
        <v>1.14613180515759</v>
      </c>
      <c r="AG64">
        <f t="shared" si="9"/>
        <v>0.756832465645497</v>
      </c>
    </row>
    <row r="65" spans="1:33">
      <c r="A65" s="7" t="s">
        <v>153</v>
      </c>
      <c r="B65" t="s">
        <v>154</v>
      </c>
      <c r="C65" s="5">
        <v>6</v>
      </c>
      <c r="D65" s="5">
        <v>7</v>
      </c>
      <c r="E65">
        <f t="shared" si="18"/>
        <v>19</v>
      </c>
      <c r="F65">
        <f t="shared" si="15"/>
        <v>1.55865463494668</v>
      </c>
      <c r="G65">
        <v>1</v>
      </c>
      <c r="H65">
        <f t="shared" si="19"/>
        <v>0.584795321637427</v>
      </c>
      <c r="I65">
        <v>2</v>
      </c>
      <c r="J65">
        <f t="shared" si="16"/>
        <v>1.01522842639594</v>
      </c>
      <c r="K65">
        <f t="shared" si="17"/>
        <v>1.42680431215893</v>
      </c>
      <c r="L65" s="11"/>
      <c r="M65" s="6" t="s">
        <v>148</v>
      </c>
      <c r="N65" s="5">
        <v>6</v>
      </c>
      <c r="O65" s="5">
        <v>7</v>
      </c>
      <c r="P65">
        <f t="shared" si="0"/>
        <v>19</v>
      </c>
      <c r="Q65">
        <f t="shared" si="1"/>
        <v>1.44486692015209</v>
      </c>
      <c r="R65">
        <v>7</v>
      </c>
      <c r="S65">
        <f t="shared" si="2"/>
        <v>1.67064439140811</v>
      </c>
      <c r="T65">
        <v>5</v>
      </c>
      <c r="U65">
        <f t="shared" si="3"/>
        <v>1.19904076738609</v>
      </c>
      <c r="V65">
        <f t="shared" si="4"/>
        <v>0.636459051783017</v>
      </c>
      <c r="W65" s="7"/>
      <c r="X65" t="s">
        <v>155</v>
      </c>
      <c r="Y65" s="5">
        <v>6</v>
      </c>
      <c r="Z65" s="5">
        <v>7</v>
      </c>
      <c r="AA65">
        <f t="shared" si="5"/>
        <v>19</v>
      </c>
      <c r="AB65">
        <f t="shared" si="6"/>
        <v>1.70709793351303</v>
      </c>
      <c r="AC65">
        <v>5</v>
      </c>
      <c r="AD65">
        <f t="shared" si="7"/>
        <v>1.44508670520231</v>
      </c>
      <c r="AE65">
        <v>5</v>
      </c>
      <c r="AF65">
        <f t="shared" si="8"/>
        <v>1.43266475644699</v>
      </c>
      <c r="AG65">
        <f t="shared" si="9"/>
        <v>0.789804229361809</v>
      </c>
    </row>
    <row r="66" ht="16" customHeight="1" spans="1:33">
      <c r="A66" s="7"/>
      <c r="B66" t="s">
        <v>156</v>
      </c>
      <c r="C66" s="5">
        <v>5</v>
      </c>
      <c r="D66" s="5">
        <v>4</v>
      </c>
      <c r="E66">
        <f t="shared" si="18"/>
        <v>14</v>
      </c>
      <c r="F66">
        <f t="shared" si="15"/>
        <v>1.14848236259229</v>
      </c>
      <c r="G66">
        <v>1</v>
      </c>
      <c r="H66">
        <f t="shared" si="19"/>
        <v>0.584795321637427</v>
      </c>
      <c r="I66">
        <v>2</v>
      </c>
      <c r="J66">
        <f t="shared" si="16"/>
        <v>1.01522842639594</v>
      </c>
      <c r="K66">
        <f t="shared" si="17"/>
        <v>1.05132949316974</v>
      </c>
      <c r="L66" s="11"/>
      <c r="M66" s="6" t="s">
        <v>151</v>
      </c>
      <c r="N66" s="5">
        <v>5</v>
      </c>
      <c r="O66" s="5">
        <v>4</v>
      </c>
      <c r="P66">
        <f t="shared" si="0"/>
        <v>14</v>
      </c>
      <c r="Q66">
        <f t="shared" si="1"/>
        <v>1.06463878326996</v>
      </c>
      <c r="R66">
        <v>6</v>
      </c>
      <c r="S66">
        <f t="shared" si="2"/>
        <v>1.43198090692124</v>
      </c>
      <c r="T66">
        <v>4</v>
      </c>
      <c r="U66">
        <f t="shared" si="3"/>
        <v>0.959232613908873</v>
      </c>
      <c r="V66">
        <f t="shared" si="4"/>
        <v>0.556936772842148</v>
      </c>
      <c r="W66" s="7"/>
      <c r="X66" t="s">
        <v>157</v>
      </c>
      <c r="Y66" s="5">
        <v>5</v>
      </c>
      <c r="Z66" s="5">
        <v>4</v>
      </c>
      <c r="AA66">
        <f t="shared" si="5"/>
        <v>14</v>
      </c>
      <c r="AB66">
        <f t="shared" si="6"/>
        <v>1.25786163522013</v>
      </c>
      <c r="AC66">
        <v>4</v>
      </c>
      <c r="AD66">
        <f t="shared" si="7"/>
        <v>1.15606936416185</v>
      </c>
      <c r="AE66">
        <v>6</v>
      </c>
      <c r="AF66">
        <f t="shared" si="8"/>
        <v>1.71919770773639</v>
      </c>
      <c r="AG66">
        <f t="shared" si="9"/>
        <v>0.624042004516726</v>
      </c>
    </row>
    <row r="67" ht="16" customHeight="1" spans="1:33">
      <c r="A67" s="7"/>
      <c r="B67" t="s">
        <v>158</v>
      </c>
      <c r="C67" s="5">
        <v>5</v>
      </c>
      <c r="D67" s="5">
        <v>4</v>
      </c>
      <c r="E67">
        <f t="shared" si="18"/>
        <v>14</v>
      </c>
      <c r="F67">
        <f t="shared" si="15"/>
        <v>1.14848236259229</v>
      </c>
      <c r="G67">
        <v>2</v>
      </c>
      <c r="H67">
        <f t="shared" si="19"/>
        <v>1.16959064327485</v>
      </c>
      <c r="I67">
        <v>2</v>
      </c>
      <c r="J67">
        <f t="shared" si="16"/>
        <v>1.01522842639594</v>
      </c>
      <c r="K67">
        <f t="shared" si="17"/>
        <v>0.684759740684008</v>
      </c>
      <c r="L67" s="11"/>
      <c r="M67" s="6" t="s">
        <v>159</v>
      </c>
      <c r="N67" s="5">
        <v>5</v>
      </c>
      <c r="O67" s="5">
        <v>4</v>
      </c>
      <c r="P67">
        <f t="shared" si="0"/>
        <v>14</v>
      </c>
      <c r="Q67">
        <f t="shared" si="1"/>
        <v>1.06463878326996</v>
      </c>
      <c r="R67">
        <v>5</v>
      </c>
      <c r="S67">
        <f t="shared" si="2"/>
        <v>1.19331742243437</v>
      </c>
      <c r="T67">
        <v>5</v>
      </c>
      <c r="U67">
        <f t="shared" si="3"/>
        <v>1.19904076738609</v>
      </c>
      <c r="V67">
        <f t="shared" si="4"/>
        <v>0.593828833613017</v>
      </c>
      <c r="W67" s="7"/>
      <c r="X67" t="s">
        <v>160</v>
      </c>
      <c r="Y67" s="5">
        <v>5</v>
      </c>
      <c r="Z67" s="5">
        <v>4</v>
      </c>
      <c r="AA67">
        <f t="shared" si="5"/>
        <v>14</v>
      </c>
      <c r="AB67">
        <f t="shared" si="6"/>
        <v>1.25786163522013</v>
      </c>
      <c r="AC67">
        <v>6</v>
      </c>
      <c r="AD67">
        <f t="shared" si="7"/>
        <v>1.73410404624277</v>
      </c>
      <c r="AE67">
        <v>5</v>
      </c>
      <c r="AF67">
        <f t="shared" si="8"/>
        <v>1.43266475644699</v>
      </c>
      <c r="AG67">
        <f t="shared" si="9"/>
        <v>0.51332147313069</v>
      </c>
    </row>
    <row r="68" ht="16" customHeight="1" spans="1:33">
      <c r="A68" s="7" t="s">
        <v>161</v>
      </c>
      <c r="B68" t="s">
        <v>117</v>
      </c>
      <c r="C68" s="5">
        <v>5</v>
      </c>
      <c r="D68" s="5">
        <v>6</v>
      </c>
      <c r="E68">
        <f t="shared" si="18"/>
        <v>16</v>
      </c>
      <c r="F68">
        <f t="shared" si="15"/>
        <v>1.31255127153404</v>
      </c>
      <c r="G68">
        <v>3</v>
      </c>
      <c r="H68">
        <f t="shared" si="19"/>
        <v>1.75438596491228</v>
      </c>
      <c r="I68">
        <v>3</v>
      </c>
      <c r="J68">
        <f t="shared" si="16"/>
        <v>1.52284263959391</v>
      </c>
      <c r="K68">
        <f t="shared" si="17"/>
        <v>0.521721707187815</v>
      </c>
      <c r="L68" s="10" t="s">
        <v>153</v>
      </c>
      <c r="M68" s="6" t="s">
        <v>154</v>
      </c>
      <c r="N68" s="5">
        <v>5</v>
      </c>
      <c r="O68" s="5">
        <v>6</v>
      </c>
      <c r="P68">
        <f t="shared" si="0"/>
        <v>16</v>
      </c>
      <c r="Q68">
        <f t="shared" si="1"/>
        <v>1.21673003802281</v>
      </c>
      <c r="R68">
        <v>5</v>
      </c>
      <c r="S68">
        <f t="shared" si="2"/>
        <v>1.19331742243437</v>
      </c>
      <c r="T68">
        <v>4</v>
      </c>
      <c r="U68">
        <f t="shared" si="3"/>
        <v>0.959232613908873</v>
      </c>
      <c r="V68">
        <f t="shared" si="4"/>
        <v>0.727303189987889</v>
      </c>
      <c r="W68" s="7"/>
      <c r="X68" t="s">
        <v>162</v>
      </c>
      <c r="Y68" s="5">
        <v>5</v>
      </c>
      <c r="Z68" s="5">
        <v>6</v>
      </c>
      <c r="AA68">
        <f t="shared" si="5"/>
        <v>16</v>
      </c>
      <c r="AB68">
        <f t="shared" si="6"/>
        <v>1.43755615453729</v>
      </c>
      <c r="AC68">
        <v>5</v>
      </c>
      <c r="AD68">
        <f t="shared" si="7"/>
        <v>1.44508670520231</v>
      </c>
      <c r="AE68">
        <v>4</v>
      </c>
      <c r="AF68">
        <f t="shared" si="8"/>
        <v>1.14613180515759</v>
      </c>
      <c r="AG68">
        <f t="shared" si="9"/>
        <v>0.712312908842821</v>
      </c>
    </row>
    <row r="69" ht="15" customHeight="1" spans="1:33">
      <c r="A69" s="7"/>
      <c r="B69" t="s">
        <v>119</v>
      </c>
      <c r="C69" s="5">
        <v>5</v>
      </c>
      <c r="D69" s="5">
        <v>4</v>
      </c>
      <c r="E69">
        <f t="shared" si="18"/>
        <v>14</v>
      </c>
      <c r="F69">
        <f t="shared" si="15"/>
        <v>1.14848236259229</v>
      </c>
      <c r="G69">
        <v>3</v>
      </c>
      <c r="H69">
        <f t="shared" si="19"/>
        <v>1.75438596491228</v>
      </c>
      <c r="I69">
        <v>3</v>
      </c>
      <c r="J69">
        <f t="shared" si="16"/>
        <v>1.52284263959391</v>
      </c>
      <c r="K69">
        <f t="shared" si="17"/>
        <v>0.456506493789338</v>
      </c>
      <c r="L69" s="10"/>
      <c r="M69" s="6" t="s">
        <v>156</v>
      </c>
      <c r="N69" s="5">
        <v>5</v>
      </c>
      <c r="O69" s="5">
        <v>4</v>
      </c>
      <c r="P69">
        <f t="shared" si="0"/>
        <v>14</v>
      </c>
      <c r="Q69">
        <f t="shared" si="1"/>
        <v>1.06463878326996</v>
      </c>
      <c r="R69">
        <v>5</v>
      </c>
      <c r="S69">
        <f t="shared" si="2"/>
        <v>1.19331742243437</v>
      </c>
      <c r="T69">
        <v>5</v>
      </c>
      <c r="U69">
        <f t="shared" si="3"/>
        <v>1.19904076738609</v>
      </c>
      <c r="V69">
        <f t="shared" si="4"/>
        <v>0.593828833613017</v>
      </c>
      <c r="W69" s="5" t="s">
        <v>163</v>
      </c>
      <c r="X69" t="s">
        <v>164</v>
      </c>
      <c r="Y69" s="5">
        <v>5</v>
      </c>
      <c r="Z69" s="5">
        <v>4</v>
      </c>
      <c r="AA69">
        <f t="shared" si="5"/>
        <v>14</v>
      </c>
      <c r="AB69">
        <f t="shared" si="6"/>
        <v>1.25786163522013</v>
      </c>
      <c r="AC69">
        <v>4</v>
      </c>
      <c r="AD69">
        <f t="shared" si="7"/>
        <v>1.15606936416185</v>
      </c>
      <c r="AE69">
        <v>5</v>
      </c>
      <c r="AF69">
        <f t="shared" si="8"/>
        <v>1.43266475644699</v>
      </c>
      <c r="AG69">
        <f t="shared" si="9"/>
        <v>0.671790463951221</v>
      </c>
    </row>
    <row r="70" ht="15" customHeight="1" spans="1:33">
      <c r="A70" s="7"/>
      <c r="B70" t="s">
        <v>121</v>
      </c>
      <c r="C70" s="5">
        <v>5</v>
      </c>
      <c r="D70" s="5">
        <v>7</v>
      </c>
      <c r="E70">
        <f t="shared" si="18"/>
        <v>17</v>
      </c>
      <c r="F70">
        <f t="shared" si="15"/>
        <v>1.39458572600492</v>
      </c>
      <c r="G70">
        <v>3</v>
      </c>
      <c r="H70">
        <f t="shared" si="19"/>
        <v>1.75438596491228</v>
      </c>
      <c r="I70">
        <v>3</v>
      </c>
      <c r="J70">
        <f t="shared" si="16"/>
        <v>1.52284263959391</v>
      </c>
      <c r="K70">
        <f t="shared" si="17"/>
        <v>0.554329313887054</v>
      </c>
      <c r="L70" s="10"/>
      <c r="M70" s="6" t="s">
        <v>158</v>
      </c>
      <c r="N70" s="5">
        <v>5</v>
      </c>
      <c r="O70" s="5">
        <v>7</v>
      </c>
      <c r="P70">
        <f t="shared" ref="P70:P87" si="20">SUM(N70:O70,N70)</f>
        <v>17</v>
      </c>
      <c r="Q70">
        <f t="shared" ref="Q70:Q87" si="21">AVERAGE(P70/1315*100)</f>
        <v>1.29277566539924</v>
      </c>
      <c r="R70">
        <v>5</v>
      </c>
      <c r="S70">
        <f t="shared" ref="S70:S87" si="22">AVERAGE(R70/419*100)</f>
        <v>1.19331742243437</v>
      </c>
      <c r="T70">
        <v>4</v>
      </c>
      <c r="U70">
        <f t="shared" ref="U70:U87" si="23">AVERAGE(T70/417*100)</f>
        <v>0.959232613908873</v>
      </c>
      <c r="V70">
        <f t="shared" ref="V70:V87" si="24">AVERAGE(Q70/(S70+U70*0.5))</f>
        <v>0.772759639362133</v>
      </c>
      <c r="W70" s="5"/>
      <c r="X70" t="s">
        <v>165</v>
      </c>
      <c r="Y70" s="5">
        <v>5</v>
      </c>
      <c r="Z70" s="5">
        <v>7</v>
      </c>
      <c r="AA70">
        <f t="shared" ref="AA70:AA77" si="25">SUM(Y70:Z70,Y70)</f>
        <v>17</v>
      </c>
      <c r="AB70">
        <f t="shared" ref="AB70:AB77" si="26">AVERAGE(AA70/1113*100)</f>
        <v>1.52740341419587</v>
      </c>
      <c r="AC70">
        <v>5</v>
      </c>
      <c r="AD70">
        <f t="shared" ref="AD70:AD77" si="27">AVERAGE(AC70/346*100)</f>
        <v>1.44508670520231</v>
      </c>
      <c r="AE70">
        <v>6</v>
      </c>
      <c r="AF70">
        <f t="shared" ref="AF70:AF77" si="28">AVERAGE(AE70/349*100)</f>
        <v>1.71919770773639</v>
      </c>
      <c r="AG70">
        <f t="shared" ref="AG70:AG77" si="29">AVERAGE(AB70/(AD70+AF70*0.5))</f>
        <v>0.662738310735924</v>
      </c>
    </row>
    <row r="71" ht="15" customHeight="1" spans="1:33">
      <c r="A71" s="7"/>
      <c r="B71" t="s">
        <v>122</v>
      </c>
      <c r="C71" s="5">
        <v>5</v>
      </c>
      <c r="D71" s="5">
        <v>4</v>
      </c>
      <c r="E71">
        <f t="shared" si="18"/>
        <v>14</v>
      </c>
      <c r="F71">
        <f t="shared" ref="F71:F84" si="30">AVERAGE(100*E71/1219)</f>
        <v>1.14848236259229</v>
      </c>
      <c r="G71">
        <v>1</v>
      </c>
      <c r="H71">
        <f t="shared" si="19"/>
        <v>0.584795321637427</v>
      </c>
      <c r="I71">
        <v>2</v>
      </c>
      <c r="J71">
        <f t="shared" ref="J71:J85" si="31">AVERAGE(100*I71/197)</f>
        <v>1.01522842639594</v>
      </c>
      <c r="K71">
        <f t="shared" ref="K71:K84" si="32">AVERAGE(F71/(H71+J71*0.5))</f>
        <v>1.05132949316974</v>
      </c>
      <c r="L71" s="10" t="s">
        <v>166</v>
      </c>
      <c r="M71" s="6" t="s">
        <v>117</v>
      </c>
      <c r="N71" s="5">
        <v>5</v>
      </c>
      <c r="O71" s="5">
        <v>4</v>
      </c>
      <c r="P71">
        <f t="shared" si="20"/>
        <v>14</v>
      </c>
      <c r="Q71">
        <f t="shared" si="21"/>
        <v>1.06463878326996</v>
      </c>
      <c r="R71">
        <v>5</v>
      </c>
      <c r="S71">
        <f t="shared" si="22"/>
        <v>1.19331742243437</v>
      </c>
      <c r="T71">
        <v>6</v>
      </c>
      <c r="U71">
        <f t="shared" si="23"/>
        <v>1.43884892086331</v>
      </c>
      <c r="V71">
        <f t="shared" si="24"/>
        <v>0.556603477346731</v>
      </c>
      <c r="W71" s="5"/>
      <c r="X71" t="s">
        <v>167</v>
      </c>
      <c r="Y71" s="5">
        <v>5</v>
      </c>
      <c r="Z71" s="5">
        <v>4</v>
      </c>
      <c r="AA71">
        <f t="shared" si="25"/>
        <v>14</v>
      </c>
      <c r="AB71">
        <f t="shared" si="26"/>
        <v>1.25786163522013</v>
      </c>
      <c r="AC71">
        <v>5</v>
      </c>
      <c r="AD71">
        <f t="shared" si="27"/>
        <v>1.44508670520231</v>
      </c>
      <c r="AE71">
        <v>4</v>
      </c>
      <c r="AF71">
        <f t="shared" si="28"/>
        <v>1.14613180515759</v>
      </c>
      <c r="AG71">
        <f t="shared" si="29"/>
        <v>0.623273795237469</v>
      </c>
    </row>
    <row r="72" ht="15" customHeight="1" spans="1:33">
      <c r="A72" s="7"/>
      <c r="B72" t="s">
        <v>168</v>
      </c>
      <c r="C72" s="5">
        <v>4</v>
      </c>
      <c r="D72" s="5">
        <v>4</v>
      </c>
      <c r="E72">
        <f t="shared" ref="E72:E84" si="33">SUM(C72:D72,C72)</f>
        <v>12</v>
      </c>
      <c r="F72">
        <f t="shared" si="30"/>
        <v>0.984413453650533</v>
      </c>
      <c r="G72">
        <v>2</v>
      </c>
      <c r="H72">
        <f t="shared" ref="H72:H85" si="34">AVERAGE(100*G72/171)</f>
        <v>1.16959064327485</v>
      </c>
      <c r="I72">
        <v>3</v>
      </c>
      <c r="J72">
        <f t="shared" si="31"/>
        <v>1.52284263959391</v>
      </c>
      <c r="K72">
        <f t="shared" si="32"/>
        <v>0.509791483676026</v>
      </c>
      <c r="L72" s="10"/>
      <c r="M72" s="6" t="s">
        <v>119</v>
      </c>
      <c r="N72" s="5">
        <v>4</v>
      </c>
      <c r="O72" s="5">
        <v>4</v>
      </c>
      <c r="P72">
        <f t="shared" si="20"/>
        <v>12</v>
      </c>
      <c r="Q72">
        <f t="shared" si="21"/>
        <v>0.91254752851711</v>
      </c>
      <c r="R72">
        <v>5</v>
      </c>
      <c r="S72">
        <f t="shared" si="22"/>
        <v>1.19331742243437</v>
      </c>
      <c r="T72">
        <v>5</v>
      </c>
      <c r="U72">
        <f t="shared" si="23"/>
        <v>1.19904076738609</v>
      </c>
      <c r="V72">
        <f t="shared" si="24"/>
        <v>0.508996143096872</v>
      </c>
      <c r="W72" s="5"/>
      <c r="X72" t="s">
        <v>169</v>
      </c>
      <c r="Y72" s="5">
        <v>4</v>
      </c>
      <c r="Z72" s="5">
        <v>4</v>
      </c>
      <c r="AA72">
        <f t="shared" si="25"/>
        <v>12</v>
      </c>
      <c r="AB72">
        <f t="shared" si="26"/>
        <v>1.07816711590297</v>
      </c>
      <c r="AC72">
        <v>6</v>
      </c>
      <c r="AD72">
        <f t="shared" si="27"/>
        <v>1.73410404624277</v>
      </c>
      <c r="AE72">
        <v>5</v>
      </c>
      <c r="AF72">
        <f t="shared" si="28"/>
        <v>1.43266475644699</v>
      </c>
      <c r="AG72">
        <f t="shared" si="29"/>
        <v>0.43998983411202</v>
      </c>
    </row>
    <row r="73" ht="15" customHeight="1" spans="1:33">
      <c r="A73" s="7"/>
      <c r="B73" t="s">
        <v>170</v>
      </c>
      <c r="C73" s="5">
        <v>5</v>
      </c>
      <c r="D73" s="5">
        <v>8</v>
      </c>
      <c r="E73">
        <f t="shared" si="33"/>
        <v>18</v>
      </c>
      <c r="F73">
        <f t="shared" si="30"/>
        <v>1.4766201804758</v>
      </c>
      <c r="G73">
        <v>3</v>
      </c>
      <c r="H73">
        <f t="shared" si="34"/>
        <v>1.75438596491228</v>
      </c>
      <c r="I73">
        <v>3</v>
      </c>
      <c r="J73">
        <f t="shared" si="31"/>
        <v>1.52284263959391</v>
      </c>
      <c r="K73">
        <f t="shared" si="32"/>
        <v>0.586936920586292</v>
      </c>
      <c r="L73" s="10"/>
      <c r="M73" s="6" t="s">
        <v>121</v>
      </c>
      <c r="N73" s="5">
        <v>5</v>
      </c>
      <c r="O73" s="5">
        <v>8</v>
      </c>
      <c r="P73">
        <f t="shared" si="20"/>
        <v>18</v>
      </c>
      <c r="Q73">
        <f t="shared" si="21"/>
        <v>1.36882129277567</v>
      </c>
      <c r="R73">
        <v>6</v>
      </c>
      <c r="S73">
        <f t="shared" si="22"/>
        <v>1.43198090692124</v>
      </c>
      <c r="T73">
        <v>6</v>
      </c>
      <c r="U73">
        <f t="shared" si="23"/>
        <v>1.43884892086331</v>
      </c>
      <c r="V73">
        <f t="shared" si="24"/>
        <v>0.63624517887109</v>
      </c>
      <c r="W73" s="5"/>
      <c r="X73" t="s">
        <v>171</v>
      </c>
      <c r="Y73" s="5">
        <v>5</v>
      </c>
      <c r="Z73" s="5">
        <v>8</v>
      </c>
      <c r="AA73">
        <f t="shared" si="25"/>
        <v>18</v>
      </c>
      <c r="AB73">
        <f t="shared" si="26"/>
        <v>1.61725067385445</v>
      </c>
      <c r="AC73">
        <v>5</v>
      </c>
      <c r="AD73">
        <f t="shared" si="27"/>
        <v>1.44508670520231</v>
      </c>
      <c r="AE73">
        <v>6</v>
      </c>
      <c r="AF73">
        <f t="shared" si="28"/>
        <v>1.71919770773639</v>
      </c>
      <c r="AG73">
        <f t="shared" si="29"/>
        <v>0.701722917249802</v>
      </c>
    </row>
    <row r="74" ht="15" customHeight="1" spans="1:33">
      <c r="A74" s="7"/>
      <c r="B74" t="s">
        <v>125</v>
      </c>
      <c r="C74" s="5">
        <v>5</v>
      </c>
      <c r="D74" s="5">
        <v>6</v>
      </c>
      <c r="E74">
        <f t="shared" si="33"/>
        <v>16</v>
      </c>
      <c r="F74">
        <f t="shared" si="30"/>
        <v>1.31255127153404</v>
      </c>
      <c r="G74">
        <v>2</v>
      </c>
      <c r="H74">
        <f t="shared" si="34"/>
        <v>1.16959064327485</v>
      </c>
      <c r="I74">
        <v>2</v>
      </c>
      <c r="J74">
        <f t="shared" si="31"/>
        <v>1.01522842639594</v>
      </c>
      <c r="K74">
        <f t="shared" si="32"/>
        <v>0.782582560781723</v>
      </c>
      <c r="L74" s="10"/>
      <c r="M74" s="6" t="s">
        <v>122</v>
      </c>
      <c r="N74" s="5">
        <v>5</v>
      </c>
      <c r="O74" s="5">
        <v>6</v>
      </c>
      <c r="P74">
        <f t="shared" si="20"/>
        <v>16</v>
      </c>
      <c r="Q74">
        <f t="shared" si="21"/>
        <v>1.21673003802281</v>
      </c>
      <c r="R74">
        <v>6</v>
      </c>
      <c r="S74">
        <f t="shared" si="22"/>
        <v>1.43198090692124</v>
      </c>
      <c r="T74">
        <v>6</v>
      </c>
      <c r="U74">
        <f t="shared" si="23"/>
        <v>1.43884892086331</v>
      </c>
      <c r="V74">
        <f t="shared" si="24"/>
        <v>0.565551270107635</v>
      </c>
      <c r="W74" s="5"/>
      <c r="X74" t="s">
        <v>172</v>
      </c>
      <c r="Y74" s="5">
        <v>5</v>
      </c>
      <c r="Z74" s="5">
        <v>6</v>
      </c>
      <c r="AA74">
        <f t="shared" si="25"/>
        <v>16</v>
      </c>
      <c r="AB74">
        <f t="shared" si="26"/>
        <v>1.43755615453729</v>
      </c>
      <c r="AC74">
        <v>5</v>
      </c>
      <c r="AD74">
        <f t="shared" si="27"/>
        <v>1.44508670520231</v>
      </c>
      <c r="AE74">
        <v>4</v>
      </c>
      <c r="AF74">
        <f t="shared" si="28"/>
        <v>1.14613180515759</v>
      </c>
      <c r="AG74">
        <f t="shared" si="29"/>
        <v>0.712312908842821</v>
      </c>
    </row>
    <row r="75" ht="15" customHeight="1" spans="1:33">
      <c r="A75" s="7"/>
      <c r="B75" t="s">
        <v>173</v>
      </c>
      <c r="C75" s="5">
        <v>5</v>
      </c>
      <c r="D75" s="5">
        <v>4</v>
      </c>
      <c r="E75">
        <f t="shared" si="33"/>
        <v>14</v>
      </c>
      <c r="F75">
        <f t="shared" si="30"/>
        <v>1.14848236259229</v>
      </c>
      <c r="G75">
        <v>1</v>
      </c>
      <c r="H75">
        <f t="shared" si="34"/>
        <v>0.584795321637427</v>
      </c>
      <c r="I75">
        <v>2</v>
      </c>
      <c r="J75">
        <f t="shared" si="31"/>
        <v>1.01522842639594</v>
      </c>
      <c r="K75">
        <f t="shared" si="32"/>
        <v>1.05132949316974</v>
      </c>
      <c r="L75" s="10"/>
      <c r="M75" s="6" t="s">
        <v>168</v>
      </c>
      <c r="N75" s="5">
        <v>5</v>
      </c>
      <c r="O75" s="5">
        <v>4</v>
      </c>
      <c r="P75">
        <f t="shared" si="20"/>
        <v>14</v>
      </c>
      <c r="Q75">
        <f t="shared" si="21"/>
        <v>1.06463878326996</v>
      </c>
      <c r="R75">
        <v>7</v>
      </c>
      <c r="S75">
        <f t="shared" si="22"/>
        <v>1.67064439140811</v>
      </c>
      <c r="T75">
        <v>7</v>
      </c>
      <c r="U75">
        <f t="shared" si="23"/>
        <v>1.67865707434053</v>
      </c>
      <c r="V75">
        <f t="shared" si="24"/>
        <v>0.424163452580726</v>
      </c>
      <c r="W75" s="5"/>
      <c r="X75" t="s">
        <v>174</v>
      </c>
      <c r="Y75" s="5">
        <v>5</v>
      </c>
      <c r="Z75" s="5">
        <v>4</v>
      </c>
      <c r="AA75">
        <f t="shared" si="25"/>
        <v>14</v>
      </c>
      <c r="AB75">
        <f t="shared" si="26"/>
        <v>1.25786163522013</v>
      </c>
      <c r="AC75">
        <v>4</v>
      </c>
      <c r="AD75">
        <f t="shared" si="27"/>
        <v>1.15606936416185</v>
      </c>
      <c r="AE75">
        <v>5</v>
      </c>
      <c r="AF75">
        <f t="shared" si="28"/>
        <v>1.43266475644699</v>
      </c>
      <c r="AG75">
        <f t="shared" si="29"/>
        <v>0.671790463951221</v>
      </c>
    </row>
    <row r="76" spans="1:33">
      <c r="A76" s="7"/>
      <c r="B76" t="s">
        <v>175</v>
      </c>
      <c r="C76" s="5">
        <v>4</v>
      </c>
      <c r="D76" s="5">
        <v>5</v>
      </c>
      <c r="E76">
        <f t="shared" si="33"/>
        <v>13</v>
      </c>
      <c r="F76">
        <f t="shared" si="30"/>
        <v>1.06644790812141</v>
      </c>
      <c r="G76">
        <v>2</v>
      </c>
      <c r="H76">
        <f t="shared" si="34"/>
        <v>1.16959064327485</v>
      </c>
      <c r="I76">
        <v>2</v>
      </c>
      <c r="J76">
        <f t="shared" si="31"/>
        <v>1.01522842639594</v>
      </c>
      <c r="K76">
        <f t="shared" si="32"/>
        <v>0.63584833063515</v>
      </c>
      <c r="L76" s="10"/>
      <c r="M76" s="6" t="s">
        <v>170</v>
      </c>
      <c r="N76" s="5">
        <v>4</v>
      </c>
      <c r="O76" s="5">
        <v>5</v>
      </c>
      <c r="P76">
        <f t="shared" si="20"/>
        <v>13</v>
      </c>
      <c r="Q76">
        <f t="shared" si="21"/>
        <v>0.988593155893536</v>
      </c>
      <c r="R76">
        <v>5</v>
      </c>
      <c r="S76">
        <f t="shared" si="22"/>
        <v>1.19331742243437</v>
      </c>
      <c r="T76">
        <v>6</v>
      </c>
      <c r="U76">
        <f t="shared" si="23"/>
        <v>1.43884892086331</v>
      </c>
      <c r="V76">
        <f t="shared" si="24"/>
        <v>0.516846086107679</v>
      </c>
      <c r="W76" s="7" t="s">
        <v>176</v>
      </c>
      <c r="X76" t="s">
        <v>177</v>
      </c>
      <c r="Y76" s="5">
        <v>4</v>
      </c>
      <c r="Z76" s="5">
        <v>5</v>
      </c>
      <c r="AA76">
        <f t="shared" si="25"/>
        <v>13</v>
      </c>
      <c r="AB76">
        <f t="shared" si="26"/>
        <v>1.16801437556155</v>
      </c>
      <c r="AC76">
        <v>4</v>
      </c>
      <c r="AD76">
        <f t="shared" si="27"/>
        <v>1.15606936416185</v>
      </c>
      <c r="AE76">
        <v>6</v>
      </c>
      <c r="AF76">
        <f t="shared" si="28"/>
        <v>1.71919770773639</v>
      </c>
      <c r="AG76">
        <f t="shared" si="29"/>
        <v>0.579467575622674</v>
      </c>
    </row>
    <row r="77" spans="1:33">
      <c r="A77" s="7" t="s">
        <v>178</v>
      </c>
      <c r="B77" t="s">
        <v>175</v>
      </c>
      <c r="C77" s="5">
        <v>5</v>
      </c>
      <c r="D77" s="5">
        <v>8</v>
      </c>
      <c r="E77">
        <f t="shared" si="33"/>
        <v>18</v>
      </c>
      <c r="F77">
        <f t="shared" si="30"/>
        <v>1.4766201804758</v>
      </c>
      <c r="G77">
        <v>2</v>
      </c>
      <c r="H77">
        <f t="shared" si="34"/>
        <v>1.16959064327485</v>
      </c>
      <c r="I77">
        <v>2</v>
      </c>
      <c r="J77">
        <f t="shared" si="31"/>
        <v>1.01522842639594</v>
      </c>
      <c r="K77">
        <f t="shared" si="32"/>
        <v>0.880405380879439</v>
      </c>
      <c r="L77" s="10"/>
      <c r="M77" s="6" t="s">
        <v>125</v>
      </c>
      <c r="N77" s="5">
        <v>5</v>
      </c>
      <c r="O77" s="5">
        <v>8</v>
      </c>
      <c r="P77">
        <f t="shared" si="20"/>
        <v>18</v>
      </c>
      <c r="Q77">
        <f t="shared" si="21"/>
        <v>1.36882129277567</v>
      </c>
      <c r="R77">
        <v>5</v>
      </c>
      <c r="S77">
        <f t="shared" si="22"/>
        <v>1.19331742243437</v>
      </c>
      <c r="T77">
        <v>5</v>
      </c>
      <c r="U77">
        <f t="shared" si="23"/>
        <v>1.19904076738609</v>
      </c>
      <c r="V77">
        <f t="shared" si="24"/>
        <v>0.763494214645308</v>
      </c>
      <c r="W77" s="7"/>
      <c r="X77" t="s">
        <v>179</v>
      </c>
      <c r="Y77" s="5">
        <v>5</v>
      </c>
      <c r="Z77" s="5">
        <v>8</v>
      </c>
      <c r="AA77">
        <f t="shared" si="25"/>
        <v>18</v>
      </c>
      <c r="AB77">
        <f t="shared" si="26"/>
        <v>1.61725067385445</v>
      </c>
      <c r="AC77">
        <v>3</v>
      </c>
      <c r="AD77">
        <f t="shared" si="27"/>
        <v>0.867052023121387</v>
      </c>
      <c r="AE77">
        <v>4</v>
      </c>
      <c r="AF77">
        <f t="shared" si="28"/>
        <v>1.14613180515759</v>
      </c>
      <c r="AG77">
        <f t="shared" si="29"/>
        <v>1.12299878016458</v>
      </c>
    </row>
    <row r="78" spans="1:22">
      <c r="A78" s="7"/>
      <c r="B78" t="s">
        <v>173</v>
      </c>
      <c r="C78" s="5">
        <v>4</v>
      </c>
      <c r="D78" s="5">
        <v>6</v>
      </c>
      <c r="E78">
        <f t="shared" si="33"/>
        <v>14</v>
      </c>
      <c r="F78">
        <f t="shared" si="30"/>
        <v>1.14848236259229</v>
      </c>
      <c r="G78">
        <v>1</v>
      </c>
      <c r="H78">
        <f t="shared" si="34"/>
        <v>0.584795321637427</v>
      </c>
      <c r="I78">
        <v>2</v>
      </c>
      <c r="J78">
        <f t="shared" si="31"/>
        <v>1.01522842639594</v>
      </c>
      <c r="K78">
        <f t="shared" si="32"/>
        <v>1.05132949316974</v>
      </c>
      <c r="L78" s="10"/>
      <c r="M78" s="6" t="s">
        <v>173</v>
      </c>
      <c r="N78" s="5">
        <v>4</v>
      </c>
      <c r="O78" s="5">
        <v>6</v>
      </c>
      <c r="P78">
        <f t="shared" si="20"/>
        <v>14</v>
      </c>
      <c r="Q78">
        <f t="shared" si="21"/>
        <v>1.06463878326996</v>
      </c>
      <c r="R78">
        <v>6</v>
      </c>
      <c r="S78">
        <f t="shared" si="22"/>
        <v>1.43198090692124</v>
      </c>
      <c r="T78">
        <v>4</v>
      </c>
      <c r="U78">
        <f t="shared" si="23"/>
        <v>0.959232613908873</v>
      </c>
      <c r="V78">
        <f t="shared" si="24"/>
        <v>0.556936772842148</v>
      </c>
    </row>
    <row r="79" spans="1:22">
      <c r="A79" s="7"/>
      <c r="B79" t="s">
        <v>117</v>
      </c>
      <c r="C79" s="5">
        <v>4</v>
      </c>
      <c r="D79" s="5">
        <v>4</v>
      </c>
      <c r="E79">
        <f t="shared" si="33"/>
        <v>12</v>
      </c>
      <c r="F79">
        <f t="shared" si="30"/>
        <v>0.984413453650533</v>
      </c>
      <c r="G79">
        <v>2</v>
      </c>
      <c r="H79">
        <f t="shared" si="34"/>
        <v>1.16959064327485</v>
      </c>
      <c r="I79">
        <v>3</v>
      </c>
      <c r="J79">
        <f t="shared" si="31"/>
        <v>1.52284263959391</v>
      </c>
      <c r="K79">
        <f t="shared" si="32"/>
        <v>0.509791483676026</v>
      </c>
      <c r="L79" s="10"/>
      <c r="M79" s="6" t="s">
        <v>175</v>
      </c>
      <c r="N79" s="5">
        <v>4</v>
      </c>
      <c r="O79" s="5">
        <v>4</v>
      </c>
      <c r="P79">
        <f t="shared" si="20"/>
        <v>12</v>
      </c>
      <c r="Q79">
        <f t="shared" si="21"/>
        <v>0.91254752851711</v>
      </c>
      <c r="R79">
        <v>6</v>
      </c>
      <c r="S79">
        <f t="shared" si="22"/>
        <v>1.43198090692124</v>
      </c>
      <c r="T79">
        <v>6</v>
      </c>
      <c r="U79">
        <f t="shared" si="23"/>
        <v>1.43884892086331</v>
      </c>
      <c r="V79">
        <f t="shared" si="24"/>
        <v>0.424163452580726</v>
      </c>
    </row>
    <row r="80" spans="1:22">
      <c r="A80" s="7"/>
      <c r="B80" t="s">
        <v>119</v>
      </c>
      <c r="C80" s="5">
        <v>6</v>
      </c>
      <c r="D80" s="5">
        <v>6</v>
      </c>
      <c r="E80">
        <f t="shared" si="33"/>
        <v>18</v>
      </c>
      <c r="F80">
        <f t="shared" si="30"/>
        <v>1.4766201804758</v>
      </c>
      <c r="G80">
        <v>2</v>
      </c>
      <c r="H80">
        <f t="shared" si="34"/>
        <v>1.16959064327485</v>
      </c>
      <c r="I80">
        <v>3</v>
      </c>
      <c r="J80">
        <f t="shared" si="31"/>
        <v>1.52284263959391</v>
      </c>
      <c r="K80">
        <f t="shared" si="32"/>
        <v>0.76468722551404</v>
      </c>
      <c r="L80" s="10" t="s">
        <v>178</v>
      </c>
      <c r="M80" s="6" t="s">
        <v>175</v>
      </c>
      <c r="N80" s="5">
        <v>6</v>
      </c>
      <c r="O80" s="5">
        <v>6</v>
      </c>
      <c r="P80">
        <f t="shared" si="20"/>
        <v>18</v>
      </c>
      <c r="Q80">
        <f t="shared" si="21"/>
        <v>1.36882129277567</v>
      </c>
      <c r="R80">
        <v>6</v>
      </c>
      <c r="S80">
        <f t="shared" si="22"/>
        <v>1.43198090692124</v>
      </c>
      <c r="T80">
        <v>5</v>
      </c>
      <c r="U80">
        <f t="shared" si="23"/>
        <v>1.19904076738609</v>
      </c>
      <c r="V80">
        <f t="shared" si="24"/>
        <v>0.673797894739097</v>
      </c>
    </row>
    <row r="81" spans="1:22">
      <c r="A81" s="7"/>
      <c r="B81" t="s">
        <v>121</v>
      </c>
      <c r="C81" s="5">
        <v>6</v>
      </c>
      <c r="D81" s="5">
        <v>7</v>
      </c>
      <c r="E81">
        <f t="shared" si="33"/>
        <v>19</v>
      </c>
      <c r="F81">
        <f t="shared" si="30"/>
        <v>1.55865463494668</v>
      </c>
      <c r="G81">
        <v>2</v>
      </c>
      <c r="H81">
        <f t="shared" si="34"/>
        <v>1.16959064327485</v>
      </c>
      <c r="I81">
        <v>3</v>
      </c>
      <c r="J81">
        <f t="shared" si="31"/>
        <v>1.52284263959391</v>
      </c>
      <c r="K81">
        <f t="shared" si="32"/>
        <v>0.807169849153708</v>
      </c>
      <c r="L81" s="10"/>
      <c r="M81" s="6" t="s">
        <v>173</v>
      </c>
      <c r="N81" s="5">
        <v>6</v>
      </c>
      <c r="O81" s="5">
        <v>7</v>
      </c>
      <c r="P81">
        <f t="shared" si="20"/>
        <v>19</v>
      </c>
      <c r="Q81">
        <f t="shared" si="21"/>
        <v>1.44486692015209</v>
      </c>
      <c r="R81">
        <v>5</v>
      </c>
      <c r="S81">
        <f t="shared" si="22"/>
        <v>1.19331742243437</v>
      </c>
      <c r="T81">
        <v>6</v>
      </c>
      <c r="U81">
        <f t="shared" si="23"/>
        <v>1.43884892086331</v>
      </c>
      <c r="V81">
        <f t="shared" si="24"/>
        <v>0.755390433541992</v>
      </c>
    </row>
    <row r="82" spans="1:22">
      <c r="A82" s="7"/>
      <c r="B82" t="s">
        <v>122</v>
      </c>
      <c r="C82" s="5">
        <v>4</v>
      </c>
      <c r="D82" s="5">
        <v>3</v>
      </c>
      <c r="E82">
        <f t="shared" si="33"/>
        <v>11</v>
      </c>
      <c r="F82">
        <f t="shared" si="30"/>
        <v>0.902378999179655</v>
      </c>
      <c r="G82">
        <v>1</v>
      </c>
      <c r="H82">
        <f t="shared" si="34"/>
        <v>0.584795321637427</v>
      </c>
      <c r="I82">
        <v>2</v>
      </c>
      <c r="J82">
        <f t="shared" si="31"/>
        <v>1.01522842639594</v>
      </c>
      <c r="K82">
        <f t="shared" si="32"/>
        <v>0.826044601776224</v>
      </c>
      <c r="L82" s="10"/>
      <c r="M82" s="6" t="s">
        <v>117</v>
      </c>
      <c r="N82" s="5">
        <v>4</v>
      </c>
      <c r="O82" s="5">
        <v>3</v>
      </c>
      <c r="P82">
        <f t="shared" si="20"/>
        <v>11</v>
      </c>
      <c r="Q82">
        <f t="shared" si="21"/>
        <v>0.836501901140684</v>
      </c>
      <c r="R82">
        <v>4</v>
      </c>
      <c r="S82">
        <f t="shared" si="22"/>
        <v>0.954653937947494</v>
      </c>
      <c r="T82">
        <v>6</v>
      </c>
      <c r="U82">
        <f t="shared" si="23"/>
        <v>1.43884892086331</v>
      </c>
      <c r="V82">
        <f t="shared" si="24"/>
        <v>0.499679048454714</v>
      </c>
    </row>
    <row r="83" spans="1:22">
      <c r="A83" s="7"/>
      <c r="B83" t="s">
        <v>168</v>
      </c>
      <c r="C83" s="5">
        <v>6</v>
      </c>
      <c r="D83" s="5">
        <v>5</v>
      </c>
      <c r="E83">
        <f t="shared" si="33"/>
        <v>17</v>
      </c>
      <c r="F83">
        <f t="shared" si="30"/>
        <v>1.39458572600492</v>
      </c>
      <c r="G83">
        <v>2</v>
      </c>
      <c r="H83">
        <f t="shared" si="34"/>
        <v>1.16959064327485</v>
      </c>
      <c r="I83">
        <v>3</v>
      </c>
      <c r="J83">
        <f t="shared" si="31"/>
        <v>1.52284263959391</v>
      </c>
      <c r="K83">
        <f t="shared" si="32"/>
        <v>0.722204601874371</v>
      </c>
      <c r="L83" s="10"/>
      <c r="M83" s="6" t="s">
        <v>119</v>
      </c>
      <c r="N83" s="5">
        <v>6</v>
      </c>
      <c r="O83" s="5">
        <v>5</v>
      </c>
      <c r="P83">
        <f t="shared" si="20"/>
        <v>17</v>
      </c>
      <c r="Q83">
        <f t="shared" si="21"/>
        <v>1.29277566539924</v>
      </c>
      <c r="R83">
        <v>5</v>
      </c>
      <c r="S83">
        <f t="shared" si="22"/>
        <v>1.19331742243437</v>
      </c>
      <c r="T83">
        <v>6</v>
      </c>
      <c r="U83">
        <f t="shared" si="23"/>
        <v>1.43884892086331</v>
      </c>
      <c r="V83">
        <f t="shared" si="24"/>
        <v>0.675875651063888</v>
      </c>
    </row>
    <row r="84" spans="1:22">
      <c r="A84" s="7"/>
      <c r="B84" t="s">
        <v>170</v>
      </c>
      <c r="C84" s="5">
        <v>5</v>
      </c>
      <c r="D84" s="5">
        <v>5</v>
      </c>
      <c r="E84">
        <f t="shared" si="33"/>
        <v>15</v>
      </c>
      <c r="F84">
        <f t="shared" si="30"/>
        <v>1.23051681706317</v>
      </c>
      <c r="G84">
        <v>3</v>
      </c>
      <c r="H84">
        <f t="shared" si="34"/>
        <v>1.75438596491228</v>
      </c>
      <c r="I84">
        <v>3</v>
      </c>
      <c r="J84">
        <f t="shared" si="31"/>
        <v>1.52284263959391</v>
      </c>
      <c r="K84">
        <f t="shared" si="32"/>
        <v>0.489114100488577</v>
      </c>
      <c r="L84" s="10"/>
      <c r="M84" s="6" t="s">
        <v>121</v>
      </c>
      <c r="N84" s="5">
        <v>5</v>
      </c>
      <c r="O84" s="5">
        <v>5</v>
      </c>
      <c r="P84">
        <f t="shared" si="20"/>
        <v>15</v>
      </c>
      <c r="Q84">
        <f t="shared" si="21"/>
        <v>1.14068441064639</v>
      </c>
      <c r="R84">
        <v>6</v>
      </c>
      <c r="S84">
        <f t="shared" si="22"/>
        <v>1.43198090692124</v>
      </c>
      <c r="T84">
        <v>6</v>
      </c>
      <c r="U84">
        <f t="shared" si="23"/>
        <v>1.43884892086331</v>
      </c>
      <c r="V84">
        <f t="shared" si="24"/>
        <v>0.530204315725908</v>
      </c>
    </row>
    <row r="85" spans="3:22">
      <c r="C85">
        <f>SUM(C6:C84)</f>
        <v>393</v>
      </c>
      <c r="D85">
        <f>SUM(D6:D84)</f>
        <v>433</v>
      </c>
      <c r="E85">
        <f>SUM(E6:E84)</f>
        <v>1219</v>
      </c>
      <c r="F85">
        <f>SUM(F6:F84)</f>
        <v>100</v>
      </c>
      <c r="G85">
        <f>SUM(G6:G84)</f>
        <v>171</v>
      </c>
      <c r="H85">
        <f t="shared" si="34"/>
        <v>100</v>
      </c>
      <c r="I85">
        <f>SUM(I6:I84)</f>
        <v>197</v>
      </c>
      <c r="J85">
        <f t="shared" si="31"/>
        <v>100</v>
      </c>
      <c r="L85" s="10"/>
      <c r="M85" s="6" t="s">
        <v>122</v>
      </c>
      <c r="N85" s="5">
        <v>7</v>
      </c>
      <c r="O85" s="5">
        <v>8</v>
      </c>
      <c r="P85">
        <f t="shared" si="20"/>
        <v>22</v>
      </c>
      <c r="Q85">
        <f t="shared" si="21"/>
        <v>1.67300380228137</v>
      </c>
      <c r="R85">
        <v>5</v>
      </c>
      <c r="S85">
        <f t="shared" si="22"/>
        <v>1.19331742243437</v>
      </c>
      <c r="T85">
        <v>7</v>
      </c>
      <c r="U85">
        <f t="shared" si="23"/>
        <v>1.67865707434053</v>
      </c>
      <c r="V85">
        <f t="shared" si="24"/>
        <v>0.823066995202049</v>
      </c>
    </row>
    <row r="86" spans="12:22">
      <c r="L86" s="10"/>
      <c r="M86" s="6" t="s">
        <v>168</v>
      </c>
      <c r="N86" s="5">
        <v>4</v>
      </c>
      <c r="O86" s="5">
        <v>6</v>
      </c>
      <c r="P86">
        <f t="shared" si="20"/>
        <v>14</v>
      </c>
      <c r="Q86">
        <f t="shared" si="21"/>
        <v>1.06463878326996</v>
      </c>
      <c r="R86">
        <v>4</v>
      </c>
      <c r="S86">
        <f t="shared" si="22"/>
        <v>0.954653937947494</v>
      </c>
      <c r="T86">
        <v>6</v>
      </c>
      <c r="U86">
        <f t="shared" si="23"/>
        <v>1.43884892086331</v>
      </c>
      <c r="V86">
        <f t="shared" si="24"/>
        <v>0.635955152578727</v>
      </c>
    </row>
    <row r="87" spans="12:22">
      <c r="L87" s="10"/>
      <c r="M87" s="6" t="s">
        <v>170</v>
      </c>
      <c r="N87" s="5">
        <v>6</v>
      </c>
      <c r="O87" s="5">
        <v>8</v>
      </c>
      <c r="P87">
        <f t="shared" si="20"/>
        <v>20</v>
      </c>
      <c r="Q87">
        <f t="shared" si="21"/>
        <v>1.52091254752852</v>
      </c>
      <c r="R87">
        <v>5</v>
      </c>
      <c r="S87">
        <f t="shared" si="22"/>
        <v>1.19331742243437</v>
      </c>
      <c r="T87">
        <v>5</v>
      </c>
      <c r="U87">
        <f t="shared" si="23"/>
        <v>1.19904076738609</v>
      </c>
      <c r="V87">
        <f t="shared" si="24"/>
        <v>0.848326905161453</v>
      </c>
    </row>
  </sheetData>
  <mergeCells count="45">
    <mergeCell ref="A1:D1"/>
    <mergeCell ref="A2:D2"/>
    <mergeCell ref="A3:D3"/>
    <mergeCell ref="E3:K3"/>
    <mergeCell ref="L3:V3"/>
    <mergeCell ref="W3:AG3"/>
    <mergeCell ref="AH3:AR3"/>
    <mergeCell ref="A4:B4"/>
    <mergeCell ref="L4:M4"/>
    <mergeCell ref="W4:X4"/>
    <mergeCell ref="AH4:AI4"/>
    <mergeCell ref="A6:A15"/>
    <mergeCell ref="A16:A17"/>
    <mergeCell ref="A18:A20"/>
    <mergeCell ref="A21:A35"/>
    <mergeCell ref="A36:A37"/>
    <mergeCell ref="A38:A44"/>
    <mergeCell ref="A45:A54"/>
    <mergeCell ref="A55:A64"/>
    <mergeCell ref="A65:A67"/>
    <mergeCell ref="A68:A76"/>
    <mergeCell ref="A77:A84"/>
    <mergeCell ref="L6:L17"/>
    <mergeCell ref="L18:L20"/>
    <mergeCell ref="L21:L23"/>
    <mergeCell ref="L24:L37"/>
    <mergeCell ref="L38:L39"/>
    <mergeCell ref="L40:L46"/>
    <mergeCell ref="L47:L50"/>
    <mergeCell ref="L51:L59"/>
    <mergeCell ref="L60:L67"/>
    <mergeCell ref="L68:L70"/>
    <mergeCell ref="L71:L79"/>
    <mergeCell ref="L80:L87"/>
    <mergeCell ref="W6:W23"/>
    <mergeCell ref="W24:W28"/>
    <mergeCell ref="W29:W38"/>
    <mergeCell ref="W39:W46"/>
    <mergeCell ref="W47:W52"/>
    <mergeCell ref="W53:W62"/>
    <mergeCell ref="W63:W68"/>
    <mergeCell ref="W69:W75"/>
    <mergeCell ref="W76:W77"/>
    <mergeCell ref="AH6:AH8"/>
    <mergeCell ref="AH9:AH1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清风浮云 永远の信仰</cp:lastModifiedBy>
  <dcterms:created xsi:type="dcterms:W3CDTF">2017-12-13T09:55:00Z</dcterms:created>
  <dcterms:modified xsi:type="dcterms:W3CDTF">2018-01-17T20:59:54Z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