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eambox\"/>
    </mc:Choice>
  </mc:AlternateContent>
  <bookViews>
    <workbookView xWindow="6300" yWindow="180" windowWidth="14940" windowHeight="9165" activeTab="1"/>
  </bookViews>
  <sheets>
    <sheet name="分配" sheetId="1" r:id="rId1"/>
    <sheet name="dreamobj" sheetId="9" r:id="rId2"/>
    <sheet name="target" sheetId="10" r:id="rId3"/>
    <sheet name="所有者权益" sheetId="11" r:id="rId4"/>
    <sheet name="工作表2" sheetId="7" r:id="rId5"/>
    <sheet name="工作表1" sheetId="6" r:id="rId6"/>
  </sheets>
  <calcPr calcId="162913" concurrentCalc="0"/>
  <pivotCaches>
    <pivotCache cacheId="0" r:id="rId7"/>
  </pivotCaches>
</workbook>
</file>

<file path=xl/calcChain.xml><?xml version="1.0" encoding="utf-8"?>
<calcChain xmlns="http://schemas.openxmlformats.org/spreadsheetml/2006/main">
  <c r="D102" i="1" l="1"/>
  <c r="E99" i="1"/>
  <c r="C38" i="10"/>
  <c r="D38" i="10"/>
  <c r="D39" i="10"/>
  <c r="C28" i="6"/>
</calcChain>
</file>

<file path=xl/sharedStrings.xml><?xml version="1.0" encoding="utf-8"?>
<sst xmlns="http://schemas.openxmlformats.org/spreadsheetml/2006/main" count="424" uniqueCount="113">
  <si>
    <t>交易类型</t>
  </si>
  <si>
    <t>交易时期</t>
  </si>
  <si>
    <t>项目</t>
  </si>
  <si>
    <t>金额</t>
  </si>
  <si>
    <t>备忘</t>
  </si>
  <si>
    <t>Beauty/2700+5000</t>
  </si>
  <si>
    <t>Education/345.94</t>
  </si>
  <si>
    <t>Y/Baby医疗支出4000</t>
  </si>
  <si>
    <t>Y/交际应酬3000</t>
  </si>
  <si>
    <t>日本大阪游</t>
  </si>
  <si>
    <t>Y/宝宝年度旅行</t>
  </si>
  <si>
    <t>Y/自己生日</t>
  </si>
  <si>
    <t>眼镜/1500</t>
  </si>
  <si>
    <t>分配</t>
    <phoneticPr fontId="2" type="noConversion"/>
  </si>
  <si>
    <t>1年半21+10w（2018-1-9）</t>
  </si>
  <si>
    <r>
      <t>1</t>
    </r>
    <r>
      <rPr>
        <sz val="13"/>
        <color indexed="23"/>
        <rFont val="Arial"/>
        <family val="2"/>
      </rPr>
      <t>年半</t>
    </r>
    <r>
      <rPr>
        <sz val="13"/>
        <color indexed="23"/>
        <rFont val="Helv"/>
      </rPr>
      <t>21+10w</t>
    </r>
    <r>
      <rPr>
        <sz val="13"/>
        <color indexed="23"/>
        <rFont val="Arial"/>
        <family val="2"/>
      </rPr>
      <t>（</t>
    </r>
    <r>
      <rPr>
        <sz val="13"/>
        <color indexed="23"/>
        <rFont val="Helv"/>
      </rPr>
      <t>2018-1-9</t>
    </r>
    <r>
      <rPr>
        <sz val="13"/>
        <color indexed="23"/>
        <rFont val="Arial"/>
        <family val="2"/>
      </rPr>
      <t>）</t>
    </r>
  </si>
  <si>
    <t>宝宝礼金(储蓄）</t>
  </si>
  <si>
    <r>
      <t>宝宝礼金</t>
    </r>
    <r>
      <rPr>
        <sz val="13"/>
        <color indexed="23"/>
        <rFont val="Helv"/>
      </rPr>
      <t>(</t>
    </r>
    <r>
      <rPr>
        <sz val="13"/>
        <color indexed="23"/>
        <rFont val="Arial"/>
        <family val="2"/>
      </rPr>
      <t>储蓄）</t>
    </r>
  </si>
  <si>
    <t>小雨2岁英语培训费</t>
  </si>
  <si>
    <r>
      <t>小雨</t>
    </r>
    <r>
      <rPr>
        <sz val="13"/>
        <color indexed="23"/>
        <rFont val="Helv"/>
      </rPr>
      <t>2</t>
    </r>
    <r>
      <rPr>
        <sz val="13"/>
        <color indexed="23"/>
        <rFont val="Arial"/>
        <family val="2"/>
      </rPr>
      <t>岁英语培训费</t>
    </r>
  </si>
  <si>
    <r>
      <t>眼镜</t>
    </r>
    <r>
      <rPr>
        <sz val="14"/>
        <color indexed="23"/>
        <rFont val="Helv"/>
      </rPr>
      <t>/1500</t>
    </r>
  </si>
  <si>
    <t>宝宝的衣饰（穿）</t>
  </si>
  <si>
    <t>宝宝的辅食、奶粉、零食（吃）</t>
  </si>
  <si>
    <t>宝宝生活用品（用）</t>
  </si>
  <si>
    <r>
      <t>Y/Baby</t>
    </r>
    <r>
      <rPr>
        <sz val="13"/>
        <color indexed="23"/>
        <rFont val="Arial"/>
        <family val="2"/>
      </rPr>
      <t>医疗支出</t>
    </r>
    <r>
      <rPr>
        <sz val="13"/>
        <color indexed="23"/>
        <rFont val="Helv"/>
      </rPr>
      <t>4000</t>
    </r>
  </si>
  <si>
    <t>宝贝生日</t>
  </si>
  <si>
    <r>
      <t>Y/</t>
    </r>
    <r>
      <rPr>
        <sz val="13"/>
        <color indexed="23"/>
        <rFont val="Arial"/>
        <family val="2"/>
      </rPr>
      <t>自己生日</t>
    </r>
  </si>
  <si>
    <r>
      <t>Y/</t>
    </r>
    <r>
      <rPr>
        <sz val="13"/>
        <color indexed="23"/>
        <rFont val="Arial"/>
        <family val="2"/>
      </rPr>
      <t>宝宝年度旅行</t>
    </r>
  </si>
  <si>
    <r>
      <t>Y/</t>
    </r>
    <r>
      <rPr>
        <sz val="13"/>
        <color indexed="23"/>
        <rFont val="Arial"/>
        <family val="2"/>
      </rPr>
      <t>交际应酬</t>
    </r>
    <r>
      <rPr>
        <sz val="13"/>
        <color indexed="23"/>
        <rFont val="Helv"/>
      </rPr>
      <t>3000</t>
    </r>
  </si>
  <si>
    <t>求和的金额</t>
  </si>
  <si>
    <t>列标签</t>
  </si>
  <si>
    <t>行标签</t>
  </si>
  <si>
    <t>(空白)</t>
  </si>
  <si>
    <t>总计</t>
  </si>
  <si>
    <r>
      <t>Y/</t>
    </r>
    <r>
      <rPr>
        <sz val="13"/>
        <color indexed="23"/>
        <rFont val="Arial"/>
        <family val="2"/>
      </rPr>
      <t>保险</t>
    </r>
  </si>
  <si>
    <t>Y/宝宝出游基金</t>
  </si>
  <si>
    <r>
      <t>Y/</t>
    </r>
    <r>
      <rPr>
        <sz val="13"/>
        <color indexed="23"/>
        <rFont val="宋体"/>
        <family val="3"/>
        <charset val="134"/>
      </rPr>
      <t>宝宝出游基金</t>
    </r>
    <phoneticPr fontId="2" type="noConversion"/>
  </si>
  <si>
    <t>车（带沪牌）</t>
  </si>
  <si>
    <t>Education/345.94</t>
    <phoneticPr fontId="2" type="noConversion"/>
  </si>
  <si>
    <t>出去浪/212.25</t>
  </si>
  <si>
    <r>
      <t>出去浪</t>
    </r>
    <r>
      <rPr>
        <sz val="13"/>
        <color indexed="23"/>
        <rFont val="Helv"/>
      </rPr>
      <t>/212.25</t>
    </r>
  </si>
  <si>
    <t>Y/保险</t>
  </si>
  <si>
    <t>/</t>
    <phoneticPr fontId="2" type="noConversion"/>
  </si>
  <si>
    <t>All</t>
    <phoneticPr fontId="2" type="noConversion"/>
  </si>
  <si>
    <t>2017Q1</t>
    <phoneticPr fontId="2" type="noConversion"/>
  </si>
  <si>
    <t>2017Q2</t>
    <phoneticPr fontId="2" type="noConversion"/>
  </si>
  <si>
    <t>2017Q3</t>
    <phoneticPr fontId="2" type="noConversion"/>
  </si>
  <si>
    <t>1027Q4</t>
    <phoneticPr fontId="2" type="noConversion"/>
  </si>
  <si>
    <t>目标金额</t>
    <phoneticPr fontId="2" type="noConversion"/>
  </si>
  <si>
    <t>分类</t>
    <phoneticPr fontId="2" type="noConversion"/>
  </si>
  <si>
    <t>截止日期</t>
    <phoneticPr fontId="2" type="noConversion"/>
  </si>
  <si>
    <t>状态</t>
    <phoneticPr fontId="2" type="noConversion"/>
  </si>
  <si>
    <t>longterm</t>
  </si>
  <si>
    <t>初始分配额</t>
    <phoneticPr fontId="2" type="noConversion"/>
  </si>
  <si>
    <t>初始支取额</t>
    <phoneticPr fontId="2" type="noConversion"/>
  </si>
  <si>
    <t>Aurora</t>
    <phoneticPr fontId="2" type="noConversion"/>
  </si>
  <si>
    <t>奶奶假牙</t>
  </si>
  <si>
    <t>longterm</t>
    <phoneticPr fontId="2" type="noConversion"/>
  </si>
  <si>
    <t>annual</t>
  </si>
  <si>
    <t>小雨的房子首付（6岁）</t>
  </si>
  <si>
    <t>小雨幼儿园至大学学校费用</t>
  </si>
  <si>
    <t>小雨出国留学研究生三年（22岁）</t>
  </si>
  <si>
    <t>小雨结婚嫁妆（22岁）</t>
  </si>
  <si>
    <t>once</t>
  </si>
  <si>
    <t>canceled</t>
  </si>
  <si>
    <t>Y/各种红包（含春节）</t>
  </si>
  <si>
    <t>Y/新年礼物</t>
  </si>
  <si>
    <t>照片打印器</t>
  </si>
  <si>
    <t>日期</t>
    <phoneticPr fontId="2" type="noConversion"/>
  </si>
  <si>
    <t>quarterly</t>
  </si>
  <si>
    <t>本月非项目支出（日常消费）预算</t>
  </si>
  <si>
    <t>monthly</t>
    <phoneticPr fontId="2" type="noConversion"/>
  </si>
  <si>
    <t>宝宝教育基金-图书、玩具等（学）</t>
  </si>
  <si>
    <r>
      <t>Y/</t>
    </r>
    <r>
      <rPr>
        <sz val="13"/>
        <color indexed="23"/>
        <rFont val="Arial"/>
        <family val="2"/>
      </rPr>
      <t>宝宝出游基金</t>
    </r>
  </si>
  <si>
    <r>
      <t>出去浪</t>
    </r>
    <r>
      <rPr>
        <sz val="13"/>
        <color indexed="23"/>
        <rFont val="Helv"/>
      </rPr>
      <t>/212.25</t>
    </r>
  </si>
  <si>
    <r>
      <t>Y/</t>
    </r>
    <r>
      <rPr>
        <sz val="13"/>
        <color indexed="23"/>
        <rFont val="Arial"/>
        <family val="2"/>
      </rPr>
      <t>各种红包（含春节）</t>
    </r>
  </si>
  <si>
    <r>
      <t>Y/</t>
    </r>
    <r>
      <rPr>
        <sz val="13"/>
        <color indexed="23"/>
        <rFont val="Arial"/>
        <family val="2"/>
      </rPr>
      <t>新年礼物</t>
    </r>
  </si>
  <si>
    <r>
      <t>Y/</t>
    </r>
    <r>
      <rPr>
        <sz val="13"/>
        <color indexed="23"/>
        <rFont val="Arial"/>
        <family val="2"/>
      </rPr>
      <t>保险</t>
    </r>
  </si>
  <si>
    <r>
      <t>小雨</t>
    </r>
    <r>
      <rPr>
        <sz val="13"/>
        <color indexed="23"/>
        <rFont val="Helv"/>
      </rPr>
      <t>2</t>
    </r>
    <r>
      <rPr>
        <sz val="13"/>
        <color indexed="23"/>
        <rFont val="Arial"/>
        <family val="2"/>
      </rPr>
      <t>岁英语培训费</t>
    </r>
  </si>
  <si>
    <r>
      <t>Y/</t>
    </r>
    <r>
      <rPr>
        <sz val="13"/>
        <color indexed="23"/>
        <rFont val="Arial"/>
        <family val="2"/>
      </rPr>
      <t>宝宝年度旅行</t>
    </r>
  </si>
  <si>
    <r>
      <t>宝宝教育基金</t>
    </r>
    <r>
      <rPr>
        <sz val="13"/>
        <color indexed="23"/>
        <rFont val="Helv"/>
      </rPr>
      <t>-</t>
    </r>
    <r>
      <rPr>
        <sz val="13"/>
        <color indexed="23"/>
        <rFont val="Arial"/>
        <family val="2"/>
      </rPr>
      <t>图书、玩具等（学）</t>
    </r>
  </si>
  <si>
    <t>月底投资结余分配</t>
    <phoneticPr fontId="2" type="noConversion"/>
  </si>
  <si>
    <r>
      <t>小雨</t>
    </r>
    <r>
      <rPr>
        <sz val="13"/>
        <color indexed="23"/>
        <rFont val="Helv"/>
      </rPr>
      <t>2</t>
    </r>
    <r>
      <rPr>
        <sz val="13"/>
        <color indexed="23"/>
        <rFont val="Arial"/>
        <family val="2"/>
      </rPr>
      <t>岁英语培训费</t>
    </r>
  </si>
  <si>
    <t>新房装修</t>
    <phoneticPr fontId="2" type="noConversion"/>
  </si>
  <si>
    <t>开始日期</t>
    <phoneticPr fontId="2" type="noConversion"/>
  </si>
  <si>
    <t>decoration</t>
    <phoneticPr fontId="2" type="noConversion"/>
  </si>
  <si>
    <r>
      <t>宝宝教育基金</t>
    </r>
    <r>
      <rPr>
        <sz val="13"/>
        <color indexed="23"/>
        <rFont val="Helv"/>
      </rPr>
      <t>-</t>
    </r>
    <r>
      <rPr>
        <sz val="13"/>
        <color indexed="23"/>
        <rFont val="Arial"/>
        <family val="2"/>
      </rPr>
      <t>图书、玩具等（学）</t>
    </r>
  </si>
  <si>
    <t>新房装修</t>
  </si>
  <si>
    <t>所有者权益</t>
    <phoneticPr fontId="2" type="noConversion"/>
  </si>
  <si>
    <t>资产负债表日</t>
    <phoneticPr fontId="2" type="noConversion"/>
  </si>
  <si>
    <r>
      <t>宝宝礼金</t>
    </r>
    <r>
      <rPr>
        <sz val="13"/>
        <color indexed="23"/>
        <rFont val="Helv"/>
      </rPr>
      <t>(</t>
    </r>
    <r>
      <rPr>
        <sz val="13"/>
        <color indexed="23"/>
        <rFont val="Arial"/>
        <family val="2"/>
      </rPr>
      <t>储蓄）</t>
    </r>
  </si>
  <si>
    <r>
      <t>Y/</t>
    </r>
    <r>
      <rPr>
        <sz val="13"/>
        <color indexed="23"/>
        <rFont val="Arial"/>
        <family val="2"/>
      </rPr>
      <t>各种红包（含春节）</t>
    </r>
  </si>
  <si>
    <t>小雨力豆力豆早教第一辑</t>
  </si>
  <si>
    <t>小雨力豆力豆早教第一辑</t>
    <phoneticPr fontId="2" type="noConversion"/>
  </si>
  <si>
    <t>once</t>
    <phoneticPr fontId="2" type="noConversion"/>
  </si>
  <si>
    <t>基金股票浮动/历史亏损</t>
    <phoneticPr fontId="2" type="noConversion"/>
  </si>
  <si>
    <t>quarterly</t>
    <phoneticPr fontId="2" type="noConversion"/>
  </si>
  <si>
    <r>
      <t>出去浪</t>
    </r>
    <r>
      <rPr>
        <sz val="13"/>
        <color indexed="23"/>
        <rFont val="Helv"/>
      </rPr>
      <t>/212.25</t>
    </r>
  </si>
  <si>
    <t>孝敬长辈</t>
    <phoneticPr fontId="2" type="noConversion"/>
  </si>
  <si>
    <t>annual</t>
    <phoneticPr fontId="2" type="noConversion"/>
  </si>
  <si>
    <r>
      <t>Y/</t>
    </r>
    <r>
      <rPr>
        <sz val="13"/>
        <color indexed="23"/>
        <rFont val="Arial"/>
        <family val="2"/>
      </rPr>
      <t>宝宝年度旅行</t>
    </r>
  </si>
  <si>
    <t>孝敬长辈</t>
    <phoneticPr fontId="2" type="noConversion"/>
  </si>
  <si>
    <r>
      <t>Y/</t>
    </r>
    <r>
      <rPr>
        <sz val="13"/>
        <color indexed="23"/>
        <rFont val="Arial"/>
        <family val="2"/>
      </rPr>
      <t>各种红包（含春节）</t>
    </r>
  </si>
  <si>
    <r>
      <t>Y/</t>
    </r>
    <r>
      <rPr>
        <sz val="13"/>
        <color indexed="23"/>
        <rFont val="Arial"/>
        <family val="2"/>
      </rPr>
      <t>宝宝出游基金</t>
    </r>
  </si>
  <si>
    <r>
      <t>宝宝教育基金</t>
    </r>
    <r>
      <rPr>
        <sz val="13"/>
        <color indexed="23"/>
        <rFont val="Helv"/>
      </rPr>
      <t>-</t>
    </r>
    <r>
      <rPr>
        <sz val="13"/>
        <color indexed="23"/>
        <rFont val="Arial"/>
        <family val="2"/>
      </rPr>
      <t>图书、玩具等（学）</t>
    </r>
  </si>
  <si>
    <r>
      <t>小雨</t>
    </r>
    <r>
      <rPr>
        <sz val="13"/>
        <color indexed="23"/>
        <rFont val="Helv"/>
      </rPr>
      <t>2</t>
    </r>
    <r>
      <rPr>
        <sz val="13"/>
        <color indexed="23"/>
        <rFont val="Arial"/>
        <family val="2"/>
      </rPr>
      <t>岁英语培训费</t>
    </r>
  </si>
  <si>
    <r>
      <t>1</t>
    </r>
    <r>
      <rPr>
        <sz val="13"/>
        <color indexed="23"/>
        <rFont val="Arial"/>
        <family val="2"/>
      </rPr>
      <t>年半</t>
    </r>
    <r>
      <rPr>
        <sz val="13"/>
        <color indexed="23"/>
        <rFont val="Helv"/>
      </rPr>
      <t>21+10w</t>
    </r>
    <r>
      <rPr>
        <sz val="13"/>
        <color indexed="23"/>
        <rFont val="Arial"/>
        <family val="2"/>
      </rPr>
      <t>（</t>
    </r>
    <r>
      <rPr>
        <sz val="13"/>
        <color indexed="23"/>
        <rFont val="Helv"/>
      </rPr>
      <t>2018-1-9</t>
    </r>
    <r>
      <rPr>
        <sz val="13"/>
        <color indexed="23"/>
        <rFont val="Arial"/>
        <family val="2"/>
      </rPr>
      <t>）</t>
    </r>
  </si>
  <si>
    <r>
      <t>2</t>
    </r>
    <r>
      <rPr>
        <sz val="10"/>
        <rFont val="Arial"/>
        <family val="2"/>
      </rPr>
      <t>017-10-09</t>
    </r>
    <phoneticPr fontId="2" type="noConversion"/>
  </si>
  <si>
    <r>
      <t>2</t>
    </r>
    <r>
      <rPr>
        <sz val="10"/>
        <rFont val="Arial"/>
        <family val="2"/>
      </rPr>
      <t>017-10-10</t>
    </r>
    <phoneticPr fontId="2" type="noConversion"/>
  </si>
  <si>
    <r>
      <t>2</t>
    </r>
    <r>
      <rPr>
        <sz val="10"/>
        <rFont val="Arial"/>
        <family val="2"/>
      </rPr>
      <t>017-11-10</t>
    </r>
    <phoneticPr fontId="2" type="noConversion"/>
  </si>
  <si>
    <r>
      <t>2</t>
    </r>
    <r>
      <rPr>
        <sz val="10"/>
        <rFont val="Arial"/>
        <family val="2"/>
      </rPr>
      <t>017-12-3</t>
    </r>
    <phoneticPr fontId="2" type="noConversion"/>
  </si>
  <si>
    <r>
      <t>2</t>
    </r>
    <r>
      <rPr>
        <sz val="10"/>
        <rFont val="Arial"/>
        <family val="2"/>
      </rPr>
      <t>017-12-9</t>
    </r>
    <phoneticPr fontId="2" type="noConversion"/>
  </si>
  <si>
    <t>随手记名称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</si>
</sst>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4">
    <font>
      <sz val="10"/>
      <name val="Arial"/>
    </font>
    <font>
      <b/>
      <sz val="11"/>
      <color indexed="17"/>
      <name val="宋体"/>
      <charset val="134"/>
    </font>
    <font>
      <sz val="9"/>
      <name val="Arial"/>
    </font>
    <font>
      <sz val="13"/>
      <color indexed="23"/>
      <name val="Helv"/>
    </font>
    <font>
      <sz val="14"/>
      <color indexed="23"/>
      <name val="Helv"/>
    </font>
    <font>
      <sz val="10"/>
      <name val="宋体"/>
      <charset val="134"/>
    </font>
    <font>
      <sz val="13"/>
      <color rgb="FF626262"/>
      <name val="Helv"/>
    </font>
    <font>
      <sz val="14"/>
      <color rgb="FF000000"/>
      <name val="PingFang SC"/>
      <family val="3"/>
      <charset val="134"/>
    </font>
    <font>
      <sz val="13"/>
      <color rgb="FF626262"/>
      <name val="Arial"/>
      <family val="2"/>
    </font>
    <font>
      <sz val="14"/>
      <color rgb="FF898989"/>
      <name val="Arial"/>
      <family val="2"/>
    </font>
    <font>
      <sz val="13"/>
      <color indexed="23"/>
      <name val="Arial"/>
      <family val="2"/>
    </font>
    <font>
      <sz val="13"/>
      <color indexed="23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22">
    <xf numFmtId="0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/>
    <xf numFmtId="176" fontId="0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4" fontId="7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9" fillId="0" borderId="0" xfId="0" applyNumberFormat="1" applyFont="1" applyFill="1" applyBorder="1" applyAlignment="1"/>
    <xf numFmtId="3" fontId="0" fillId="0" borderId="0" xfId="0" applyNumberFormat="1" applyFont="1" applyFill="1" applyBorder="1" applyAlignment="1"/>
    <xf numFmtId="0" fontId="0" fillId="0" borderId="0" xfId="0" pivotButton="1" applyNumberFormat="1" applyFont="1" applyFill="1" applyBorder="1" applyAlignment="1"/>
    <xf numFmtId="0" fontId="0" fillId="0" borderId="0" xfId="0" applyNumberFormat="1" applyFont="1" applyFill="1" applyBorder="1" applyAlignment="1">
      <alignment horizontal="left"/>
    </xf>
    <xf numFmtId="4" fontId="0" fillId="0" borderId="0" xfId="0" applyNumberFormat="1" applyFont="1" applyFill="1" applyBorder="1" applyAlignment="1"/>
    <xf numFmtId="14" fontId="0" fillId="0" borderId="0" xfId="0" applyNumberFormat="1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4" fontId="6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12" fillId="0" borderId="0" xfId="0" applyNumberFormat="1" applyFont="1" applyFill="1" applyBorder="1" applyAlignment="1"/>
    <xf numFmtId="58" fontId="0" fillId="0" borderId="0" xfId="0" applyNumberFormat="1" applyFont="1" applyFill="1" applyBorder="1" applyAlignment="1"/>
    <xf numFmtId="49" fontId="12" fillId="0" borderId="0" xfId="0" applyNumberFormat="1" applyFont="1" applyFill="1" applyBorder="1" applyAlignment="1"/>
    <xf numFmtId="0" fontId="13" fillId="0" borderId="0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C3EFCC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晓芸 张" refreshedDate="43015.643928356483" createdVersion="4" refreshedVersion="4" minRefreshableVersion="3" recordCount="66">
  <cacheSource type="worksheet">
    <worksheetSource ref="B40" sheet="分配"/>
  </cacheSource>
  <cacheFields count="3">
    <cacheField name="交易时期" numFmtId="0">
      <sharedItems containsNonDate="0" containsDate="1" containsString="0" containsBlank="1" minDate="2017-01-09T00:00:00" maxDate="2017-08-11T00:00:00" count="13">
        <d v="2017-01-09T00:00:00"/>
        <d v="2017-02-09T00:00:00"/>
        <d v="2017-03-09T00:00:00"/>
        <d v="2017-03-10T00:00:00"/>
        <d v="2017-04-09T00:00:00"/>
        <d v="2017-04-10T00:00:00"/>
        <d v="2017-05-10T00:00:00"/>
        <d v="2017-06-09T00:00:00"/>
        <d v="2017-06-10T00:00:00"/>
        <d v="2017-07-09T00:00:00"/>
        <d v="2017-07-10T00:00:00"/>
        <d v="2017-08-10T00:00:00"/>
        <m/>
      </sharedItems>
    </cacheField>
    <cacheField name="项目" numFmtId="0">
      <sharedItems containsBlank="1" count="21">
        <s v="1年半21+10w（2018-1-9）"/>
        <s v="宝宝礼金(储蓄）"/>
        <s v="日本大阪游"/>
        <s v="眼镜/1500"/>
        <s v="宝宝的衣饰（穿）"/>
        <s v="宝宝的辅食、奶粉、零食（吃）"/>
        <s v="宝宝生活用品（用）"/>
        <s v="宝宝的教育基金-图书、玩具等（学）"/>
        <s v="Y/Baby医疗支出4000"/>
        <s v="Beauty/2700+5000"/>
        <s v="Education/345.94"/>
        <s v="小雨2岁英语培训费"/>
        <s v="宝贝生日"/>
        <s v="Y/自己生日"/>
        <s v="车（带沪牌）"/>
        <s v="Y/宝宝出游基金"/>
        <s v="Y/宝宝年度旅行"/>
        <s v="Y/交际应酬3000"/>
        <s v="Y/保险"/>
        <s v="出去浪/212.25"/>
        <m/>
      </sharedItems>
    </cacheField>
    <cacheField name="金额" numFmtId="0">
      <sharedItems containsString="0" containsBlank="1" containsNumber="1" minValue="-971.8" maxValue="233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x v="0"/>
    <x v="0"/>
    <n v="233100"/>
  </r>
  <r>
    <x v="0"/>
    <x v="1"/>
    <n v="14200"/>
  </r>
  <r>
    <x v="0"/>
    <x v="2"/>
    <n v="690"/>
  </r>
  <r>
    <x v="0"/>
    <x v="3"/>
    <n v="1200"/>
  </r>
  <r>
    <x v="1"/>
    <x v="1"/>
    <n v="5000"/>
  </r>
  <r>
    <x v="1"/>
    <x v="4"/>
    <n v="1000"/>
  </r>
  <r>
    <x v="1"/>
    <x v="5"/>
    <n v="500"/>
  </r>
  <r>
    <x v="1"/>
    <x v="6"/>
    <n v="130.11000000000001"/>
  </r>
  <r>
    <x v="1"/>
    <x v="7"/>
    <n v="255"/>
  </r>
  <r>
    <x v="1"/>
    <x v="8"/>
    <n v="1500"/>
  </r>
  <r>
    <x v="1"/>
    <x v="9"/>
    <n v="1000"/>
  </r>
  <r>
    <x v="1"/>
    <x v="10"/>
    <n v="1000"/>
  </r>
  <r>
    <x v="2"/>
    <x v="0"/>
    <n v="26000"/>
  </r>
  <r>
    <x v="2"/>
    <x v="1"/>
    <n v="18000"/>
  </r>
  <r>
    <x v="2"/>
    <x v="2"/>
    <n v="646.69000000000005"/>
  </r>
  <r>
    <x v="2"/>
    <x v="11"/>
    <n v="1500"/>
  </r>
  <r>
    <x v="2"/>
    <x v="12"/>
    <n v="3000"/>
  </r>
  <r>
    <x v="2"/>
    <x v="13"/>
    <n v="634"/>
  </r>
  <r>
    <x v="2"/>
    <x v="6"/>
    <n v="369.89"/>
  </r>
  <r>
    <x v="2"/>
    <x v="7"/>
    <n v="745"/>
  </r>
  <r>
    <x v="2"/>
    <x v="8"/>
    <n v="2500"/>
  </r>
  <r>
    <x v="2"/>
    <x v="9"/>
    <n v="1000"/>
  </r>
  <r>
    <x v="2"/>
    <x v="10"/>
    <n v="1000"/>
  </r>
  <r>
    <x v="2"/>
    <x v="3"/>
    <n v="-810"/>
  </r>
  <r>
    <x v="3"/>
    <x v="14"/>
    <n v="1572.7"/>
  </r>
  <r>
    <x v="3"/>
    <x v="15"/>
    <n v="750"/>
  </r>
  <r>
    <x v="3"/>
    <x v="4"/>
    <n v="-150"/>
  </r>
  <r>
    <x v="3"/>
    <x v="10"/>
    <n v="-300"/>
  </r>
  <r>
    <x v="4"/>
    <x v="1"/>
    <n v="10000"/>
  </r>
  <r>
    <x v="4"/>
    <x v="16"/>
    <n v="922.02"/>
  </r>
  <r>
    <x v="4"/>
    <x v="17"/>
    <n v="1500"/>
  </r>
  <r>
    <x v="5"/>
    <x v="16"/>
    <n v="26.65"/>
  </r>
  <r>
    <x v="5"/>
    <x v="4"/>
    <n v="145.6"/>
  </r>
  <r>
    <x v="5"/>
    <x v="5"/>
    <n v="500"/>
  </r>
  <r>
    <x v="5"/>
    <x v="6"/>
    <n v="500"/>
  </r>
  <r>
    <x v="5"/>
    <x v="7"/>
    <n v="719.21"/>
  </r>
  <r>
    <x v="6"/>
    <x v="7"/>
    <n v="130.79"/>
  </r>
  <r>
    <x v="6"/>
    <x v="9"/>
    <n v="1823.17"/>
  </r>
  <r>
    <x v="6"/>
    <x v="10"/>
    <n v="368.74"/>
  </r>
  <r>
    <x v="7"/>
    <x v="18"/>
    <n v="1110.74"/>
  </r>
  <r>
    <x v="8"/>
    <x v="0"/>
    <n v="7272"/>
  </r>
  <r>
    <x v="8"/>
    <x v="18"/>
    <n v="1003.26"/>
  </r>
  <r>
    <x v="8"/>
    <x v="2"/>
    <n v="-971.8"/>
  </r>
  <r>
    <x v="8"/>
    <x v="16"/>
    <n v="2625.54"/>
  </r>
  <r>
    <x v="8"/>
    <x v="15"/>
    <n v="-750"/>
  </r>
  <r>
    <x v="8"/>
    <x v="17"/>
    <n v="801"/>
  </r>
  <r>
    <x v="9"/>
    <x v="17"/>
    <n v="100"/>
  </r>
  <r>
    <x v="9"/>
    <x v="5"/>
    <n v="-76.319999999999993"/>
  </r>
  <r>
    <x v="9"/>
    <x v="7"/>
    <n v="-65.2"/>
  </r>
  <r>
    <x v="9"/>
    <x v="9"/>
    <n v="1733.97"/>
  </r>
  <r>
    <x v="9"/>
    <x v="10"/>
    <n v="-134"/>
  </r>
  <r>
    <x v="10"/>
    <x v="0"/>
    <n v="7272"/>
  </r>
  <r>
    <x v="10"/>
    <x v="18"/>
    <n v="834"/>
  </r>
  <r>
    <x v="10"/>
    <x v="2"/>
    <n v="1000"/>
  </r>
  <r>
    <x v="10"/>
    <x v="16"/>
    <n v="866.79"/>
  </r>
  <r>
    <x v="10"/>
    <x v="4"/>
    <n v="364.18"/>
  </r>
  <r>
    <x v="10"/>
    <x v="5"/>
    <n v="500"/>
  </r>
  <r>
    <x v="10"/>
    <x v="6"/>
    <n v="200"/>
  </r>
  <r>
    <x v="10"/>
    <x v="7"/>
    <n v="350"/>
  </r>
  <r>
    <x v="10"/>
    <x v="9"/>
    <n v="253.17"/>
  </r>
  <r>
    <x v="10"/>
    <x v="7"/>
    <n v="345.94"/>
  </r>
  <r>
    <x v="10"/>
    <x v="19"/>
    <n v="212.25"/>
  </r>
  <r>
    <x v="11"/>
    <x v="0"/>
    <n v="7272"/>
  </r>
  <r>
    <x v="11"/>
    <x v="17"/>
    <n v="599"/>
  </r>
  <r>
    <x v="11"/>
    <x v="9"/>
    <n v="1889.49"/>
  </r>
  <r>
    <x v="12"/>
    <x v="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gridDropZones="1" multipleFieldFilters="0">
  <location ref="A3:W18" firstHeaderRow="1" firstDataRow="2" firstDataCol="1"/>
  <pivotFields count="3">
    <pivotField axis="axisRow" showAll="0">
      <items count="14">
        <item x="0"/>
        <item x="1"/>
        <item x="2"/>
        <item x="4"/>
        <item x="3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22">
        <item x="0"/>
        <item x="9"/>
        <item x="10"/>
        <item x="8"/>
        <item x="16"/>
        <item x="17"/>
        <item x="13"/>
        <item x="5"/>
        <item n="宝宝教育基金-图书、玩具等（学）" x="7"/>
        <item x="4"/>
        <item x="1"/>
        <item x="6"/>
        <item x="12"/>
        <item x="2"/>
        <item x="11"/>
        <item x="3"/>
        <item x="14"/>
        <item x="15"/>
        <item x="18"/>
        <item x="19"/>
        <item x="20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求和的金额" fld="2" baseField="0" baseItem="0"/>
  </dataFields>
  <pivotTableStyleInfo name="PivotStyleMedium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gridDropZones="1" multipleFieldFilters="0">
  <location ref="A1:W16" firstHeaderRow="1" firstDataRow="2" firstDataCol="1"/>
  <pivotFields count="3">
    <pivotField axis="axisRow" showAll="0" sortType="a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22">
        <item x="0"/>
        <item x="9"/>
        <item x="10"/>
        <item x="8"/>
        <item x="16"/>
        <item x="17"/>
        <item x="13"/>
        <item x="5"/>
        <item n="宝宝教育基金-图书、玩具等（学）" x="7"/>
        <item x="4"/>
        <item x="1"/>
        <item x="6"/>
        <item x="12"/>
        <item x="2"/>
        <item x="11"/>
        <item x="3"/>
        <item x="14"/>
        <item x="15"/>
        <item x="18"/>
        <item x="19"/>
        <item x="20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求和的金额" fld="2" baseField="0" baseItem="0"/>
  </dataFields>
  <pivotTableStyleInfo name="PivotStyleMedium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opLeftCell="A108" zoomScaleNormal="100" workbookViewId="0">
      <selection activeCell="C124" sqref="C124"/>
    </sheetView>
  </sheetViews>
  <sheetFormatPr defaultColWidth="12.85546875" defaultRowHeight="12.75"/>
  <cols>
    <col min="2" max="2" width="24" bestFit="1" customWidth="1"/>
    <col min="3" max="3" width="39.28515625" customWidth="1"/>
    <col min="4" max="4" width="13.85546875" bestFit="1" customWidth="1"/>
    <col min="5" max="5" width="60" bestFit="1" customWidth="1"/>
  </cols>
  <sheetData>
    <row r="1" spans="1:5" ht="20.10000000000000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>
      <c r="A2" t="s">
        <v>13</v>
      </c>
      <c r="B2" s="3">
        <v>42744</v>
      </c>
      <c r="C2" t="s">
        <v>15</v>
      </c>
      <c r="D2">
        <v>233100</v>
      </c>
    </row>
    <row r="3" spans="1:5" ht="18.75">
      <c r="A3" t="s">
        <v>13</v>
      </c>
      <c r="B3" s="3">
        <v>42744</v>
      </c>
      <c r="C3" s="7" t="s">
        <v>17</v>
      </c>
      <c r="D3" s="6">
        <v>14200</v>
      </c>
    </row>
    <row r="4" spans="1:5" ht="18.75">
      <c r="A4" t="s">
        <v>13</v>
      </c>
      <c r="B4" s="3">
        <v>42744</v>
      </c>
      <c r="C4" s="7" t="s">
        <v>9</v>
      </c>
      <c r="D4" s="5">
        <v>690</v>
      </c>
    </row>
    <row r="5" spans="1:5" ht="19.5">
      <c r="A5" t="s">
        <v>13</v>
      </c>
      <c r="B5" s="3">
        <v>42744</v>
      </c>
      <c r="C5" s="8" t="s">
        <v>20</v>
      </c>
      <c r="D5">
        <v>1200</v>
      </c>
    </row>
    <row r="6" spans="1:5" ht="16.5">
      <c r="A6" t="s">
        <v>13</v>
      </c>
      <c r="B6" s="3">
        <v>42775</v>
      </c>
      <c r="C6" s="7" t="s">
        <v>17</v>
      </c>
      <c r="D6">
        <v>5000</v>
      </c>
    </row>
    <row r="7" spans="1:5" ht="16.5">
      <c r="A7" t="s">
        <v>13</v>
      </c>
      <c r="B7" s="3">
        <v>42775</v>
      </c>
      <c r="C7" s="7" t="s">
        <v>21</v>
      </c>
      <c r="D7">
        <v>1000</v>
      </c>
    </row>
    <row r="8" spans="1:5" ht="16.5">
      <c r="A8" t="s">
        <v>13</v>
      </c>
      <c r="B8" s="3">
        <v>42775</v>
      </c>
      <c r="C8" s="7" t="s">
        <v>22</v>
      </c>
      <c r="D8">
        <v>500</v>
      </c>
    </row>
    <row r="9" spans="1:5" ht="16.5">
      <c r="A9" t="s">
        <v>13</v>
      </c>
      <c r="B9" s="3">
        <v>42775</v>
      </c>
      <c r="C9" s="7" t="s">
        <v>23</v>
      </c>
      <c r="D9">
        <v>130.11000000000001</v>
      </c>
    </row>
    <row r="10" spans="1:5" ht="16.5">
      <c r="A10" t="s">
        <v>13</v>
      </c>
      <c r="B10" s="3">
        <v>42775</v>
      </c>
      <c r="C10" s="7" t="s">
        <v>72</v>
      </c>
      <c r="D10">
        <v>255</v>
      </c>
    </row>
    <row r="11" spans="1:5" ht="16.5">
      <c r="A11" t="s">
        <v>13</v>
      </c>
      <c r="B11" s="3">
        <v>42775</v>
      </c>
      <c r="C11" s="4" t="s">
        <v>24</v>
      </c>
      <c r="D11" s="9">
        <v>1500</v>
      </c>
    </row>
    <row r="12" spans="1:5" ht="15.75">
      <c r="A12" t="s">
        <v>13</v>
      </c>
      <c r="B12" s="3">
        <v>42775</v>
      </c>
      <c r="C12" s="4" t="s">
        <v>5</v>
      </c>
      <c r="D12">
        <v>1000</v>
      </c>
    </row>
    <row r="13" spans="1:5" ht="15.75">
      <c r="A13" t="s">
        <v>13</v>
      </c>
      <c r="B13" s="3">
        <v>42775</v>
      </c>
      <c r="C13" s="4" t="s">
        <v>6</v>
      </c>
      <c r="D13">
        <v>1000</v>
      </c>
    </row>
    <row r="14" spans="1:5" ht="16.5">
      <c r="A14" t="s">
        <v>13</v>
      </c>
      <c r="B14" s="3">
        <v>42803</v>
      </c>
      <c r="C14" t="s">
        <v>15</v>
      </c>
      <c r="D14">
        <v>26000</v>
      </c>
    </row>
    <row r="15" spans="1:5" ht="16.5">
      <c r="A15" t="s">
        <v>13</v>
      </c>
      <c r="B15" s="3">
        <v>42803</v>
      </c>
      <c r="C15" s="7" t="s">
        <v>17</v>
      </c>
      <c r="D15">
        <v>18000</v>
      </c>
    </row>
    <row r="16" spans="1:5" ht="16.5">
      <c r="A16" t="s">
        <v>13</v>
      </c>
      <c r="B16" s="3">
        <v>42803</v>
      </c>
      <c r="C16" s="7" t="s">
        <v>9</v>
      </c>
      <c r="D16">
        <v>646.69000000000005</v>
      </c>
    </row>
    <row r="17" spans="1:4" ht="16.5">
      <c r="A17" t="s">
        <v>13</v>
      </c>
      <c r="B17" s="3">
        <v>42803</v>
      </c>
      <c r="C17" s="7" t="s">
        <v>19</v>
      </c>
      <c r="D17" s="9">
        <v>1500</v>
      </c>
    </row>
    <row r="18" spans="1:4" ht="16.5">
      <c r="A18" t="s">
        <v>13</v>
      </c>
      <c r="B18" s="3">
        <v>42803</v>
      </c>
      <c r="C18" s="7" t="s">
        <v>25</v>
      </c>
      <c r="D18" s="9">
        <v>3000</v>
      </c>
    </row>
    <row r="19" spans="1:4" ht="16.5">
      <c r="A19" t="s">
        <v>13</v>
      </c>
      <c r="B19" s="3">
        <v>42803</v>
      </c>
      <c r="C19" s="4" t="s">
        <v>26</v>
      </c>
      <c r="D19">
        <v>634</v>
      </c>
    </row>
    <row r="20" spans="1:4" ht="16.5">
      <c r="A20" t="s">
        <v>13</v>
      </c>
      <c r="B20" s="3">
        <v>42803</v>
      </c>
      <c r="C20" s="7" t="s">
        <v>23</v>
      </c>
      <c r="D20">
        <v>369.89</v>
      </c>
    </row>
    <row r="21" spans="1:4" ht="16.5">
      <c r="A21" t="s">
        <v>13</v>
      </c>
      <c r="B21" s="3">
        <v>42803</v>
      </c>
      <c r="C21" s="7" t="s">
        <v>72</v>
      </c>
      <c r="D21">
        <v>745</v>
      </c>
    </row>
    <row r="22" spans="1:4" ht="16.5">
      <c r="A22" t="s">
        <v>13</v>
      </c>
      <c r="B22" s="3">
        <v>42803</v>
      </c>
      <c r="C22" s="4" t="s">
        <v>24</v>
      </c>
      <c r="D22" s="9">
        <v>2500</v>
      </c>
    </row>
    <row r="23" spans="1:4" ht="15.75">
      <c r="A23" t="s">
        <v>13</v>
      </c>
      <c r="B23" s="3">
        <v>42803</v>
      </c>
      <c r="C23" s="4" t="s">
        <v>5</v>
      </c>
      <c r="D23" s="9">
        <v>1000</v>
      </c>
    </row>
    <row r="24" spans="1:4" ht="15.75">
      <c r="A24" t="s">
        <v>13</v>
      </c>
      <c r="B24" s="3">
        <v>42803</v>
      </c>
      <c r="C24" s="4" t="s">
        <v>6</v>
      </c>
      <c r="D24" s="9">
        <v>1000</v>
      </c>
    </row>
    <row r="25" spans="1:4" ht="19.5">
      <c r="A25" t="s">
        <v>13</v>
      </c>
      <c r="B25" s="3">
        <v>42803</v>
      </c>
      <c r="C25" s="8" t="s">
        <v>20</v>
      </c>
      <c r="D25" s="9">
        <v>-810</v>
      </c>
    </row>
    <row r="26" spans="1:4" ht="16.5">
      <c r="A26" t="s">
        <v>13</v>
      </c>
      <c r="B26" s="3">
        <v>42804</v>
      </c>
      <c r="C26" s="7" t="s">
        <v>37</v>
      </c>
      <c r="D26" s="9">
        <v>1572.7</v>
      </c>
    </row>
    <row r="27" spans="1:4" ht="16.5">
      <c r="A27" t="s">
        <v>13</v>
      </c>
      <c r="B27" s="3">
        <v>42804</v>
      </c>
      <c r="C27" s="4" t="s">
        <v>36</v>
      </c>
      <c r="D27" s="9">
        <v>750</v>
      </c>
    </row>
    <row r="28" spans="1:4" ht="16.5">
      <c r="A28" t="s">
        <v>13</v>
      </c>
      <c r="B28" s="3">
        <v>42804</v>
      </c>
      <c r="C28" s="7" t="s">
        <v>21</v>
      </c>
      <c r="D28" s="9">
        <v>-150</v>
      </c>
    </row>
    <row r="29" spans="1:4" ht="16.5">
      <c r="A29" t="s">
        <v>13</v>
      </c>
      <c r="B29" s="3">
        <v>42804</v>
      </c>
      <c r="C29" s="7" t="s">
        <v>6</v>
      </c>
      <c r="D29" s="9">
        <v>-300</v>
      </c>
    </row>
    <row r="30" spans="1:4" ht="16.5">
      <c r="A30" t="s">
        <v>13</v>
      </c>
      <c r="B30" s="3">
        <v>42834</v>
      </c>
      <c r="C30" s="7" t="s">
        <v>17</v>
      </c>
      <c r="D30" s="9">
        <v>10000</v>
      </c>
    </row>
    <row r="31" spans="1:4" ht="16.5">
      <c r="A31" t="s">
        <v>13</v>
      </c>
      <c r="B31" s="3">
        <v>42834</v>
      </c>
      <c r="C31" s="4" t="s">
        <v>27</v>
      </c>
      <c r="D31">
        <v>922.02</v>
      </c>
    </row>
    <row r="32" spans="1:4" ht="16.5">
      <c r="A32" t="s">
        <v>13</v>
      </c>
      <c r="B32" s="3">
        <v>42834</v>
      </c>
      <c r="C32" s="4" t="s">
        <v>28</v>
      </c>
      <c r="D32" s="9">
        <v>1500</v>
      </c>
    </row>
    <row r="33" spans="1:4" ht="16.5">
      <c r="A33" t="s">
        <v>13</v>
      </c>
      <c r="B33" s="3">
        <v>42835</v>
      </c>
      <c r="C33" s="4" t="s">
        <v>27</v>
      </c>
      <c r="D33">
        <v>26.65</v>
      </c>
    </row>
    <row r="34" spans="1:4" ht="16.5">
      <c r="A34" t="s">
        <v>13</v>
      </c>
      <c r="B34" s="3">
        <v>42835</v>
      </c>
      <c r="C34" s="7" t="s">
        <v>21</v>
      </c>
      <c r="D34">
        <v>145.6</v>
      </c>
    </row>
    <row r="35" spans="1:4" ht="16.5">
      <c r="A35" t="s">
        <v>13</v>
      </c>
      <c r="B35" s="3">
        <v>42835</v>
      </c>
      <c r="C35" s="7" t="s">
        <v>22</v>
      </c>
      <c r="D35">
        <v>500</v>
      </c>
    </row>
    <row r="36" spans="1:4" ht="16.5">
      <c r="A36" t="s">
        <v>13</v>
      </c>
      <c r="B36" s="3">
        <v>42835</v>
      </c>
      <c r="C36" s="7" t="s">
        <v>23</v>
      </c>
      <c r="D36">
        <v>500</v>
      </c>
    </row>
    <row r="37" spans="1:4" ht="16.5">
      <c r="A37" t="s">
        <v>13</v>
      </c>
      <c r="B37" s="3">
        <v>42835</v>
      </c>
      <c r="C37" s="7" t="s">
        <v>72</v>
      </c>
      <c r="D37">
        <v>719.21</v>
      </c>
    </row>
    <row r="38" spans="1:4" ht="16.5">
      <c r="A38" t="s">
        <v>13</v>
      </c>
      <c r="B38" s="3">
        <v>42865</v>
      </c>
      <c r="C38" s="7" t="s">
        <v>72</v>
      </c>
      <c r="D38">
        <v>130.79</v>
      </c>
    </row>
    <row r="39" spans="1:4" ht="15.75">
      <c r="A39" t="s">
        <v>13</v>
      </c>
      <c r="B39" s="3">
        <v>42865</v>
      </c>
      <c r="C39" s="4" t="s">
        <v>5</v>
      </c>
      <c r="D39" s="12">
        <v>1823.17</v>
      </c>
    </row>
    <row r="40" spans="1:4" ht="15.75">
      <c r="A40" t="s">
        <v>13</v>
      </c>
      <c r="B40" s="3">
        <v>42865</v>
      </c>
      <c r="C40" s="4" t="s">
        <v>38</v>
      </c>
      <c r="D40">
        <v>368.74</v>
      </c>
    </row>
    <row r="41" spans="1:4" ht="16.5">
      <c r="A41" t="s">
        <v>13</v>
      </c>
      <c r="B41" s="3">
        <v>42895</v>
      </c>
      <c r="C41" s="4" t="s">
        <v>34</v>
      </c>
      <c r="D41" s="12">
        <v>1110.74</v>
      </c>
    </row>
    <row r="42" spans="1:4" ht="16.5">
      <c r="A42" t="s">
        <v>13</v>
      </c>
      <c r="B42" s="3">
        <v>42896</v>
      </c>
      <c r="C42" t="s">
        <v>15</v>
      </c>
      <c r="D42" s="9">
        <v>7272</v>
      </c>
    </row>
    <row r="43" spans="1:4" ht="16.5">
      <c r="A43" t="s">
        <v>13</v>
      </c>
      <c r="B43" s="3">
        <v>42896</v>
      </c>
      <c r="C43" s="4" t="s">
        <v>34</v>
      </c>
      <c r="D43" s="12">
        <v>1003.26</v>
      </c>
    </row>
    <row r="44" spans="1:4" ht="16.5">
      <c r="A44" t="s">
        <v>13</v>
      </c>
      <c r="B44" s="3">
        <v>42896</v>
      </c>
      <c r="C44" s="7" t="s">
        <v>9</v>
      </c>
      <c r="D44" s="12">
        <v>-971.8</v>
      </c>
    </row>
    <row r="45" spans="1:4" ht="16.5">
      <c r="A45" t="s">
        <v>13</v>
      </c>
      <c r="B45" s="3">
        <v>42896</v>
      </c>
      <c r="C45" s="4" t="s">
        <v>27</v>
      </c>
      <c r="D45" s="12">
        <v>2625.54</v>
      </c>
    </row>
    <row r="46" spans="1:4" ht="16.5">
      <c r="A46" t="s">
        <v>13</v>
      </c>
      <c r="B46" s="3">
        <v>42896</v>
      </c>
      <c r="C46" s="4" t="s">
        <v>36</v>
      </c>
      <c r="D46" s="12">
        <v>-750</v>
      </c>
    </row>
    <row r="47" spans="1:4" ht="16.5">
      <c r="A47" t="s">
        <v>13</v>
      </c>
      <c r="B47" s="3">
        <v>42896</v>
      </c>
      <c r="C47" s="4" t="s">
        <v>28</v>
      </c>
      <c r="D47" s="12">
        <v>801</v>
      </c>
    </row>
    <row r="48" spans="1:4" ht="16.5">
      <c r="A48" t="s">
        <v>13</v>
      </c>
      <c r="B48" s="3">
        <v>42925</v>
      </c>
      <c r="C48" s="4" t="s">
        <v>28</v>
      </c>
      <c r="D48">
        <v>100</v>
      </c>
    </row>
    <row r="49" spans="1:4" ht="16.5">
      <c r="A49" t="s">
        <v>13</v>
      </c>
      <c r="B49" s="3">
        <v>42925</v>
      </c>
      <c r="C49" s="7" t="s">
        <v>22</v>
      </c>
      <c r="D49" s="12">
        <v>-76.319999999999993</v>
      </c>
    </row>
    <row r="50" spans="1:4" ht="16.5">
      <c r="A50" t="s">
        <v>13</v>
      </c>
      <c r="B50" s="3">
        <v>42925</v>
      </c>
      <c r="C50" s="7" t="s">
        <v>72</v>
      </c>
      <c r="D50">
        <v>-65.2</v>
      </c>
    </row>
    <row r="51" spans="1:4" ht="15.75">
      <c r="A51" t="s">
        <v>13</v>
      </c>
      <c r="B51" s="3">
        <v>42925</v>
      </c>
      <c r="C51" s="4" t="s">
        <v>5</v>
      </c>
      <c r="D51" s="12">
        <v>1733.97</v>
      </c>
    </row>
    <row r="52" spans="1:4" ht="16.5">
      <c r="A52" t="s">
        <v>13</v>
      </c>
      <c r="B52" s="3">
        <v>42925</v>
      </c>
      <c r="C52" s="7" t="s">
        <v>6</v>
      </c>
      <c r="D52">
        <v>-134</v>
      </c>
    </row>
    <row r="53" spans="1:4" ht="16.5">
      <c r="A53" t="s">
        <v>13</v>
      </c>
      <c r="B53" s="3">
        <v>42926</v>
      </c>
      <c r="C53" t="s">
        <v>15</v>
      </c>
      <c r="D53" s="9">
        <v>7272</v>
      </c>
    </row>
    <row r="54" spans="1:4" ht="16.5">
      <c r="A54" t="s">
        <v>13</v>
      </c>
      <c r="B54" s="3">
        <v>42926</v>
      </c>
      <c r="C54" s="4" t="s">
        <v>34</v>
      </c>
      <c r="D54">
        <v>834</v>
      </c>
    </row>
    <row r="55" spans="1:4" ht="16.5">
      <c r="A55" t="s">
        <v>13</v>
      </c>
      <c r="B55" s="3">
        <v>42926</v>
      </c>
      <c r="C55" s="7" t="s">
        <v>9</v>
      </c>
      <c r="D55" s="9">
        <v>1000</v>
      </c>
    </row>
    <row r="56" spans="1:4" ht="16.5">
      <c r="A56" t="s">
        <v>13</v>
      </c>
      <c r="B56" s="3">
        <v>42926</v>
      </c>
      <c r="C56" s="4" t="s">
        <v>27</v>
      </c>
      <c r="D56">
        <v>866.79</v>
      </c>
    </row>
    <row r="57" spans="1:4" ht="16.5">
      <c r="A57" t="s">
        <v>13</v>
      </c>
      <c r="B57" s="3">
        <v>42926</v>
      </c>
      <c r="C57" s="7" t="s">
        <v>21</v>
      </c>
      <c r="D57">
        <v>364.18</v>
      </c>
    </row>
    <row r="58" spans="1:4" ht="16.5">
      <c r="A58" t="s">
        <v>13</v>
      </c>
      <c r="B58" s="3">
        <v>42926</v>
      </c>
      <c r="C58" s="7" t="s">
        <v>22</v>
      </c>
      <c r="D58">
        <v>500</v>
      </c>
    </row>
    <row r="59" spans="1:4" ht="16.5">
      <c r="A59" t="s">
        <v>13</v>
      </c>
      <c r="B59" s="3">
        <v>42926</v>
      </c>
      <c r="C59" s="7" t="s">
        <v>23</v>
      </c>
      <c r="D59">
        <v>200</v>
      </c>
    </row>
    <row r="60" spans="1:4" ht="16.5">
      <c r="A60" t="s">
        <v>13</v>
      </c>
      <c r="B60" s="3">
        <v>42926</v>
      </c>
      <c r="C60" s="7" t="s">
        <v>72</v>
      </c>
      <c r="D60">
        <v>350</v>
      </c>
    </row>
    <row r="61" spans="1:4" ht="15.75">
      <c r="A61" t="s">
        <v>13</v>
      </c>
      <c r="B61" s="3">
        <v>42926</v>
      </c>
      <c r="C61" s="4" t="s">
        <v>5</v>
      </c>
      <c r="D61">
        <v>253.17</v>
      </c>
    </row>
    <row r="62" spans="1:4" ht="16.5">
      <c r="A62" t="s">
        <v>13</v>
      </c>
      <c r="B62" s="3">
        <v>42926</v>
      </c>
      <c r="C62" s="7" t="s">
        <v>72</v>
      </c>
      <c r="D62">
        <v>345.94</v>
      </c>
    </row>
    <row r="63" spans="1:4" ht="16.5">
      <c r="A63" t="s">
        <v>13</v>
      </c>
      <c r="B63" s="3">
        <v>42926</v>
      </c>
      <c r="C63" s="7" t="s">
        <v>40</v>
      </c>
      <c r="D63">
        <v>212.25</v>
      </c>
    </row>
    <row r="64" spans="1:4" ht="16.5">
      <c r="A64" t="s">
        <v>13</v>
      </c>
      <c r="B64" s="3">
        <v>42957</v>
      </c>
      <c r="C64" t="s">
        <v>15</v>
      </c>
      <c r="D64" s="9">
        <v>7272</v>
      </c>
    </row>
    <row r="65" spans="1:5" ht="16.5">
      <c r="A65" t="s">
        <v>13</v>
      </c>
      <c r="B65" s="3">
        <v>42957</v>
      </c>
      <c r="C65" s="4" t="s">
        <v>28</v>
      </c>
      <c r="D65">
        <v>599</v>
      </c>
    </row>
    <row r="66" spans="1:5" ht="15.75">
      <c r="A66" t="s">
        <v>13</v>
      </c>
      <c r="B66" s="3">
        <v>42957</v>
      </c>
      <c r="C66" s="4" t="s">
        <v>5</v>
      </c>
      <c r="D66" s="12">
        <v>1889.49</v>
      </c>
    </row>
    <row r="67" spans="1:5" ht="16.5">
      <c r="A67" t="s">
        <v>13</v>
      </c>
      <c r="B67" s="3">
        <v>42988</v>
      </c>
      <c r="C67" t="s">
        <v>15</v>
      </c>
      <c r="D67" s="9">
        <v>7272</v>
      </c>
    </row>
    <row r="68" spans="1:5" ht="16.5">
      <c r="A68" t="s">
        <v>13</v>
      </c>
      <c r="B68" s="3">
        <v>42988</v>
      </c>
      <c r="C68" s="4" t="s">
        <v>73</v>
      </c>
      <c r="D68" s="4">
        <v>49.92</v>
      </c>
    </row>
    <row r="69" spans="1:5" ht="16.5">
      <c r="A69" t="s">
        <v>13</v>
      </c>
      <c r="B69" s="3">
        <v>42988</v>
      </c>
      <c r="C69" s="7" t="s">
        <v>23</v>
      </c>
      <c r="D69" s="4">
        <v>479.49</v>
      </c>
    </row>
    <row r="70" spans="1:5" ht="15.75">
      <c r="A70" t="s">
        <v>13</v>
      </c>
      <c r="B70" s="3">
        <v>42988</v>
      </c>
      <c r="C70" s="4" t="s">
        <v>5</v>
      </c>
      <c r="D70" s="16">
        <v>2427.13</v>
      </c>
    </row>
    <row r="71" spans="1:5" ht="15.75">
      <c r="A71" t="s">
        <v>13</v>
      </c>
      <c r="B71" s="3">
        <v>42988</v>
      </c>
      <c r="C71" s="4" t="s">
        <v>6</v>
      </c>
      <c r="D71" s="4">
        <v>524.73</v>
      </c>
    </row>
    <row r="72" spans="1:5" ht="16.5">
      <c r="A72" t="s">
        <v>13</v>
      </c>
      <c r="B72" s="3">
        <v>42988</v>
      </c>
      <c r="C72" s="7" t="s">
        <v>74</v>
      </c>
      <c r="D72" s="4">
        <v>22.75</v>
      </c>
    </row>
    <row r="73" spans="1:5" ht="16.5">
      <c r="A73" t="s">
        <v>13</v>
      </c>
      <c r="B73" s="3">
        <v>42988</v>
      </c>
      <c r="C73" s="7" t="s">
        <v>21</v>
      </c>
      <c r="D73" s="4">
        <v>350.73</v>
      </c>
    </row>
    <row r="74" spans="1:5" ht="16.5">
      <c r="A74" t="s">
        <v>13</v>
      </c>
      <c r="B74" s="3">
        <v>42988</v>
      </c>
      <c r="C74" s="4" t="s">
        <v>75</v>
      </c>
      <c r="D74" s="4">
        <v>2699</v>
      </c>
    </row>
    <row r="75" spans="1:5" ht="16.5">
      <c r="A75" t="s">
        <v>13</v>
      </c>
      <c r="B75" s="3">
        <v>42988</v>
      </c>
      <c r="C75" s="4" t="s">
        <v>76</v>
      </c>
      <c r="D75" s="16">
        <v>3271.54</v>
      </c>
    </row>
    <row r="76" spans="1:5" ht="16.5">
      <c r="A76" t="s">
        <v>13</v>
      </c>
      <c r="B76" s="3">
        <v>42988</v>
      </c>
      <c r="C76" s="4" t="s">
        <v>77</v>
      </c>
      <c r="D76" s="4">
        <v>100</v>
      </c>
    </row>
    <row r="77" spans="1:5" ht="16.5">
      <c r="A77" t="s">
        <v>13</v>
      </c>
      <c r="B77" s="3">
        <v>42988</v>
      </c>
      <c r="C77" s="4" t="s">
        <v>79</v>
      </c>
      <c r="D77" s="4">
        <v>5000</v>
      </c>
    </row>
    <row r="78" spans="1:5" ht="16.5">
      <c r="A78" t="s">
        <v>13</v>
      </c>
      <c r="B78" s="3">
        <v>42988</v>
      </c>
      <c r="C78" s="7" t="s">
        <v>78</v>
      </c>
      <c r="D78" s="4">
        <v>617.70000000000005</v>
      </c>
    </row>
    <row r="79" spans="1:5">
      <c r="A79" t="s">
        <v>13</v>
      </c>
      <c r="B79" s="2">
        <v>42988</v>
      </c>
      <c r="C79" t="s">
        <v>70</v>
      </c>
      <c r="D79">
        <v>3600</v>
      </c>
    </row>
    <row r="80" spans="1:5">
      <c r="A80" t="s">
        <v>13</v>
      </c>
      <c r="B80" s="2">
        <v>43016</v>
      </c>
      <c r="C80" t="s">
        <v>70</v>
      </c>
      <c r="D80">
        <v>150</v>
      </c>
      <c r="E80" s="17" t="s">
        <v>81</v>
      </c>
    </row>
    <row r="81" spans="1:4" ht="16.5">
      <c r="A81" t="s">
        <v>13</v>
      </c>
      <c r="B81" s="2">
        <v>43016</v>
      </c>
      <c r="C81" s="7" t="s">
        <v>80</v>
      </c>
      <c r="D81" s="4">
        <v>12.57</v>
      </c>
    </row>
    <row r="82" spans="1:4" ht="16.5">
      <c r="A82" t="s">
        <v>13</v>
      </c>
      <c r="B82" s="2">
        <v>43016</v>
      </c>
      <c r="C82" s="7" t="s">
        <v>37</v>
      </c>
      <c r="D82" s="4">
        <v>427.3</v>
      </c>
    </row>
    <row r="83" spans="1:4" ht="16.5">
      <c r="A83" t="s">
        <v>13</v>
      </c>
      <c r="B83" s="2">
        <v>43016</v>
      </c>
      <c r="C83" s="7" t="s">
        <v>82</v>
      </c>
      <c r="D83" s="4">
        <v>-117.7</v>
      </c>
    </row>
    <row r="84" spans="1:4" ht="15.75">
      <c r="A84" t="s">
        <v>13</v>
      </c>
      <c r="B84" s="2">
        <v>43016</v>
      </c>
      <c r="C84" s="17" t="s">
        <v>83</v>
      </c>
      <c r="D84" s="4">
        <v>86</v>
      </c>
    </row>
    <row r="85" spans="1:4" ht="15.75">
      <c r="A85" t="s">
        <v>13</v>
      </c>
      <c r="B85" s="2">
        <v>43017</v>
      </c>
      <c r="C85" t="s">
        <v>70</v>
      </c>
      <c r="D85" s="4">
        <v>-69.3</v>
      </c>
    </row>
    <row r="86" spans="1:4" ht="16.5">
      <c r="A86" t="s">
        <v>13</v>
      </c>
      <c r="B86" s="2">
        <v>43017</v>
      </c>
      <c r="C86" s="7" t="s">
        <v>86</v>
      </c>
      <c r="D86" s="4">
        <v>-25.14</v>
      </c>
    </row>
    <row r="87" spans="1:4" ht="16.5">
      <c r="A87" t="s">
        <v>13</v>
      </c>
      <c r="B87" s="2">
        <v>43017</v>
      </c>
      <c r="C87" s="7" t="s">
        <v>87</v>
      </c>
      <c r="D87" s="4">
        <v>124.4</v>
      </c>
    </row>
    <row r="88" spans="1:4" ht="16.5">
      <c r="A88" t="s">
        <v>13</v>
      </c>
      <c r="B88" s="3">
        <v>43018</v>
      </c>
      <c r="C88" t="s">
        <v>15</v>
      </c>
      <c r="D88" s="9">
        <v>7272</v>
      </c>
    </row>
    <row r="89" spans="1:4">
      <c r="A89" t="s">
        <v>13</v>
      </c>
      <c r="B89" s="2">
        <v>43018</v>
      </c>
      <c r="C89" t="s">
        <v>70</v>
      </c>
      <c r="D89">
        <v>3600</v>
      </c>
    </row>
    <row r="90" spans="1:4" ht="16.5">
      <c r="A90" t="s">
        <v>13</v>
      </c>
      <c r="B90" s="2">
        <v>43018</v>
      </c>
      <c r="C90" s="7" t="s">
        <v>86</v>
      </c>
      <c r="D90" s="4">
        <v>700</v>
      </c>
    </row>
    <row r="91" spans="1:4" ht="16.5">
      <c r="A91" t="s">
        <v>13</v>
      </c>
      <c r="B91" s="2">
        <v>43018</v>
      </c>
      <c r="C91" s="7" t="s">
        <v>21</v>
      </c>
      <c r="D91" s="4">
        <v>500</v>
      </c>
    </row>
    <row r="92" spans="1:4" ht="16.5">
      <c r="A92" t="s">
        <v>13</v>
      </c>
      <c r="B92" s="2">
        <v>43018</v>
      </c>
      <c r="C92" s="7" t="s">
        <v>22</v>
      </c>
      <c r="D92" s="4">
        <v>200</v>
      </c>
    </row>
    <row r="93" spans="1:4" ht="16.5">
      <c r="A93" t="s">
        <v>13</v>
      </c>
      <c r="B93" s="2">
        <v>43018</v>
      </c>
      <c r="C93" s="7" t="s">
        <v>23</v>
      </c>
      <c r="D93" s="4">
        <v>200</v>
      </c>
    </row>
    <row r="94" spans="1:4" ht="15.75">
      <c r="A94" t="s">
        <v>13</v>
      </c>
      <c r="B94" s="2">
        <v>43018</v>
      </c>
      <c r="C94" s="4" t="s">
        <v>5</v>
      </c>
      <c r="D94" s="4">
        <v>703.8</v>
      </c>
    </row>
    <row r="95" spans="1:4" ht="16.5">
      <c r="B95" s="2">
        <v>43023</v>
      </c>
      <c r="C95" s="7" t="s">
        <v>37</v>
      </c>
      <c r="D95" s="4">
        <v>-2000</v>
      </c>
    </row>
    <row r="96" spans="1:4" ht="15.75">
      <c r="B96" s="2">
        <v>43023</v>
      </c>
      <c r="C96" s="4" t="s">
        <v>5</v>
      </c>
      <c r="D96" s="4">
        <v>2000</v>
      </c>
    </row>
    <row r="97" spans="2:5" ht="16.5">
      <c r="B97" s="2">
        <v>43049</v>
      </c>
      <c r="C97" t="s">
        <v>15</v>
      </c>
      <c r="D97" s="9">
        <v>7272</v>
      </c>
    </row>
    <row r="98" spans="2:5" ht="16.5">
      <c r="B98" s="2">
        <v>43044</v>
      </c>
      <c r="C98" s="7" t="s">
        <v>90</v>
      </c>
      <c r="D98" s="4">
        <v>100</v>
      </c>
    </row>
    <row r="99" spans="2:5">
      <c r="B99" s="2">
        <v>43049</v>
      </c>
      <c r="C99" t="s">
        <v>70</v>
      </c>
      <c r="D99">
        <v>3000</v>
      </c>
      <c r="E99">
        <f>22*(34.5+5)+200+1000+900</f>
        <v>2969</v>
      </c>
    </row>
    <row r="100" spans="2:5" ht="16.5">
      <c r="B100" s="2">
        <v>43049</v>
      </c>
      <c r="C100" s="4" t="s">
        <v>91</v>
      </c>
      <c r="D100" s="4">
        <v>1000</v>
      </c>
    </row>
    <row r="101" spans="2:5" ht="15.75">
      <c r="B101" s="2">
        <v>43049</v>
      </c>
      <c r="C101" s="4" t="s">
        <v>5</v>
      </c>
      <c r="D101" s="16">
        <v>821.65</v>
      </c>
    </row>
    <row r="102" spans="2:5" ht="15.75">
      <c r="B102" s="2">
        <v>43049</v>
      </c>
      <c r="C102" s="4" t="s">
        <v>6</v>
      </c>
      <c r="D102" s="4">
        <f>350-222</f>
        <v>128</v>
      </c>
    </row>
    <row r="103" spans="2:5" ht="16.5">
      <c r="B103" s="2">
        <v>43057</v>
      </c>
      <c r="C103" s="7" t="s">
        <v>92</v>
      </c>
      <c r="D103" s="4">
        <v>4500</v>
      </c>
    </row>
    <row r="104" spans="2:5" ht="16.5">
      <c r="B104" s="2">
        <v>43072</v>
      </c>
      <c r="C104" s="4" t="s">
        <v>100</v>
      </c>
      <c r="D104" s="4">
        <v>-9441</v>
      </c>
    </row>
    <row r="105" spans="2:5" ht="15.75">
      <c r="B105" s="2">
        <v>43072</v>
      </c>
      <c r="C105" s="17" t="s">
        <v>101</v>
      </c>
      <c r="D105" s="16">
        <v>11248.36</v>
      </c>
    </row>
    <row r="106" spans="2:5" ht="16.5">
      <c r="B106" s="2">
        <v>43072</v>
      </c>
      <c r="C106" s="4" t="s">
        <v>102</v>
      </c>
      <c r="D106" s="4">
        <v>-1999</v>
      </c>
    </row>
    <row r="107" spans="2:5" ht="16.5">
      <c r="B107" s="2">
        <v>43072</v>
      </c>
      <c r="C107" s="7" t="s">
        <v>22</v>
      </c>
      <c r="D107" s="4">
        <v>-200</v>
      </c>
    </row>
    <row r="108" spans="2:5" ht="16.5">
      <c r="B108" s="2">
        <v>43072</v>
      </c>
      <c r="C108" s="7" t="s">
        <v>87</v>
      </c>
      <c r="D108" s="4">
        <v>-210.4</v>
      </c>
    </row>
    <row r="109" spans="2:5" ht="16.5">
      <c r="B109" s="2">
        <v>43072</v>
      </c>
      <c r="C109" s="4" t="s">
        <v>103</v>
      </c>
      <c r="D109" s="4">
        <v>512</v>
      </c>
    </row>
    <row r="110" spans="2:5" ht="16.5">
      <c r="B110" s="2">
        <v>43072</v>
      </c>
      <c r="C110" s="7" t="s">
        <v>21</v>
      </c>
      <c r="D110" s="16">
        <v>1200.49</v>
      </c>
    </row>
    <row r="111" spans="2:5" ht="16.5">
      <c r="B111" s="2">
        <v>43072</v>
      </c>
      <c r="C111" s="7" t="s">
        <v>104</v>
      </c>
      <c r="D111" s="4">
        <v>39.6</v>
      </c>
    </row>
    <row r="112" spans="2:5" ht="16.5">
      <c r="B112" s="2">
        <v>43072</v>
      </c>
      <c r="C112" s="7" t="s">
        <v>23</v>
      </c>
      <c r="D112" s="4">
        <v>596.74</v>
      </c>
    </row>
    <row r="113" spans="2:4" ht="15.75">
      <c r="B113" s="2">
        <v>43072</v>
      </c>
      <c r="C113" s="4" t="s">
        <v>5</v>
      </c>
      <c r="D113" s="16">
        <v>2241.73</v>
      </c>
    </row>
    <row r="114" spans="2:4" ht="15.75">
      <c r="B114" s="2">
        <v>43072</v>
      </c>
      <c r="C114" s="4" t="s">
        <v>6</v>
      </c>
      <c r="D114" s="4">
        <v>35</v>
      </c>
    </row>
    <row r="115" spans="2:4" ht="16.5">
      <c r="B115" s="2">
        <v>43072</v>
      </c>
      <c r="C115" s="7" t="s">
        <v>97</v>
      </c>
      <c r="D115" s="4">
        <v>160</v>
      </c>
    </row>
    <row r="116" spans="2:4" ht="16.5">
      <c r="B116" s="2">
        <v>43072</v>
      </c>
      <c r="C116" s="7" t="s">
        <v>105</v>
      </c>
      <c r="D116" s="4">
        <v>3000</v>
      </c>
    </row>
    <row r="117" spans="2:4" ht="16.5">
      <c r="B117" s="2">
        <v>43079</v>
      </c>
      <c r="C117" s="4" t="s">
        <v>106</v>
      </c>
      <c r="D117" s="4">
        <v>7268</v>
      </c>
    </row>
    <row r="118" spans="2:4" ht="16.5">
      <c r="B118" s="2">
        <v>43079</v>
      </c>
      <c r="C118" s="7" t="s">
        <v>70</v>
      </c>
      <c r="D118" s="4">
        <v>3000</v>
      </c>
    </row>
  </sheetData>
  <phoneticPr fontId="2" type="noConversion"/>
  <pageMargins left="0.75" right="0.75" top="1" bottom="1" header="0.5" footer="0.5"/>
  <pageSetup paperSize="9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J16" sqref="J16"/>
    </sheetView>
  </sheetViews>
  <sheetFormatPr defaultRowHeight="12.75"/>
  <cols>
    <col min="1" max="1" width="28.42578125" customWidth="1"/>
    <col min="2" max="256" width="11.42578125" customWidth="1"/>
  </cols>
  <sheetData>
    <row r="1" spans="1:8" ht="13.5">
      <c r="A1" s="1" t="s">
        <v>2</v>
      </c>
      <c r="B1" s="1" t="s">
        <v>49</v>
      </c>
      <c r="C1" s="1" t="s">
        <v>50</v>
      </c>
      <c r="D1" s="1" t="s">
        <v>51</v>
      </c>
      <c r="E1" s="1" t="s">
        <v>53</v>
      </c>
      <c r="F1" s="1" t="s">
        <v>54</v>
      </c>
      <c r="G1" s="1" t="s">
        <v>84</v>
      </c>
      <c r="H1" s="21" t="s">
        <v>112</v>
      </c>
    </row>
    <row r="2" spans="1:8">
      <c r="A2" t="s">
        <v>14</v>
      </c>
      <c r="B2" t="s">
        <v>52</v>
      </c>
      <c r="E2">
        <v>0</v>
      </c>
      <c r="F2">
        <v>0</v>
      </c>
    </row>
    <row r="3" spans="1:8">
      <c r="A3" s="17" t="s">
        <v>83</v>
      </c>
      <c r="B3" t="s">
        <v>85</v>
      </c>
      <c r="C3" s="2">
        <v>43252</v>
      </c>
      <c r="E3">
        <v>0</v>
      </c>
      <c r="F3">
        <v>0</v>
      </c>
      <c r="G3" s="2">
        <v>43016</v>
      </c>
    </row>
    <row r="4" spans="1:8" ht="16.5">
      <c r="A4" s="7" t="s">
        <v>17</v>
      </c>
      <c r="B4" t="s">
        <v>52</v>
      </c>
      <c r="E4">
        <v>0</v>
      </c>
      <c r="F4">
        <v>0</v>
      </c>
    </row>
    <row r="5" spans="1:8" ht="16.5">
      <c r="A5" s="7" t="s">
        <v>55</v>
      </c>
      <c r="B5" t="s">
        <v>52</v>
      </c>
      <c r="E5">
        <v>0</v>
      </c>
      <c r="F5">
        <v>0</v>
      </c>
    </row>
    <row r="6" spans="1:8" ht="16.5">
      <c r="A6" s="7" t="s">
        <v>56</v>
      </c>
      <c r="B6" t="s">
        <v>52</v>
      </c>
      <c r="E6">
        <v>0</v>
      </c>
      <c r="F6">
        <v>0</v>
      </c>
    </row>
    <row r="7" spans="1:8" ht="16.5">
      <c r="A7" s="7" t="s">
        <v>37</v>
      </c>
      <c r="B7" t="s">
        <v>52</v>
      </c>
      <c r="E7">
        <v>0</v>
      </c>
      <c r="F7">
        <v>0</v>
      </c>
    </row>
    <row r="8" spans="1:8" ht="16.5">
      <c r="A8" s="7" t="s">
        <v>18</v>
      </c>
      <c r="B8" t="s">
        <v>57</v>
      </c>
      <c r="C8">
        <v>20190401</v>
      </c>
      <c r="E8">
        <v>0</v>
      </c>
      <c r="F8">
        <v>0</v>
      </c>
    </row>
    <row r="9" spans="1:8" ht="16.5">
      <c r="A9" s="7" t="s">
        <v>59</v>
      </c>
      <c r="B9" t="s">
        <v>52</v>
      </c>
      <c r="C9">
        <v>20221218</v>
      </c>
      <c r="E9">
        <v>0</v>
      </c>
      <c r="F9">
        <v>0</v>
      </c>
    </row>
    <row r="10" spans="1:8" ht="16.5">
      <c r="A10" s="7" t="s">
        <v>60</v>
      </c>
      <c r="B10" t="s">
        <v>52</v>
      </c>
      <c r="C10">
        <v>20190401</v>
      </c>
      <c r="E10">
        <v>0</v>
      </c>
      <c r="F10">
        <v>0</v>
      </c>
    </row>
    <row r="11" spans="1:8" ht="16.5">
      <c r="A11" s="7" t="s">
        <v>61</v>
      </c>
      <c r="B11" t="s">
        <v>52</v>
      </c>
      <c r="C11">
        <v>20381218</v>
      </c>
      <c r="E11">
        <v>0</v>
      </c>
      <c r="F11">
        <v>0</v>
      </c>
    </row>
    <row r="12" spans="1:8" ht="16.5">
      <c r="A12" s="7" t="s">
        <v>62</v>
      </c>
      <c r="B12" t="s">
        <v>52</v>
      </c>
      <c r="C12">
        <v>20381218</v>
      </c>
      <c r="E12">
        <v>0</v>
      </c>
      <c r="F12">
        <v>0</v>
      </c>
    </row>
    <row r="13" spans="1:8" ht="16.5">
      <c r="A13" s="7" t="s">
        <v>41</v>
      </c>
      <c r="B13" t="s">
        <v>58</v>
      </c>
      <c r="C13">
        <v>20190401</v>
      </c>
      <c r="E13">
        <v>0</v>
      </c>
      <c r="F13">
        <v>0</v>
      </c>
    </row>
    <row r="14" spans="1:8" ht="16.5">
      <c r="A14" s="7" t="s">
        <v>9</v>
      </c>
      <c r="B14" t="s">
        <v>63</v>
      </c>
      <c r="C14">
        <v>20170601</v>
      </c>
      <c r="D14" t="s">
        <v>64</v>
      </c>
      <c r="E14">
        <v>0</v>
      </c>
      <c r="F14">
        <v>0</v>
      </c>
    </row>
    <row r="15" spans="1:8" ht="16.5">
      <c r="A15" s="7" t="s">
        <v>10</v>
      </c>
      <c r="B15" t="s">
        <v>58</v>
      </c>
      <c r="E15">
        <v>0</v>
      </c>
      <c r="F15">
        <v>0</v>
      </c>
    </row>
    <row r="16" spans="1:8" ht="16.5">
      <c r="A16" s="7" t="s">
        <v>35</v>
      </c>
      <c r="B16" t="s">
        <v>96</v>
      </c>
      <c r="E16">
        <v>0</v>
      </c>
      <c r="F16">
        <v>0</v>
      </c>
    </row>
    <row r="17" spans="1:6">
      <c r="A17" t="s">
        <v>25</v>
      </c>
      <c r="B17" t="s">
        <v>58</v>
      </c>
      <c r="C17">
        <v>20171218</v>
      </c>
      <c r="E17">
        <v>0</v>
      </c>
      <c r="F17">
        <v>0</v>
      </c>
    </row>
    <row r="18" spans="1:6">
      <c r="A18" t="s">
        <v>11</v>
      </c>
      <c r="B18" t="s">
        <v>58</v>
      </c>
      <c r="C18">
        <v>20170308</v>
      </c>
      <c r="E18">
        <v>0</v>
      </c>
      <c r="F18">
        <v>0</v>
      </c>
    </row>
    <row r="19" spans="1:6">
      <c r="A19" t="s">
        <v>65</v>
      </c>
      <c r="B19" t="s">
        <v>58</v>
      </c>
      <c r="E19">
        <v>0</v>
      </c>
      <c r="F19">
        <v>0</v>
      </c>
    </row>
    <row r="20" spans="1:6">
      <c r="A20" t="s">
        <v>66</v>
      </c>
      <c r="B20" t="s">
        <v>58</v>
      </c>
      <c r="E20">
        <v>0</v>
      </c>
      <c r="F20">
        <v>0</v>
      </c>
    </row>
    <row r="21" spans="1:6">
      <c r="A21" s="17" t="s">
        <v>98</v>
      </c>
      <c r="B21" t="s">
        <v>99</v>
      </c>
      <c r="E21">
        <v>0</v>
      </c>
      <c r="F21">
        <v>0</v>
      </c>
    </row>
    <row r="22" spans="1:6">
      <c r="A22" t="s">
        <v>8</v>
      </c>
      <c r="B22" t="s">
        <v>58</v>
      </c>
      <c r="E22">
        <v>0</v>
      </c>
      <c r="F22">
        <v>0</v>
      </c>
    </row>
    <row r="23" spans="1:6">
      <c r="A23" t="s">
        <v>67</v>
      </c>
      <c r="B23" t="s">
        <v>63</v>
      </c>
      <c r="D23" t="s">
        <v>64</v>
      </c>
      <c r="E23">
        <v>0</v>
      </c>
      <c r="F23">
        <v>0</v>
      </c>
    </row>
    <row r="24" spans="1:6">
      <c r="A24" t="s">
        <v>21</v>
      </c>
      <c r="B24" t="s">
        <v>69</v>
      </c>
      <c r="E24">
        <v>0</v>
      </c>
      <c r="F24">
        <v>0</v>
      </c>
    </row>
    <row r="25" spans="1:6">
      <c r="A25" t="s">
        <v>22</v>
      </c>
      <c r="B25" t="s">
        <v>69</v>
      </c>
      <c r="E25">
        <v>0</v>
      </c>
      <c r="F25">
        <v>0</v>
      </c>
    </row>
    <row r="26" spans="1:6">
      <c r="A26" t="s">
        <v>72</v>
      </c>
      <c r="B26" t="s">
        <v>69</v>
      </c>
      <c r="E26">
        <v>0</v>
      </c>
      <c r="F26">
        <v>0</v>
      </c>
    </row>
    <row r="27" spans="1:6">
      <c r="A27" t="s">
        <v>23</v>
      </c>
      <c r="B27" t="s">
        <v>69</v>
      </c>
      <c r="E27">
        <v>0</v>
      </c>
      <c r="F27">
        <v>0</v>
      </c>
    </row>
    <row r="28" spans="1:6">
      <c r="A28" t="s">
        <v>5</v>
      </c>
      <c r="B28" t="s">
        <v>69</v>
      </c>
      <c r="E28">
        <v>0</v>
      </c>
      <c r="F28">
        <v>0</v>
      </c>
    </row>
    <row r="29" spans="1:6">
      <c r="A29" t="s">
        <v>6</v>
      </c>
      <c r="B29" t="s">
        <v>69</v>
      </c>
      <c r="E29">
        <v>0</v>
      </c>
      <c r="F29">
        <v>0</v>
      </c>
    </row>
    <row r="30" spans="1:6">
      <c r="A30" t="s">
        <v>39</v>
      </c>
      <c r="B30" t="s">
        <v>69</v>
      </c>
      <c r="E30">
        <v>0</v>
      </c>
      <c r="F30">
        <v>0</v>
      </c>
    </row>
    <row r="31" spans="1:6">
      <c r="A31" t="s">
        <v>70</v>
      </c>
      <c r="B31" t="s">
        <v>71</v>
      </c>
      <c r="E31">
        <v>0</v>
      </c>
      <c r="F31">
        <v>0</v>
      </c>
    </row>
    <row r="32" spans="1:6" ht="19.5">
      <c r="A32" s="8" t="s">
        <v>20</v>
      </c>
      <c r="B32" t="s">
        <v>63</v>
      </c>
      <c r="E32">
        <v>0</v>
      </c>
      <c r="F32">
        <v>0</v>
      </c>
    </row>
    <row r="33" spans="1:6">
      <c r="A33" s="17" t="s">
        <v>93</v>
      </c>
      <c r="B33" t="s">
        <v>94</v>
      </c>
      <c r="E33">
        <v>0</v>
      </c>
      <c r="F33">
        <v>0</v>
      </c>
    </row>
    <row r="34" spans="1:6">
      <c r="A34" s="17" t="s">
        <v>95</v>
      </c>
      <c r="B34" t="s">
        <v>71</v>
      </c>
      <c r="E34">
        <v>0</v>
      </c>
      <c r="F34">
        <v>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20" workbookViewId="0">
      <selection activeCell="F39" sqref="F39"/>
    </sheetView>
  </sheetViews>
  <sheetFormatPr defaultRowHeight="12.75"/>
  <cols>
    <col min="1" max="1" width="11.42578125" customWidth="1"/>
    <col min="2" max="2" width="28.42578125" customWidth="1"/>
    <col min="3" max="256" width="11.42578125" customWidth="1"/>
  </cols>
  <sheetData>
    <row r="1" spans="1:3" ht="13.5">
      <c r="A1" s="1" t="s">
        <v>68</v>
      </c>
      <c r="B1" s="1" t="s">
        <v>2</v>
      </c>
      <c r="C1" s="1" t="s">
        <v>48</v>
      </c>
    </row>
    <row r="2" spans="1:3">
      <c r="A2" s="2">
        <v>42745</v>
      </c>
      <c r="B2" t="s">
        <v>14</v>
      </c>
      <c r="C2">
        <v>310000</v>
      </c>
    </row>
    <row r="3" spans="1:3" ht="16.5">
      <c r="A3" s="2">
        <v>42745</v>
      </c>
      <c r="B3" s="7" t="s">
        <v>17</v>
      </c>
      <c r="C3">
        <v>47300</v>
      </c>
    </row>
    <row r="4" spans="1:3" ht="16.5">
      <c r="A4" s="2">
        <v>42745</v>
      </c>
      <c r="B4" s="7" t="s">
        <v>55</v>
      </c>
      <c r="C4">
        <v>50000</v>
      </c>
    </row>
    <row r="5" spans="1:3" ht="16.5">
      <c r="A5" s="2">
        <v>42745</v>
      </c>
      <c r="B5" s="7" t="s">
        <v>56</v>
      </c>
      <c r="C5">
        <v>50000</v>
      </c>
    </row>
    <row r="6" spans="1:3" ht="16.5">
      <c r="A6" s="2">
        <v>42745</v>
      </c>
      <c r="B6" s="7" t="s">
        <v>37</v>
      </c>
      <c r="C6">
        <v>300000</v>
      </c>
    </row>
    <row r="7" spans="1:3" ht="16.5">
      <c r="A7" s="2">
        <v>42745</v>
      </c>
      <c r="B7" s="7" t="s">
        <v>18</v>
      </c>
      <c r="C7">
        <v>15000</v>
      </c>
    </row>
    <row r="8" spans="1:3" ht="16.5">
      <c r="A8" s="2">
        <v>42745</v>
      </c>
      <c r="B8" s="7" t="s">
        <v>59</v>
      </c>
      <c r="C8">
        <v>1000000</v>
      </c>
    </row>
    <row r="9" spans="1:3" ht="16.5">
      <c r="A9" s="2">
        <v>42745</v>
      </c>
      <c r="B9" s="7" t="s">
        <v>60</v>
      </c>
      <c r="C9">
        <v>100000</v>
      </c>
    </row>
    <row r="10" spans="1:3" ht="16.5">
      <c r="A10" s="2">
        <v>42745</v>
      </c>
      <c r="B10" s="7" t="s">
        <v>61</v>
      </c>
      <c r="C10">
        <v>750000</v>
      </c>
    </row>
    <row r="11" spans="1:3" ht="16.5">
      <c r="A11" s="2">
        <v>42745</v>
      </c>
      <c r="B11" s="7" t="s">
        <v>62</v>
      </c>
      <c r="C11">
        <v>380000</v>
      </c>
    </row>
    <row r="12" spans="1:3" ht="16.5">
      <c r="A12" s="2">
        <v>42745</v>
      </c>
      <c r="B12" s="7" t="s">
        <v>41</v>
      </c>
      <c r="C12">
        <v>3048</v>
      </c>
    </row>
    <row r="13" spans="1:3" ht="16.5">
      <c r="A13" s="2">
        <v>42745</v>
      </c>
      <c r="B13" s="7" t="s">
        <v>9</v>
      </c>
      <c r="C13">
        <v>1364.89</v>
      </c>
    </row>
    <row r="14" spans="1:3" ht="16.5">
      <c r="A14" s="2">
        <v>42745</v>
      </c>
      <c r="B14" s="7" t="s">
        <v>10</v>
      </c>
      <c r="C14">
        <v>20000</v>
      </c>
    </row>
    <row r="15" spans="1:3" ht="16.5">
      <c r="A15" s="2">
        <v>42745</v>
      </c>
      <c r="B15" s="7" t="s">
        <v>35</v>
      </c>
      <c r="C15">
        <v>0</v>
      </c>
    </row>
    <row r="16" spans="1:3">
      <c r="A16" s="2">
        <v>42745</v>
      </c>
      <c r="B16" t="s">
        <v>25</v>
      </c>
      <c r="C16">
        <v>3000</v>
      </c>
    </row>
    <row r="17" spans="1:7">
      <c r="A17" s="2">
        <v>42745</v>
      </c>
      <c r="B17" t="s">
        <v>11</v>
      </c>
      <c r="C17">
        <v>600</v>
      </c>
    </row>
    <row r="18" spans="1:7">
      <c r="A18" s="2">
        <v>42745</v>
      </c>
      <c r="B18" t="s">
        <v>65</v>
      </c>
      <c r="C18">
        <v>2600</v>
      </c>
    </row>
    <row r="19" spans="1:7">
      <c r="A19" s="2">
        <v>42745</v>
      </c>
      <c r="B19" t="s">
        <v>66</v>
      </c>
      <c r="C19">
        <v>3000</v>
      </c>
    </row>
    <row r="20" spans="1:7">
      <c r="A20" s="2">
        <v>42745</v>
      </c>
      <c r="B20" t="s">
        <v>8</v>
      </c>
      <c r="C20">
        <v>3000</v>
      </c>
    </row>
    <row r="21" spans="1:7">
      <c r="A21" s="2">
        <v>42745</v>
      </c>
      <c r="B21" t="s">
        <v>67</v>
      </c>
      <c r="C21">
        <v>0</v>
      </c>
    </row>
    <row r="22" spans="1:7">
      <c r="A22" s="2">
        <v>42926</v>
      </c>
      <c r="B22" t="s">
        <v>21</v>
      </c>
      <c r="C22">
        <v>364.18</v>
      </c>
    </row>
    <row r="23" spans="1:7">
      <c r="A23" s="2">
        <v>42926</v>
      </c>
      <c r="B23" t="s">
        <v>22</v>
      </c>
      <c r="C23">
        <v>500</v>
      </c>
    </row>
    <row r="24" spans="1:7">
      <c r="A24" s="2">
        <v>42926</v>
      </c>
      <c r="B24" t="s">
        <v>72</v>
      </c>
      <c r="C24">
        <v>350</v>
      </c>
    </row>
    <row r="25" spans="1:7">
      <c r="A25" s="2">
        <v>42926</v>
      </c>
      <c r="B25" t="s">
        <v>23</v>
      </c>
      <c r="C25">
        <v>200</v>
      </c>
    </row>
    <row r="26" spans="1:7">
      <c r="A26" s="2">
        <v>42926</v>
      </c>
      <c r="B26" t="s">
        <v>5</v>
      </c>
      <c r="C26">
        <v>6000</v>
      </c>
    </row>
    <row r="27" spans="1:7">
      <c r="A27" s="2">
        <v>42926</v>
      </c>
      <c r="B27" t="s">
        <v>6</v>
      </c>
      <c r="C27">
        <v>345.94</v>
      </c>
    </row>
    <row r="28" spans="1:7">
      <c r="A28" s="2">
        <v>42926</v>
      </c>
      <c r="B28" t="s">
        <v>39</v>
      </c>
      <c r="C28">
        <v>212.25</v>
      </c>
    </row>
    <row r="29" spans="1:7">
      <c r="A29" s="2">
        <v>42988</v>
      </c>
      <c r="B29" t="s">
        <v>70</v>
      </c>
      <c r="C29">
        <v>2600</v>
      </c>
    </row>
    <row r="30" spans="1:7" ht="19.5">
      <c r="A30" s="2">
        <v>42744</v>
      </c>
      <c r="B30" s="8" t="s">
        <v>20</v>
      </c>
      <c r="C30">
        <v>0</v>
      </c>
    </row>
    <row r="31" spans="1:7">
      <c r="A31" s="2">
        <v>43016</v>
      </c>
      <c r="B31" s="17" t="s">
        <v>83</v>
      </c>
      <c r="C31">
        <v>50000</v>
      </c>
      <c r="G31" s="2"/>
    </row>
    <row r="32" spans="1:7">
      <c r="A32" s="2">
        <v>43018</v>
      </c>
      <c r="B32" t="s">
        <v>21</v>
      </c>
      <c r="C32">
        <v>500</v>
      </c>
    </row>
    <row r="33" spans="1:4">
      <c r="A33" s="2">
        <v>43018</v>
      </c>
      <c r="B33" t="s">
        <v>22</v>
      </c>
      <c r="C33">
        <v>0</v>
      </c>
    </row>
    <row r="34" spans="1:4">
      <c r="A34" s="2">
        <v>43018</v>
      </c>
      <c r="B34" t="s">
        <v>72</v>
      </c>
      <c r="C34">
        <v>700</v>
      </c>
    </row>
    <row r="35" spans="1:4">
      <c r="A35" s="2">
        <v>43018</v>
      </c>
      <c r="B35" t="s">
        <v>23</v>
      </c>
      <c r="C35">
        <v>200</v>
      </c>
    </row>
    <row r="36" spans="1:4">
      <c r="A36" s="2">
        <v>43018</v>
      </c>
      <c r="B36" t="s">
        <v>5</v>
      </c>
      <c r="C36">
        <v>4000</v>
      </c>
    </row>
    <row r="37" spans="1:4">
      <c r="A37" s="2">
        <v>43018</v>
      </c>
      <c r="B37" t="s">
        <v>6</v>
      </c>
      <c r="C37">
        <v>350</v>
      </c>
    </row>
    <row r="38" spans="1:4">
      <c r="A38" s="2">
        <v>43018</v>
      </c>
      <c r="B38" t="s">
        <v>39</v>
      </c>
      <c r="C38">
        <f>3*300</f>
        <v>900</v>
      </c>
      <c r="D38">
        <f>SUM(C32:C38)</f>
        <v>6650</v>
      </c>
    </row>
    <row r="39" spans="1:4">
      <c r="A39" s="2">
        <v>43018</v>
      </c>
      <c r="B39" t="s">
        <v>70</v>
      </c>
      <c r="C39">
        <v>3600</v>
      </c>
      <c r="D39">
        <f>D38/3</f>
        <v>2216.6666666666665</v>
      </c>
    </row>
    <row r="40" spans="1:4" ht="16.5">
      <c r="A40" s="2"/>
      <c r="B40" s="7"/>
    </row>
  </sheetData>
  <phoneticPr fontId="2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2.75"/>
  <cols>
    <col min="1" max="1" width="20.140625" customWidth="1"/>
    <col min="2" max="3" width="11.42578125" customWidth="1"/>
    <col min="4" max="4" width="14.42578125" customWidth="1"/>
    <col min="5" max="256" width="11.42578125" customWidth="1"/>
  </cols>
  <sheetData>
    <row r="1" spans="1:4">
      <c r="A1" s="17" t="s">
        <v>89</v>
      </c>
      <c r="B1" s="17" t="s">
        <v>88</v>
      </c>
    </row>
    <row r="2" spans="1:4">
      <c r="A2" s="20" t="s">
        <v>107</v>
      </c>
      <c r="B2">
        <v>348451.68</v>
      </c>
      <c r="D2" s="2"/>
    </row>
    <row r="3" spans="1:4">
      <c r="A3" s="20" t="s">
        <v>108</v>
      </c>
      <c r="B3">
        <v>361304.18</v>
      </c>
      <c r="C3" s="17"/>
      <c r="D3" s="2"/>
    </row>
    <row r="4" spans="1:4">
      <c r="A4" s="20" t="s">
        <v>109</v>
      </c>
      <c r="B4">
        <v>355949.98</v>
      </c>
      <c r="D4" s="2"/>
    </row>
    <row r="5" spans="1:4">
      <c r="A5" s="20" t="s">
        <v>110</v>
      </c>
      <c r="B5">
        <v>349789.58</v>
      </c>
      <c r="D5" s="2"/>
    </row>
    <row r="6" spans="1:4">
      <c r="A6" s="20" t="s">
        <v>111</v>
      </c>
      <c r="B6">
        <v>347443.66</v>
      </c>
      <c r="D6" s="2"/>
    </row>
    <row r="7" spans="1:4">
      <c r="A7" s="20" t="s">
        <v>108</v>
      </c>
      <c r="B7">
        <v>360356.16</v>
      </c>
      <c r="D7" s="2"/>
    </row>
    <row r="8" spans="1:4">
      <c r="A8" s="2"/>
    </row>
    <row r="9" spans="1:4">
      <c r="A9" s="18"/>
      <c r="D9" s="19"/>
    </row>
    <row r="10" spans="1:4">
      <c r="A10" s="18"/>
    </row>
    <row r="11" spans="1:4">
      <c r="A11" s="18"/>
    </row>
  </sheetData>
  <phoneticPr fontId="2" type="noConversion"/>
  <pageMargins left="0.75" right="0.75" top="1" bottom="1" header="0.5" footer="0.5"/>
  <pageSetup paperSize="9" orientation="portrait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8"/>
  <sheetViews>
    <sheetView topLeftCell="G2" workbookViewId="0">
      <selection activeCell="J30" sqref="J30"/>
    </sheetView>
  </sheetViews>
  <sheetFormatPr defaultRowHeight="12.75"/>
  <cols>
    <col min="1" max="1" width="10" customWidth="1"/>
    <col min="2" max="2" width="21.85546875" bestFit="1" customWidth="1"/>
    <col min="3" max="3" width="15.7109375" bestFit="1" customWidth="1"/>
    <col min="4" max="4" width="14.7109375" bestFit="1" customWidth="1"/>
    <col min="5" max="5" width="17.42578125" bestFit="1" customWidth="1"/>
    <col min="6" max="6" width="13.28515625" bestFit="1" customWidth="1"/>
    <col min="7" max="7" width="13.7109375" bestFit="1" customWidth="1"/>
    <col min="8" max="8" width="9.85546875" bestFit="1" customWidth="1"/>
    <col min="9" max="9" width="23.140625" bestFit="1" customWidth="1"/>
    <col min="10" max="10" width="28" bestFit="1" customWidth="1"/>
    <col min="11" max="11" width="15" bestFit="1" customWidth="1"/>
    <col min="12" max="12" width="13.85546875" bestFit="1" customWidth="1"/>
    <col min="13" max="13" width="16.7109375" bestFit="1" customWidth="1"/>
    <col min="14" max="14" width="8.28515625" bestFit="1" customWidth="1"/>
    <col min="15" max="15" width="10" customWidth="1"/>
    <col min="16" max="16" width="16" bestFit="1" customWidth="1"/>
    <col min="17" max="17" width="9.140625" customWidth="1"/>
    <col min="18" max="18" width="11.7109375" bestFit="1" customWidth="1"/>
    <col min="19" max="19" width="13.28515625" bestFit="1" customWidth="1"/>
    <col min="20" max="20" width="8.42578125" customWidth="1"/>
    <col min="21" max="21" width="12.140625" bestFit="1" customWidth="1"/>
    <col min="22" max="22" width="6" customWidth="1"/>
    <col min="23" max="23" width="10.42578125" customWidth="1"/>
    <col min="24" max="256" width="11.42578125" customWidth="1"/>
  </cols>
  <sheetData>
    <row r="3" spans="1:23">
      <c r="A3" s="10" t="s">
        <v>29</v>
      </c>
      <c r="B3" s="10" t="s">
        <v>30</v>
      </c>
    </row>
    <row r="4" spans="1:23">
      <c r="A4" s="10" t="s">
        <v>31</v>
      </c>
      <c r="B4" t="s">
        <v>14</v>
      </c>
      <c r="C4" t="s">
        <v>5</v>
      </c>
      <c r="D4" t="s">
        <v>6</v>
      </c>
      <c r="E4" t="s">
        <v>7</v>
      </c>
      <c r="F4" t="s">
        <v>10</v>
      </c>
      <c r="G4" t="s">
        <v>8</v>
      </c>
      <c r="H4" t="s">
        <v>11</v>
      </c>
      <c r="I4" t="s">
        <v>22</v>
      </c>
      <c r="J4" t="s">
        <v>72</v>
      </c>
      <c r="K4" t="s">
        <v>21</v>
      </c>
      <c r="L4" t="s">
        <v>16</v>
      </c>
      <c r="M4" t="s">
        <v>23</v>
      </c>
      <c r="N4" t="s">
        <v>25</v>
      </c>
      <c r="O4" t="s">
        <v>9</v>
      </c>
      <c r="P4" t="s">
        <v>18</v>
      </c>
      <c r="Q4" t="s">
        <v>12</v>
      </c>
      <c r="R4" t="s">
        <v>37</v>
      </c>
      <c r="S4" t="s">
        <v>35</v>
      </c>
      <c r="T4" t="s">
        <v>41</v>
      </c>
      <c r="U4" t="s">
        <v>39</v>
      </c>
      <c r="V4" t="s">
        <v>32</v>
      </c>
      <c r="W4" t="s">
        <v>33</v>
      </c>
    </row>
    <row r="5" spans="1:23">
      <c r="A5" s="13">
        <v>42744</v>
      </c>
      <c r="B5">
        <v>233100</v>
      </c>
      <c r="L5">
        <v>14200</v>
      </c>
      <c r="O5">
        <v>690</v>
      </c>
      <c r="Q5">
        <v>1200</v>
      </c>
      <c r="W5">
        <v>249190</v>
      </c>
    </row>
    <row r="6" spans="1:23">
      <c r="A6" s="13">
        <v>42775</v>
      </c>
      <c r="C6">
        <v>1000</v>
      </c>
      <c r="D6">
        <v>1000</v>
      </c>
      <c r="E6">
        <v>1500</v>
      </c>
      <c r="I6">
        <v>500</v>
      </c>
      <c r="J6">
        <v>255</v>
      </c>
      <c r="K6">
        <v>1000</v>
      </c>
      <c r="L6">
        <v>5000</v>
      </c>
      <c r="M6">
        <v>130.11000000000001</v>
      </c>
      <c r="W6">
        <v>10385.11</v>
      </c>
    </row>
    <row r="7" spans="1:23">
      <c r="A7" s="13">
        <v>42803</v>
      </c>
      <c r="B7">
        <v>26000</v>
      </c>
      <c r="C7">
        <v>1000</v>
      </c>
      <c r="D7">
        <v>1000</v>
      </c>
      <c r="E7">
        <v>2500</v>
      </c>
      <c r="H7">
        <v>634</v>
      </c>
      <c r="J7">
        <v>745</v>
      </c>
      <c r="L7">
        <v>18000</v>
      </c>
      <c r="M7">
        <v>369.89</v>
      </c>
      <c r="N7">
        <v>3000</v>
      </c>
      <c r="O7">
        <v>646.69000000000005</v>
      </c>
      <c r="P7">
        <v>1500</v>
      </c>
      <c r="Q7">
        <v>-810</v>
      </c>
      <c r="W7">
        <v>54585.58</v>
      </c>
    </row>
    <row r="8" spans="1:23">
      <c r="A8" s="13">
        <v>42834</v>
      </c>
      <c r="F8">
        <v>922.02</v>
      </c>
      <c r="G8">
        <v>1500</v>
      </c>
      <c r="L8">
        <v>10000</v>
      </c>
      <c r="W8">
        <v>12422.02</v>
      </c>
    </row>
    <row r="9" spans="1:23">
      <c r="A9" s="13">
        <v>42804</v>
      </c>
      <c r="D9">
        <v>-300</v>
      </c>
      <c r="K9">
        <v>-150</v>
      </c>
      <c r="R9">
        <v>1572.7</v>
      </c>
      <c r="S9">
        <v>750</v>
      </c>
      <c r="W9">
        <v>1872.7</v>
      </c>
    </row>
    <row r="10" spans="1:23">
      <c r="A10" s="13">
        <v>42835</v>
      </c>
      <c r="F10">
        <v>26.65</v>
      </c>
      <c r="I10">
        <v>500</v>
      </c>
      <c r="J10">
        <v>719.21</v>
      </c>
      <c r="K10">
        <v>145.6</v>
      </c>
      <c r="M10">
        <v>500</v>
      </c>
      <c r="W10">
        <v>1891.46</v>
      </c>
    </row>
    <row r="11" spans="1:23">
      <c r="A11" s="13">
        <v>42865</v>
      </c>
      <c r="C11">
        <v>1823.17</v>
      </c>
      <c r="D11">
        <v>368.74</v>
      </c>
      <c r="J11">
        <v>130.79</v>
      </c>
      <c r="W11">
        <v>2322.6999999999998</v>
      </c>
    </row>
    <row r="12" spans="1:23">
      <c r="A12" s="13">
        <v>42895</v>
      </c>
      <c r="T12">
        <v>1110.74</v>
      </c>
      <c r="W12">
        <v>1110.74</v>
      </c>
    </row>
    <row r="13" spans="1:23">
      <c r="A13" s="13">
        <v>42896</v>
      </c>
      <c r="B13">
        <v>7272</v>
      </c>
      <c r="F13">
        <v>2625.54</v>
      </c>
      <c r="G13">
        <v>801</v>
      </c>
      <c r="O13">
        <v>-971.8</v>
      </c>
      <c r="S13">
        <v>-750</v>
      </c>
      <c r="T13">
        <v>1003.26</v>
      </c>
      <c r="W13">
        <v>9980.0000000000018</v>
      </c>
    </row>
    <row r="14" spans="1:23">
      <c r="A14" s="13">
        <v>42925</v>
      </c>
      <c r="C14">
        <v>1733.97</v>
      </c>
      <c r="D14">
        <v>-134</v>
      </c>
      <c r="G14">
        <v>100</v>
      </c>
      <c r="I14">
        <v>-76.319999999999993</v>
      </c>
      <c r="J14">
        <v>-65.2</v>
      </c>
      <c r="W14">
        <v>1558.45</v>
      </c>
    </row>
    <row r="15" spans="1:23">
      <c r="A15" s="13">
        <v>42926</v>
      </c>
      <c r="B15">
        <v>7272</v>
      </c>
      <c r="C15">
        <v>253.17</v>
      </c>
      <c r="F15">
        <v>866.79</v>
      </c>
      <c r="I15">
        <v>500</v>
      </c>
      <c r="J15">
        <v>695.94</v>
      </c>
      <c r="K15">
        <v>364.18</v>
      </c>
      <c r="M15">
        <v>200</v>
      </c>
      <c r="O15">
        <v>1000</v>
      </c>
      <c r="T15">
        <v>834</v>
      </c>
      <c r="U15">
        <v>212.25</v>
      </c>
      <c r="W15">
        <v>12198.33</v>
      </c>
    </row>
    <row r="16" spans="1:23">
      <c r="A16" s="13">
        <v>42957</v>
      </c>
      <c r="B16">
        <v>7272</v>
      </c>
      <c r="C16">
        <v>1889.49</v>
      </c>
      <c r="G16">
        <v>599</v>
      </c>
      <c r="W16">
        <v>9760.49</v>
      </c>
    </row>
    <row r="17" spans="1:23">
      <c r="A17" s="11" t="s">
        <v>32</v>
      </c>
    </row>
    <row r="18" spans="1:23">
      <c r="A18" s="11" t="s">
        <v>33</v>
      </c>
      <c r="B18">
        <v>280916</v>
      </c>
      <c r="C18">
        <v>7699.8</v>
      </c>
      <c r="D18">
        <v>1934.7399999999998</v>
      </c>
      <c r="E18">
        <v>4000</v>
      </c>
      <c r="F18">
        <v>4441</v>
      </c>
      <c r="G18">
        <v>3000</v>
      </c>
      <c r="H18">
        <v>634</v>
      </c>
      <c r="I18">
        <v>1423.68</v>
      </c>
      <c r="J18">
        <v>2480.7399999999998</v>
      </c>
      <c r="K18">
        <v>1359.78</v>
      </c>
      <c r="L18">
        <v>47200</v>
      </c>
      <c r="M18">
        <v>1200</v>
      </c>
      <c r="N18">
        <v>3000</v>
      </c>
      <c r="O18">
        <v>1364.89</v>
      </c>
      <c r="P18">
        <v>1500</v>
      </c>
      <c r="Q18">
        <v>390</v>
      </c>
      <c r="R18">
        <v>1572.7</v>
      </c>
      <c r="S18">
        <v>0</v>
      </c>
      <c r="T18">
        <v>2948</v>
      </c>
      <c r="U18">
        <v>212.25</v>
      </c>
      <c r="W18">
        <v>367277.58000000007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workbookViewId="0">
      <selection activeCell="A41" sqref="A41"/>
    </sheetView>
  </sheetViews>
  <sheetFormatPr defaultRowHeight="12.75"/>
  <cols>
    <col min="1" max="1" width="10" customWidth="1"/>
    <col min="2" max="2" width="21.85546875" bestFit="1" customWidth="1"/>
    <col min="3" max="3" width="15.7109375" bestFit="1" customWidth="1"/>
    <col min="4" max="4" width="14.7109375" bestFit="1" customWidth="1"/>
    <col min="5" max="5" width="17.42578125" bestFit="1" customWidth="1"/>
    <col min="6" max="6" width="13.28515625" bestFit="1" customWidth="1"/>
    <col min="7" max="7" width="13.7109375" bestFit="1" customWidth="1"/>
    <col min="8" max="8" width="9.85546875" customWidth="1"/>
    <col min="9" max="9" width="23.140625" bestFit="1" customWidth="1"/>
    <col min="10" max="10" width="28" bestFit="1" customWidth="1"/>
    <col min="11" max="11" width="15" bestFit="1" customWidth="1"/>
    <col min="12" max="12" width="13.85546875" bestFit="1" customWidth="1"/>
    <col min="13" max="13" width="16.7109375" bestFit="1" customWidth="1"/>
    <col min="14" max="14" width="8.28515625" customWidth="1"/>
    <col min="15" max="15" width="10" customWidth="1"/>
    <col min="16" max="16" width="16" bestFit="1" customWidth="1"/>
    <col min="17" max="17" width="9.140625" customWidth="1"/>
    <col min="18" max="18" width="11.7109375" bestFit="1" customWidth="1"/>
    <col min="19" max="19" width="13.28515625" bestFit="1" customWidth="1"/>
    <col min="20" max="20" width="8.42578125" customWidth="1"/>
    <col min="21" max="21" width="12.140625" bestFit="1" customWidth="1"/>
    <col min="22" max="22" width="6" customWidth="1"/>
    <col min="23" max="23" width="10.42578125" customWidth="1"/>
    <col min="24" max="256" width="11.42578125" customWidth="1"/>
  </cols>
  <sheetData>
    <row r="1" spans="1:23">
      <c r="A1" s="10" t="s">
        <v>29</v>
      </c>
      <c r="B1" s="10" t="s">
        <v>30</v>
      </c>
    </row>
    <row r="2" spans="1:23">
      <c r="A2" s="10" t="s">
        <v>31</v>
      </c>
      <c r="B2" t="s">
        <v>14</v>
      </c>
      <c r="C2" t="s">
        <v>5</v>
      </c>
      <c r="D2" t="s">
        <v>6</v>
      </c>
      <c r="E2" t="s">
        <v>7</v>
      </c>
      <c r="F2" t="s">
        <v>10</v>
      </c>
      <c r="G2" t="s">
        <v>8</v>
      </c>
      <c r="H2" t="s">
        <v>11</v>
      </c>
      <c r="I2" t="s">
        <v>22</v>
      </c>
      <c r="J2" t="s">
        <v>72</v>
      </c>
      <c r="K2" t="s">
        <v>21</v>
      </c>
      <c r="L2" t="s">
        <v>16</v>
      </c>
      <c r="M2" t="s">
        <v>23</v>
      </c>
      <c r="N2" t="s">
        <v>25</v>
      </c>
      <c r="O2" t="s">
        <v>9</v>
      </c>
      <c r="P2" t="s">
        <v>18</v>
      </c>
      <c r="Q2" t="s">
        <v>12</v>
      </c>
      <c r="R2" t="s">
        <v>37</v>
      </c>
      <c r="S2" t="s">
        <v>35</v>
      </c>
      <c r="T2" t="s">
        <v>41</v>
      </c>
      <c r="U2" t="s">
        <v>39</v>
      </c>
      <c r="V2" t="s">
        <v>32</v>
      </c>
      <c r="W2" t="s">
        <v>33</v>
      </c>
    </row>
    <row r="3" spans="1:23">
      <c r="A3" s="13">
        <v>42744</v>
      </c>
      <c r="B3">
        <v>233100</v>
      </c>
      <c r="L3">
        <v>14200</v>
      </c>
      <c r="O3">
        <v>690</v>
      </c>
      <c r="Q3">
        <v>1200</v>
      </c>
      <c r="W3">
        <v>249190</v>
      </c>
    </row>
    <row r="4" spans="1:23">
      <c r="A4" s="13">
        <v>42775</v>
      </c>
      <c r="C4">
        <v>1000</v>
      </c>
      <c r="D4">
        <v>1000</v>
      </c>
      <c r="E4">
        <v>1500</v>
      </c>
      <c r="I4">
        <v>500</v>
      </c>
      <c r="J4">
        <v>255</v>
      </c>
      <c r="K4">
        <v>1000</v>
      </c>
      <c r="L4">
        <v>5000</v>
      </c>
      <c r="M4">
        <v>130.11000000000001</v>
      </c>
      <c r="W4">
        <v>10385.11</v>
      </c>
    </row>
    <row r="5" spans="1:23">
      <c r="A5" s="13">
        <v>42803</v>
      </c>
      <c r="B5">
        <v>26000</v>
      </c>
      <c r="C5">
        <v>1000</v>
      </c>
      <c r="D5">
        <v>1000</v>
      </c>
      <c r="E5">
        <v>2500</v>
      </c>
      <c r="H5">
        <v>634</v>
      </c>
      <c r="J5">
        <v>745</v>
      </c>
      <c r="L5">
        <v>18000</v>
      </c>
      <c r="M5">
        <v>369.89</v>
      </c>
      <c r="N5">
        <v>3000</v>
      </c>
      <c r="O5">
        <v>646.69000000000005</v>
      </c>
      <c r="P5">
        <v>1500</v>
      </c>
      <c r="Q5">
        <v>-810</v>
      </c>
      <c r="W5">
        <v>54585.58</v>
      </c>
    </row>
    <row r="6" spans="1:23">
      <c r="A6" s="13">
        <v>42804</v>
      </c>
      <c r="D6">
        <v>-300</v>
      </c>
      <c r="K6">
        <v>-150</v>
      </c>
      <c r="R6">
        <v>1572.7</v>
      </c>
      <c r="S6">
        <v>750</v>
      </c>
      <c r="W6">
        <v>1872.7</v>
      </c>
    </row>
    <row r="7" spans="1:23">
      <c r="A7" s="13">
        <v>42834</v>
      </c>
      <c r="F7">
        <v>922.02</v>
      </c>
      <c r="G7">
        <v>1500</v>
      </c>
      <c r="L7">
        <v>10000</v>
      </c>
      <c r="W7">
        <v>12422.02</v>
      </c>
    </row>
    <row r="8" spans="1:23">
      <c r="A8" s="13">
        <v>42835</v>
      </c>
      <c r="F8">
        <v>26.65</v>
      </c>
      <c r="I8">
        <v>500</v>
      </c>
      <c r="J8">
        <v>719.21</v>
      </c>
      <c r="K8">
        <v>145.6</v>
      </c>
      <c r="M8">
        <v>500</v>
      </c>
      <c r="W8">
        <v>1891.46</v>
      </c>
    </row>
    <row r="9" spans="1:23">
      <c r="A9" s="13">
        <v>42865</v>
      </c>
      <c r="C9">
        <v>1823.17</v>
      </c>
      <c r="D9">
        <v>368.74</v>
      </c>
      <c r="J9">
        <v>130.79</v>
      </c>
      <c r="W9">
        <v>2322.6999999999998</v>
      </c>
    </row>
    <row r="10" spans="1:23">
      <c r="A10" s="13">
        <v>42895</v>
      </c>
      <c r="T10">
        <v>1110.74</v>
      </c>
      <c r="W10">
        <v>1110.74</v>
      </c>
    </row>
    <row r="11" spans="1:23">
      <c r="A11" s="13">
        <v>42896</v>
      </c>
      <c r="B11">
        <v>7272</v>
      </c>
      <c r="F11">
        <v>2625.54</v>
      </c>
      <c r="G11">
        <v>801</v>
      </c>
      <c r="O11">
        <v>-971.8</v>
      </c>
      <c r="S11">
        <v>-750</v>
      </c>
      <c r="T11">
        <v>1003.26</v>
      </c>
      <c r="W11">
        <v>9980.0000000000018</v>
      </c>
    </row>
    <row r="12" spans="1:23">
      <c r="A12" s="13">
        <v>42925</v>
      </c>
      <c r="C12">
        <v>1733.97</v>
      </c>
      <c r="D12">
        <v>-134</v>
      </c>
      <c r="G12">
        <v>100</v>
      </c>
      <c r="I12">
        <v>-76.319999999999993</v>
      </c>
      <c r="J12">
        <v>-65.2</v>
      </c>
      <c r="W12">
        <v>1558.45</v>
      </c>
    </row>
    <row r="13" spans="1:23">
      <c r="A13" s="13">
        <v>42926</v>
      </c>
      <c r="B13">
        <v>7272</v>
      </c>
      <c r="C13">
        <v>253.17</v>
      </c>
      <c r="F13">
        <v>866.79</v>
      </c>
      <c r="I13">
        <v>500</v>
      </c>
      <c r="J13">
        <v>695.94</v>
      </c>
      <c r="K13">
        <v>364.18</v>
      </c>
      <c r="M13">
        <v>200</v>
      </c>
      <c r="O13">
        <v>1000</v>
      </c>
      <c r="T13">
        <v>834</v>
      </c>
      <c r="U13">
        <v>212.25</v>
      </c>
      <c r="W13">
        <v>12198.33</v>
      </c>
    </row>
    <row r="14" spans="1:23">
      <c r="A14" s="13">
        <v>42957</v>
      </c>
      <c r="B14">
        <v>7272</v>
      </c>
      <c r="C14">
        <v>1889.49</v>
      </c>
      <c r="G14">
        <v>599</v>
      </c>
      <c r="W14">
        <v>9760.49</v>
      </c>
    </row>
    <row r="15" spans="1:23">
      <c r="A15" s="11" t="s">
        <v>32</v>
      </c>
    </row>
    <row r="16" spans="1:23">
      <c r="A16" s="11" t="s">
        <v>33</v>
      </c>
      <c r="B16">
        <v>280916</v>
      </c>
      <c r="C16">
        <v>7699.8</v>
      </c>
      <c r="D16">
        <v>1934.7399999999998</v>
      </c>
      <c r="E16">
        <v>4000</v>
      </c>
      <c r="F16">
        <v>4441</v>
      </c>
      <c r="G16">
        <v>3000</v>
      </c>
      <c r="H16">
        <v>634</v>
      </c>
      <c r="I16">
        <v>1423.68</v>
      </c>
      <c r="J16">
        <v>2480.7399999999998</v>
      </c>
      <c r="K16">
        <v>1359.78</v>
      </c>
      <c r="L16">
        <v>47200</v>
      </c>
      <c r="M16">
        <v>1200</v>
      </c>
      <c r="N16">
        <v>3000</v>
      </c>
      <c r="O16">
        <v>1364.89</v>
      </c>
      <c r="P16">
        <v>1500</v>
      </c>
      <c r="Q16">
        <v>390</v>
      </c>
      <c r="R16">
        <v>1572.7</v>
      </c>
      <c r="S16">
        <v>0</v>
      </c>
      <c r="T16">
        <v>2948</v>
      </c>
      <c r="U16">
        <v>212.25</v>
      </c>
      <c r="W16">
        <v>367277.58000000007</v>
      </c>
    </row>
    <row r="23" spans="1:23">
      <c r="A23" t="s">
        <v>31</v>
      </c>
      <c r="B23" t="s">
        <v>14</v>
      </c>
      <c r="C23" t="s">
        <v>5</v>
      </c>
      <c r="D23" t="s">
        <v>6</v>
      </c>
      <c r="E23" t="s">
        <v>7</v>
      </c>
      <c r="F23" t="s">
        <v>10</v>
      </c>
      <c r="G23" t="s">
        <v>8</v>
      </c>
      <c r="H23" t="s">
        <v>11</v>
      </c>
      <c r="I23" t="s">
        <v>22</v>
      </c>
      <c r="J23" t="s">
        <v>72</v>
      </c>
      <c r="K23" t="s">
        <v>21</v>
      </c>
      <c r="L23" t="s">
        <v>16</v>
      </c>
      <c r="M23" t="s">
        <v>23</v>
      </c>
      <c r="N23" t="s">
        <v>25</v>
      </c>
      <c r="O23" t="s">
        <v>9</v>
      </c>
      <c r="P23" t="s">
        <v>18</v>
      </c>
      <c r="Q23" t="s">
        <v>12</v>
      </c>
      <c r="R23" t="s">
        <v>37</v>
      </c>
      <c r="S23" t="s">
        <v>35</v>
      </c>
      <c r="T23" t="s">
        <v>41</v>
      </c>
      <c r="U23" t="s">
        <v>39</v>
      </c>
      <c r="V23" t="s">
        <v>32</v>
      </c>
      <c r="W23" t="s">
        <v>33</v>
      </c>
    </row>
    <row r="24" spans="1:23" s="15" customFormat="1">
      <c r="A24" s="14">
        <v>42744</v>
      </c>
      <c r="B24" s="15">
        <v>233100</v>
      </c>
      <c r="L24" s="15">
        <v>14200</v>
      </c>
      <c r="O24" s="15">
        <v>690</v>
      </c>
      <c r="Q24" s="15">
        <v>1200</v>
      </c>
      <c r="W24" s="15">
        <v>249190</v>
      </c>
    </row>
    <row r="25" spans="1:23" s="15" customFormat="1">
      <c r="A25" s="14">
        <v>42775</v>
      </c>
      <c r="C25" s="15">
        <v>1000</v>
      </c>
      <c r="D25" s="15">
        <v>1000</v>
      </c>
      <c r="E25" s="15">
        <v>1500</v>
      </c>
      <c r="I25" s="15">
        <v>500</v>
      </c>
      <c r="J25" s="15">
        <v>255</v>
      </c>
      <c r="K25" s="15">
        <v>1000</v>
      </c>
      <c r="L25" s="15">
        <v>5000</v>
      </c>
      <c r="M25" s="15">
        <v>130.11000000000001</v>
      </c>
      <c r="W25" s="15">
        <v>10385.11</v>
      </c>
    </row>
    <row r="26" spans="1:23" s="15" customFormat="1">
      <c r="A26" s="14">
        <v>42803</v>
      </c>
      <c r="B26" s="15">
        <v>26000</v>
      </c>
      <c r="C26" s="15">
        <v>1000</v>
      </c>
      <c r="D26" s="15">
        <v>1000</v>
      </c>
      <c r="E26" s="15">
        <v>2500</v>
      </c>
      <c r="H26" s="15">
        <v>634</v>
      </c>
      <c r="J26" s="15">
        <v>745</v>
      </c>
      <c r="L26" s="15">
        <v>18000</v>
      </c>
      <c r="M26" s="15">
        <v>369.89</v>
      </c>
      <c r="N26" s="15">
        <v>3000</v>
      </c>
      <c r="O26" s="15">
        <v>646.69000000000005</v>
      </c>
      <c r="P26" s="15">
        <v>1500</v>
      </c>
      <c r="Q26" s="15">
        <v>-810</v>
      </c>
      <c r="W26" s="15">
        <v>54585.58</v>
      </c>
    </row>
    <row r="27" spans="1:23" s="15" customFormat="1">
      <c r="A27" s="14">
        <v>42804</v>
      </c>
      <c r="D27" s="15">
        <v>-300</v>
      </c>
      <c r="K27" s="15">
        <v>-150</v>
      </c>
      <c r="R27" s="15">
        <v>1572.7</v>
      </c>
      <c r="S27" s="15">
        <v>750</v>
      </c>
      <c r="W27" s="15">
        <v>1872.7</v>
      </c>
    </row>
    <row r="28" spans="1:23" s="15" customFormat="1">
      <c r="A28" s="14" t="s">
        <v>44</v>
      </c>
      <c r="B28" s="15" t="s">
        <v>42</v>
      </c>
      <c r="C28" s="15">
        <f>SUM(C25:C26)</f>
        <v>2000</v>
      </c>
    </row>
    <row r="29" spans="1:23" s="15" customFormat="1">
      <c r="A29" s="14">
        <v>42834</v>
      </c>
      <c r="F29" s="15">
        <v>922.02</v>
      </c>
      <c r="G29" s="15">
        <v>1500</v>
      </c>
      <c r="L29" s="15">
        <v>10000</v>
      </c>
      <c r="W29" s="15">
        <v>12422.02</v>
      </c>
    </row>
    <row r="30" spans="1:23" s="15" customFormat="1">
      <c r="A30" s="14">
        <v>42835</v>
      </c>
      <c r="F30" s="15">
        <v>26.65</v>
      </c>
      <c r="I30" s="15">
        <v>500</v>
      </c>
      <c r="J30" s="15">
        <v>719.21</v>
      </c>
      <c r="K30" s="15">
        <v>145.6</v>
      </c>
      <c r="M30" s="15">
        <v>500</v>
      </c>
      <c r="W30" s="15">
        <v>1891.46</v>
      </c>
    </row>
    <row r="31" spans="1:23" s="15" customFormat="1">
      <c r="A31" s="14">
        <v>42865</v>
      </c>
      <c r="C31" s="15">
        <v>1823.17</v>
      </c>
      <c r="D31" s="15">
        <v>368.74</v>
      </c>
      <c r="J31" s="15">
        <v>130.79</v>
      </c>
      <c r="W31" s="15">
        <v>2322.6999999999998</v>
      </c>
    </row>
    <row r="32" spans="1:23" s="15" customFormat="1">
      <c r="A32" s="14">
        <v>42895</v>
      </c>
      <c r="T32" s="15">
        <v>1110.74</v>
      </c>
      <c r="W32" s="15">
        <v>1110.74</v>
      </c>
    </row>
    <row r="33" spans="1:23" s="15" customFormat="1">
      <c r="A33" s="14">
        <v>42896</v>
      </c>
      <c r="B33" s="15">
        <v>7272</v>
      </c>
      <c r="F33" s="15">
        <v>2625.54</v>
      </c>
      <c r="G33" s="15">
        <v>801</v>
      </c>
      <c r="O33" s="15">
        <v>-971.8</v>
      </c>
      <c r="S33" s="15">
        <v>-750</v>
      </c>
      <c r="T33" s="15">
        <v>1003.26</v>
      </c>
      <c r="W33" s="15">
        <v>9980.0000000000018</v>
      </c>
    </row>
    <row r="34" spans="1:23" s="15" customFormat="1">
      <c r="A34" s="14" t="s">
        <v>45</v>
      </c>
    </row>
    <row r="35" spans="1:23" s="15" customFormat="1">
      <c r="A35" s="14">
        <v>42925</v>
      </c>
      <c r="C35" s="15">
        <v>1733.97</v>
      </c>
      <c r="D35" s="15">
        <v>-134</v>
      </c>
      <c r="G35" s="15">
        <v>100</v>
      </c>
      <c r="I35" s="15">
        <v>-76.319999999999993</v>
      </c>
      <c r="J35" s="15">
        <v>-65.2</v>
      </c>
      <c r="W35" s="15">
        <v>1558.45</v>
      </c>
    </row>
    <row r="36" spans="1:23" s="15" customFormat="1">
      <c r="A36" s="14">
        <v>42926</v>
      </c>
      <c r="B36" s="15">
        <v>7272</v>
      </c>
      <c r="C36" s="15">
        <v>253.17</v>
      </c>
      <c r="F36" s="15">
        <v>866.79</v>
      </c>
      <c r="I36" s="15">
        <v>500</v>
      </c>
      <c r="J36" s="15">
        <v>695.94</v>
      </c>
      <c r="K36" s="15">
        <v>364.18</v>
      </c>
      <c r="M36" s="15">
        <v>200</v>
      </c>
      <c r="O36" s="15">
        <v>1000</v>
      </c>
      <c r="T36" s="15">
        <v>834</v>
      </c>
      <c r="U36" s="15">
        <v>212.25</v>
      </c>
      <c r="W36" s="15">
        <v>12198.33</v>
      </c>
    </row>
    <row r="37" spans="1:23" s="15" customFormat="1">
      <c r="A37" s="14">
        <v>42957</v>
      </c>
      <c r="B37" s="15">
        <v>7272</v>
      </c>
      <c r="C37" s="15">
        <v>1889.49</v>
      </c>
      <c r="G37" s="15">
        <v>599</v>
      </c>
      <c r="W37" s="15">
        <v>9760.49</v>
      </c>
    </row>
    <row r="38" spans="1:23" s="15" customFormat="1">
      <c r="A38" s="14">
        <v>42957</v>
      </c>
      <c r="B38" s="15">
        <v>7272</v>
      </c>
      <c r="C38" s="15">
        <v>1889.49</v>
      </c>
      <c r="G38" s="15">
        <v>599</v>
      </c>
      <c r="W38" s="15">
        <v>9760.49</v>
      </c>
    </row>
    <row r="39" spans="1:23" s="15" customFormat="1">
      <c r="A39" s="14" t="s">
        <v>46</v>
      </c>
    </row>
    <row r="40" spans="1:23" s="15" customFormat="1">
      <c r="A40" s="14" t="s">
        <v>47</v>
      </c>
    </row>
    <row r="41" spans="1:23" s="15" customFormat="1">
      <c r="A41" s="15">
        <v>2017</v>
      </c>
      <c r="B41" s="15">
        <v>280916</v>
      </c>
      <c r="C41" s="15">
        <v>7699.8</v>
      </c>
      <c r="D41" s="15">
        <v>1934.7399999999998</v>
      </c>
      <c r="E41" s="15">
        <v>4000</v>
      </c>
      <c r="F41" s="15">
        <v>4441</v>
      </c>
      <c r="G41" s="15">
        <v>3000</v>
      </c>
      <c r="H41" s="15">
        <v>634</v>
      </c>
      <c r="I41" s="15">
        <v>1423.68</v>
      </c>
      <c r="J41" s="15">
        <v>2480.7399999999998</v>
      </c>
      <c r="K41" s="15">
        <v>1359.78</v>
      </c>
      <c r="L41" s="15">
        <v>47200</v>
      </c>
      <c r="M41" s="15">
        <v>1200</v>
      </c>
      <c r="N41" s="15">
        <v>3000</v>
      </c>
      <c r="O41" s="15">
        <v>1364.89</v>
      </c>
      <c r="P41" s="15">
        <v>1500</v>
      </c>
      <c r="Q41" s="15">
        <v>390</v>
      </c>
      <c r="R41" s="15">
        <v>1572.7</v>
      </c>
      <c r="S41" s="15">
        <v>0</v>
      </c>
      <c r="T41" s="15">
        <v>2948</v>
      </c>
      <c r="U41" s="15">
        <v>212.25</v>
      </c>
      <c r="W41" s="15">
        <v>367277.58000000007</v>
      </c>
    </row>
    <row r="42" spans="1:23">
      <c r="A42" t="s">
        <v>43</v>
      </c>
    </row>
  </sheetData>
  <phoneticPr fontId="2" type="noConversion"/>
  <pageMargins left="0.75" right="0.75" top="1" bottom="1" header="0.5" footer="0.5"/>
  <pageSetup paperSize="9" orientation="portrait" horizontalDpi="4294967292" verticalDpi="4294967292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分配</vt:lpstr>
      <vt:lpstr>dreamobj</vt:lpstr>
      <vt:lpstr>target</vt:lpstr>
      <vt:lpstr>所有者权益</vt:lpstr>
      <vt:lpstr>工作表2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zxy张晓芸</dc:creator>
  <cp:lastModifiedBy>zxy张晓芸</cp:lastModifiedBy>
  <dcterms:created xsi:type="dcterms:W3CDTF">2018-01-09T03:19:44Z</dcterms:created>
  <dcterms:modified xsi:type="dcterms:W3CDTF">2018-01-10T05:28:16Z</dcterms:modified>
</cp:coreProperties>
</file>