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Sec Val\"/>
    </mc:Choice>
  </mc:AlternateContent>
  <bookViews>
    <workbookView xWindow="0" yWindow="0" windowWidth="23040" windowHeight="9192" activeTab="5"/>
  </bookViews>
  <sheets>
    <sheet name="DCF" sheetId="1" r:id="rId1"/>
    <sheet name="WACC&amp;Debt Table" sheetId="13" r:id="rId2"/>
    <sheet name="Beta" sheetId="23" r:id="rId3"/>
    <sheet name="Net Working Capital" sheetId="6" r:id="rId4"/>
    <sheet name="COMP (2)" sheetId="22" r:id="rId5"/>
    <sheet name="COMP" sheetId="15" r:id="rId6"/>
    <sheet name="Segment_SG" sheetId="10" r:id="rId7"/>
    <sheet name="COMP BENCHMARK" sheetId="19" r:id="rId8"/>
    <sheet name="ebit,debt,roa" sheetId="21" r:id="rId9"/>
    <sheet name="Revenue,EBITDA,EPS" sheetId="17" r:id="rId10"/>
    <sheet name="Revenue,EBITDA,EPS (2)" sheetId="20" r:id="rId11"/>
    <sheet name="Valuation Vs Peers - Grid" sheetId="16" r:id="rId12"/>
    <sheet name="Comparable" sheetId="14" r:id="rId13"/>
    <sheet name="Incomestatement_IS" sheetId="7" r:id="rId14"/>
    <sheet name="Balancesheet_BS" sheetId="8" r:id="rId15"/>
    <sheet name="Cashflow_CF" sheetId="9" r:id="rId16"/>
    <sheet name="KeyValues_KV" sheetId="12" r:id="rId17"/>
    <sheet name="Revenue_RV" sheetId="11" r:id="rId18"/>
    <sheet name="Income Statement" sheetId="3" r:id="rId19"/>
    <sheet name="Balance Sheet" sheetId="5" r:id="rId20"/>
    <sheet name="Cash Flow" sheetId="4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C" localSheetId="4">[1]Inputs!#REF!</definedName>
    <definedName name="\C">[1]Inputs!#REF!</definedName>
    <definedName name="\P" localSheetId="4">[1]Inputs!#REF!</definedName>
    <definedName name="\P">[1]Inputs!#REF!</definedName>
    <definedName name="\Q" localSheetId="4">[1]Inputs!#REF!</definedName>
    <definedName name="\Q">[1]Inputs!#REF!</definedName>
    <definedName name="\S" localSheetId="4">[1]Inputs!#REF!</definedName>
    <definedName name="\S">[1]Inputs!#REF!</definedName>
    <definedName name="\X" localSheetId="4">[1]Inputs!#REF!</definedName>
    <definedName name="\X">[1]Inputs!#REF!</definedName>
    <definedName name="__FDS_HYPERLINK_TOGGLE_STATE__" hidden="1">"ON"</definedName>
    <definedName name="_1__123Graph_AChart_1A" localSheetId="4" hidden="1">#REF!</definedName>
    <definedName name="_1__123Graph_AChart_1A" hidden="1">#REF!</definedName>
    <definedName name="_10__123Graph_AChart_1AJ" localSheetId="4" hidden="1">#REF!</definedName>
    <definedName name="_10__123Graph_AChart_1AJ" hidden="1">#REF!</definedName>
    <definedName name="_100__123Graph_EGRAFICO_20" hidden="1">[2]TASSI2!$AP$7:$AP$19</definedName>
    <definedName name="_101__123Graph_FChart_1B" localSheetId="4" hidden="1">#REF!</definedName>
    <definedName name="_101__123Graph_FChart_1B" hidden="1">#REF!</definedName>
    <definedName name="_102__123Graph_FGRAFICO_20" hidden="1">[2]TASSI2!$AQ$7:$AQ$19</definedName>
    <definedName name="_103__123Graph_LBL_AGRAFICO_20" hidden="1">[2]TASSI2!$AG$6:$AG$6</definedName>
    <definedName name="_104__123Graph_LBL_BGRAFICO_20" hidden="1">[2]TASSI2!$AH$6:$AH$6</definedName>
    <definedName name="_105__123Graph_LBL_CGRAFICO_20" hidden="1">[2]TASSI2!$AI$6:$AI$6</definedName>
    <definedName name="_106__123Graph_LBL_DGRAFICO_20" hidden="1">[2]TASSI2!$AJ$6:$AJ$6</definedName>
    <definedName name="_107__123Graph_LBL_EGRAFICO_20" hidden="1">[2]TASSI2!$AP$5:$AP$5</definedName>
    <definedName name="_108__123Graph_LBL_FGRAFICO_20" hidden="1">[2]TASSI2!$AQ$5:$AQ$5</definedName>
    <definedName name="_109__123Graph_XGRAFICO_8" hidden="1">'[2]Tav.22 Rischio di Credito'!$AI$30:$AI$41</definedName>
    <definedName name="_11__123Graph_AChart_1AK" localSheetId="4" hidden="1">#REF!</definedName>
    <definedName name="_11__123Graph_AChart_1AK" hidden="1">#REF!</definedName>
    <definedName name="_12__123Graph_AChart_1AL" localSheetId="4" hidden="1">#REF!</definedName>
    <definedName name="_12__123Graph_AChart_1AL" hidden="1">#REF!</definedName>
    <definedName name="_13__123Graph_AChart_1AM" localSheetId="4" hidden="1">#REF!</definedName>
    <definedName name="_13__123Graph_AChart_1AM" hidden="1">#REF!</definedName>
    <definedName name="_14__123Graph_AChart_1AN" localSheetId="4" hidden="1">#REF!</definedName>
    <definedName name="_14__123Graph_AChart_1AN" hidden="1">#REF!</definedName>
    <definedName name="_15__123Graph_AChart_1B" localSheetId="4" hidden="1">#REF!</definedName>
    <definedName name="_15__123Graph_AChart_1B" hidden="1">#REF!</definedName>
    <definedName name="_16__123Graph_AChart_1C" localSheetId="4" hidden="1">#REF!</definedName>
    <definedName name="_16__123Graph_AChart_1C" hidden="1">#REF!</definedName>
    <definedName name="_17__123Graph_AChart_1E" localSheetId="4" hidden="1">#REF!</definedName>
    <definedName name="_17__123Graph_AChart_1E" hidden="1">#REF!</definedName>
    <definedName name="_18__123Graph_AChart_1F" localSheetId="4" hidden="1">#REF!</definedName>
    <definedName name="_18__123Graph_AChart_1F" hidden="1">#REF!</definedName>
    <definedName name="_19__123Graph_AChart_1G" localSheetId="4" hidden="1">#REF!</definedName>
    <definedName name="_19__123Graph_AChart_1G" hidden="1">#REF!</definedName>
    <definedName name="_2__123Graph_AChart_1AA" localSheetId="4" hidden="1">#REF!</definedName>
    <definedName name="_2__123Graph_AChart_1AA" hidden="1">#REF!</definedName>
    <definedName name="_20__123Graph_AChart_1H" localSheetId="4" hidden="1">#REF!</definedName>
    <definedName name="_20__123Graph_AChart_1H" hidden="1">#REF!</definedName>
    <definedName name="_21__123Graph_AChart_1I" localSheetId="4" hidden="1">#REF!</definedName>
    <definedName name="_21__123Graph_AChart_1I" hidden="1">#REF!</definedName>
    <definedName name="_22__123Graph_AChart_1J" localSheetId="4" hidden="1">#REF!</definedName>
    <definedName name="_22__123Graph_AChart_1J" hidden="1">#REF!</definedName>
    <definedName name="_23__123Graph_AChart_1K" localSheetId="4" hidden="1">#REF!</definedName>
    <definedName name="_23__123Graph_AChart_1K" hidden="1">#REF!</definedName>
    <definedName name="_24__123Graph_AChart_1L" localSheetId="4" hidden="1">#REF!</definedName>
    <definedName name="_24__123Graph_AChart_1L" hidden="1">#REF!</definedName>
    <definedName name="_25__123Graph_AChart_1M" localSheetId="4" hidden="1">#REF!</definedName>
    <definedName name="_25__123Graph_AChart_1M" hidden="1">#REF!</definedName>
    <definedName name="_26__123Graph_AChart_1N" localSheetId="4" hidden="1">#REF!</definedName>
    <definedName name="_26__123Graph_AChart_1N" hidden="1">#REF!</definedName>
    <definedName name="_27__123Graph_AChart_1O" localSheetId="4" hidden="1">#REF!</definedName>
    <definedName name="_27__123Graph_AChart_1O" hidden="1">#REF!</definedName>
    <definedName name="_28__123Graph_AChart_1P" localSheetId="4" hidden="1">#REF!</definedName>
    <definedName name="_28__123Graph_AChart_1P" hidden="1">#REF!</definedName>
    <definedName name="_29__123Graph_AChart_1Q" localSheetId="4" hidden="1">#REF!</definedName>
    <definedName name="_29__123Graph_AChart_1Q" hidden="1">#REF!</definedName>
    <definedName name="_3__123Graph_AChart_1AB" localSheetId="4" hidden="1">#REF!</definedName>
    <definedName name="_3__123Graph_AChart_1AB" hidden="1">#REF!</definedName>
    <definedName name="_30__123Graph_AChart_1R" localSheetId="4" hidden="1">#REF!</definedName>
    <definedName name="_30__123Graph_AChart_1R" hidden="1">#REF!</definedName>
    <definedName name="_31__123Graph_AChart_1S" localSheetId="4" hidden="1">#REF!</definedName>
    <definedName name="_31__123Graph_AChart_1S" hidden="1">#REF!</definedName>
    <definedName name="_32__123Graph_AChart_1T" localSheetId="4" hidden="1">#REF!</definedName>
    <definedName name="_32__123Graph_AChart_1T" hidden="1">#REF!</definedName>
    <definedName name="_33__123Graph_AChart_1U" localSheetId="4" hidden="1">#REF!</definedName>
    <definedName name="_33__123Graph_AChart_1U" hidden="1">#REF!</definedName>
    <definedName name="_34__123Graph_AChart_1V" localSheetId="4" hidden="1">#REF!</definedName>
    <definedName name="_34__123Graph_AChart_1V" hidden="1">#REF!</definedName>
    <definedName name="_35__123Graph_AChart_1W" localSheetId="4" hidden="1">#REF!</definedName>
    <definedName name="_35__123Graph_AChart_1W" hidden="1">#REF!</definedName>
    <definedName name="_36__123Graph_AChart_1X" localSheetId="4" hidden="1">#REF!</definedName>
    <definedName name="_36__123Graph_AChart_1X" hidden="1">#REF!</definedName>
    <definedName name="_37__123Graph_AChart_1Y" localSheetId="4" hidden="1">#REF!</definedName>
    <definedName name="_37__123Graph_AChart_1Y" hidden="1">#REF!</definedName>
    <definedName name="_38__123Graph_AChart_1Z" localSheetId="4" hidden="1">#REF!</definedName>
    <definedName name="_38__123Graph_AChart_1Z" hidden="1">#REF!</definedName>
    <definedName name="_39__123Graph_AChart_2D" localSheetId="4" hidden="1">#REF!</definedName>
    <definedName name="_39__123Graph_AChart_2D" hidden="1">#REF!</definedName>
    <definedName name="_4__123Graph_AChart_1AC" localSheetId="4" hidden="1">#REF!</definedName>
    <definedName name="_4__123Graph_AChart_1AC" hidden="1">#REF!</definedName>
    <definedName name="_40__123Graph_AChart_3D" localSheetId="4" hidden="1">#REF!</definedName>
    <definedName name="_40__123Graph_AChart_3D" hidden="1">#REF!</definedName>
    <definedName name="_41__123Graph_AChart_3X" localSheetId="4" hidden="1">#REF!</definedName>
    <definedName name="_41__123Graph_AChart_3X" hidden="1">#REF!</definedName>
    <definedName name="_42__123Graph_AChart_9C" localSheetId="4" hidden="1">#REF!</definedName>
    <definedName name="_42__123Graph_AChart_9C" hidden="1">#REF!</definedName>
    <definedName name="_43__123Graph_AGRAFICO_20" hidden="1">[2]TASSI2!$AG$7:$AG$19</definedName>
    <definedName name="_44__123Graph_AGRAFICO_7" hidden="1">'[2]Tav.22 Rischio di Credito'!$AJ$7:$AJ$29</definedName>
    <definedName name="_45__123Graph_AGRAFICO_8" hidden="1">'[2]Tav.22 Rischio di Credito'!$AJ$30:$AJ$41</definedName>
    <definedName name="_46__123Graph_BChart_1AA" localSheetId="4" hidden="1">#REF!</definedName>
    <definedName name="_46__123Graph_BChart_1AA" hidden="1">#REF!</definedName>
    <definedName name="_47__123Graph_BChart_1AB" localSheetId="4" hidden="1">#REF!</definedName>
    <definedName name="_47__123Graph_BChart_1AB" hidden="1">#REF!</definedName>
    <definedName name="_48__123Graph_BChart_1AC" localSheetId="4" hidden="1">#REF!</definedName>
    <definedName name="_48__123Graph_BChart_1AC" hidden="1">#REF!</definedName>
    <definedName name="_49__123Graph_BChart_1AD" localSheetId="4" hidden="1">#REF!</definedName>
    <definedName name="_49__123Graph_BChart_1AD" hidden="1">#REF!</definedName>
    <definedName name="_5__123Graph_AChart_1AD" localSheetId="4" hidden="1">#REF!</definedName>
    <definedName name="_5__123Graph_AChart_1AD" hidden="1">#REF!</definedName>
    <definedName name="_50__123Graph_BChart_1AE" localSheetId="4" hidden="1">#REF!</definedName>
    <definedName name="_50__123Graph_BChart_1AE" hidden="1">#REF!</definedName>
    <definedName name="_51__123Graph_BChart_1AF" localSheetId="4" hidden="1">#REF!</definedName>
    <definedName name="_51__123Graph_BChart_1AF" hidden="1">#REF!</definedName>
    <definedName name="_52__123Graph_BChart_1AG" localSheetId="4" hidden="1">#REF!</definedName>
    <definedName name="_52__123Graph_BChart_1AG" hidden="1">#REF!</definedName>
    <definedName name="_53__123Graph_BChart_1B" localSheetId="4" hidden="1">#REF!</definedName>
    <definedName name="_53__123Graph_BChart_1B" hidden="1">#REF!</definedName>
    <definedName name="_54__123Graph_BChart_1C" localSheetId="4" hidden="1">#REF!</definedName>
    <definedName name="_54__123Graph_BChart_1C" hidden="1">#REF!</definedName>
    <definedName name="_55__123Graph_BChart_1E" localSheetId="4" hidden="1">#REF!</definedName>
    <definedName name="_55__123Graph_BChart_1E" hidden="1">#REF!</definedName>
    <definedName name="_56__123Graph_BChart_1F" localSheetId="4" hidden="1">#REF!</definedName>
    <definedName name="_56__123Graph_BChart_1F" hidden="1">#REF!</definedName>
    <definedName name="_57__123Graph_BChart_1G" localSheetId="4" hidden="1">#REF!</definedName>
    <definedName name="_57__123Graph_BChart_1G" hidden="1">#REF!</definedName>
    <definedName name="_58__123Graph_BChart_1H" localSheetId="4" hidden="1">#REF!</definedName>
    <definedName name="_58__123Graph_BChart_1H" hidden="1">#REF!</definedName>
    <definedName name="_59__123Graph_BChart_1I" localSheetId="4" hidden="1">#REF!</definedName>
    <definedName name="_59__123Graph_BChart_1I" hidden="1">#REF!</definedName>
    <definedName name="_6__123Graph_AChart_1AE" localSheetId="4" hidden="1">#REF!</definedName>
    <definedName name="_6__123Graph_AChart_1AE" hidden="1">#REF!</definedName>
    <definedName name="_60__123Graph_BChart_1J" localSheetId="4" hidden="1">#REF!</definedName>
    <definedName name="_60__123Graph_BChart_1J" hidden="1">#REF!</definedName>
    <definedName name="_61__123Graph_BChart_1K" localSheetId="4" hidden="1">#REF!</definedName>
    <definedName name="_61__123Graph_BChart_1K" hidden="1">#REF!</definedName>
    <definedName name="_62__123Graph_BChart_1L" localSheetId="4" hidden="1">#REF!</definedName>
    <definedName name="_62__123Graph_BChart_1L" hidden="1">#REF!</definedName>
    <definedName name="_63__123Graph_BChart_1N" localSheetId="4" hidden="1">#REF!</definedName>
    <definedName name="_63__123Graph_BChart_1N" hidden="1">#REF!</definedName>
    <definedName name="_64__123Graph_BChart_1Q" localSheetId="4" hidden="1">#REF!</definedName>
    <definedName name="_64__123Graph_BChart_1Q" hidden="1">#REF!</definedName>
    <definedName name="_65__123Graph_BChart_1Y" localSheetId="4" hidden="1">#REF!</definedName>
    <definedName name="_65__123Graph_BChart_1Y" hidden="1">#REF!</definedName>
    <definedName name="_66__123Graph_BChart_1Z" localSheetId="4" hidden="1">#REF!</definedName>
    <definedName name="_66__123Graph_BChart_1Z" hidden="1">#REF!</definedName>
    <definedName name="_67__123Graph_BChart_2D" localSheetId="4" hidden="1">#REF!</definedName>
    <definedName name="_67__123Graph_BChart_2D" hidden="1">#REF!</definedName>
    <definedName name="_68__123Graph_BChart_9C" localSheetId="4" hidden="1">#REF!</definedName>
    <definedName name="_68__123Graph_BChart_9C" hidden="1">#REF!</definedName>
    <definedName name="_69__123Graph_BGRAFICO_20" hidden="1">[2]TASSI2!$AH$7:$AH$19</definedName>
    <definedName name="_7__123Graph_AChart_1AF" localSheetId="4" hidden="1">#REF!</definedName>
    <definedName name="_7__123Graph_AChart_1AF" hidden="1">#REF!</definedName>
    <definedName name="_70__123Graph_BGRAFICO_7" hidden="1">'[2]Tav.22 Rischio di Credito'!$AK$7:$AK$29</definedName>
    <definedName name="_71__123Graph_BGRAFICO_8" hidden="1">'[2]Tav.22 Rischio di Credito'!$AK$30:$AK$41</definedName>
    <definedName name="_72__123Graph_CChart_1AA" localSheetId="4" hidden="1">#REF!</definedName>
    <definedName name="_72__123Graph_CChart_1AA" hidden="1">#REF!</definedName>
    <definedName name="_73__123Graph_CChart_1AB" localSheetId="4" hidden="1">#REF!</definedName>
    <definedName name="_73__123Graph_CChart_1AB" hidden="1">#REF!</definedName>
    <definedName name="_74__123Graph_CChart_1AE" localSheetId="4" hidden="1">#REF!</definedName>
    <definedName name="_74__123Graph_CChart_1AE" hidden="1">#REF!</definedName>
    <definedName name="_75__123Graph_CChart_1AF" localSheetId="4" hidden="1">#REF!</definedName>
    <definedName name="_75__123Graph_CChart_1AF" hidden="1">#REF!</definedName>
    <definedName name="_76__123Graph_CChart_1B" localSheetId="4" hidden="1">#REF!</definedName>
    <definedName name="_76__123Graph_CChart_1B" hidden="1">#REF!</definedName>
    <definedName name="_77__123Graph_CChart_1C" localSheetId="4" hidden="1">#REF!</definedName>
    <definedName name="_77__123Graph_CChart_1C" hidden="1">#REF!</definedName>
    <definedName name="_78__123Graph_CChart_1E" localSheetId="4" hidden="1">#REF!</definedName>
    <definedName name="_78__123Graph_CChart_1E" hidden="1">#REF!</definedName>
    <definedName name="_79__123Graph_CChart_1F" localSheetId="4" hidden="1">#REF!</definedName>
    <definedName name="_79__123Graph_CChart_1F" hidden="1">#REF!</definedName>
    <definedName name="_8__123Graph_AChart_1AG" localSheetId="4" hidden="1">#REF!</definedName>
    <definedName name="_8__123Graph_AChart_1AG" hidden="1">#REF!</definedName>
    <definedName name="_80__123Graph_CChart_1G" localSheetId="4" hidden="1">#REF!</definedName>
    <definedName name="_80__123Graph_CChart_1G" hidden="1">#REF!</definedName>
    <definedName name="_81__123Graph_CChart_1H" localSheetId="4" hidden="1">#REF!</definedName>
    <definedName name="_81__123Graph_CChart_1H" hidden="1">#REF!</definedName>
    <definedName name="_82__123Graph_CChart_1I" localSheetId="4" hidden="1">#REF!</definedName>
    <definedName name="_82__123Graph_CChart_1I" hidden="1">#REF!</definedName>
    <definedName name="_83__123Graph_CChart_1J" localSheetId="4" hidden="1">#REF!</definedName>
    <definedName name="_83__123Graph_CChart_1J" hidden="1">#REF!</definedName>
    <definedName name="_84__123Graph_CChart_1K" localSheetId="4" hidden="1">#REF!</definedName>
    <definedName name="_84__123Graph_CChart_1K" hidden="1">#REF!</definedName>
    <definedName name="_85__123Graph_CChart_1L" localSheetId="4" hidden="1">#REF!</definedName>
    <definedName name="_85__123Graph_CChart_1L" hidden="1">#REF!</definedName>
    <definedName name="_86__123Graph_CChart_1N" localSheetId="4" hidden="1">#REF!</definedName>
    <definedName name="_86__123Graph_CChart_1N" hidden="1">#REF!</definedName>
    <definedName name="_87__123Graph_CChart_1Y" localSheetId="4" hidden="1">#REF!</definedName>
    <definedName name="_87__123Graph_CChart_1Y" hidden="1">#REF!</definedName>
    <definedName name="_88__123Graph_CChart_9C" localSheetId="4" hidden="1">#REF!</definedName>
    <definedName name="_88__123Graph_CChart_9C" hidden="1">#REF!</definedName>
    <definedName name="_89__123Graph_CGRAFICO_20" hidden="1">[2]TASSI2!$AI$7:$AI$19</definedName>
    <definedName name="_9__123Graph_AChart_1AI" localSheetId="4" hidden="1">#REF!</definedName>
    <definedName name="_9__123Graph_AChart_1AI" hidden="1">#REF!</definedName>
    <definedName name="_90__123Graph_DChart_1AB" localSheetId="4" hidden="1">#REF!</definedName>
    <definedName name="_90__123Graph_DChart_1AB" hidden="1">#REF!</definedName>
    <definedName name="_91__123Graph_DChart_1B" localSheetId="4" hidden="1">#REF!</definedName>
    <definedName name="_91__123Graph_DChart_1B" hidden="1">#REF!</definedName>
    <definedName name="_92__123Graph_DChart_1C" localSheetId="4" hidden="1">#REF!</definedName>
    <definedName name="_92__123Graph_DChart_1C" hidden="1">#REF!</definedName>
    <definedName name="_93__123Graph_DChart_1I" localSheetId="4" hidden="1">#REF!</definedName>
    <definedName name="_93__123Graph_DChart_1I" hidden="1">#REF!</definedName>
    <definedName name="_94__123Graph_DChart_1J" localSheetId="4" hidden="1">#REF!</definedName>
    <definedName name="_94__123Graph_DChart_1J" hidden="1">#REF!</definedName>
    <definedName name="_95__123Graph_DChart_1K" localSheetId="4" hidden="1">#REF!</definedName>
    <definedName name="_95__123Graph_DChart_1K" hidden="1">#REF!</definedName>
    <definedName name="_96__123Graph_DChart_1L" localSheetId="4" hidden="1">#REF!</definedName>
    <definedName name="_96__123Graph_DChart_1L" hidden="1">#REF!</definedName>
    <definedName name="_97__123Graph_DGRAFICO_20" hidden="1">[2]TASSI2!$AJ$7:$AJ$19</definedName>
    <definedName name="_98__123Graph_EChart_1AB" localSheetId="4" hidden="1">#REF!</definedName>
    <definedName name="_98__123Graph_EChart_1AB" hidden="1">#REF!</definedName>
    <definedName name="_99__123Graph_EChart_1B" localSheetId="4" hidden="1">#REF!</definedName>
    <definedName name="_99__123Graph_EChart_1B" hidden="1">#REF!</definedName>
    <definedName name="_a2" localSheetId="7" hidden="1">{"Page1",#N/A,FALSE,"CompCo";"Page2",#N/A,FALSE,"CompCo"}</definedName>
    <definedName name="_a2" hidden="1">{"Page1",#N/A,FALSE,"CompCo";"Page2",#N/A,FALSE,"CompCo"}</definedName>
    <definedName name="_a3" localSheetId="7" hidden="1">{"Page1",#N/A,FALSE,"CompCo";"Page2",#N/A,FALSE,"CompCo"}</definedName>
    <definedName name="_a3" hidden="1">{"Page1",#N/A,FALSE,"CompCo";"Page2",#N/A,FALSE,"CompCo"}</definedName>
    <definedName name="_aa2" localSheetId="7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localSheetId="7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ud2" localSheetId="4">[3]Sensetivities!#REF!</definedName>
    <definedName name="_aud2">[3]Sensetivities!#REF!</definedName>
    <definedName name="_bb2" localSheetId="7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localSheetId="7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16E3EF166D88478E9A191CDEB447369C.edm" localSheetId="4" hidden="1">#REF!</definedName>
    <definedName name="_bdm.16E3EF166D88478E9A191CDEB447369C.edm" hidden="1">#REF!</definedName>
    <definedName name="_bdm.18968945170C4F5CA639288DAE17CCF9.edm" localSheetId="4" hidden="1">#REF!</definedName>
    <definedName name="_bdm.18968945170C4F5CA639288DAE17CCF9.edm" hidden="1">#REF!</definedName>
    <definedName name="_bdm.1A097974184247BD8B7D3A4B1B7798A3.edm" hidden="1">'[4]Analyst sentiment'!$A:$IV</definedName>
    <definedName name="_bdm.1F893283B8CC497CB31EF233BE48FD54.edm" hidden="1">'[5]EBITDA Graph'!$A:$IV</definedName>
    <definedName name="_bdm.24053EC26E0E42C59D343B60F5359362.edm" localSheetId="4" hidden="1">#REF!</definedName>
    <definedName name="_bdm.24053EC26E0E42C59D343B60F5359362.edm" hidden="1">#REF!</definedName>
    <definedName name="_bdm.2802879BE2FE4928A5B216B854501D54.edm" hidden="1">'[6]21'!$A:$IV</definedName>
    <definedName name="_bdm.39459D8BBDD04332A9D942280B1EA3FD.edm" hidden="1">'[7]BP equity performance'!$A:$IV</definedName>
    <definedName name="_bdm.3D44F97329974CCA898E17BDECB9A46D.edm" localSheetId="4" hidden="1">#REF!</definedName>
    <definedName name="_bdm.3D44F97329974CCA898E17BDECB9A46D.edm" hidden="1">#REF!</definedName>
    <definedName name="_bdm.4DAEA7B24F144A779BA9CFF4656F67C6.edm" localSheetId="4" hidden="1">#REF!</definedName>
    <definedName name="_bdm.4DAEA7B24F144A779BA9CFF4656F67C6.edm" hidden="1">#REF!</definedName>
    <definedName name="_bdm.4DE485F962164F04A9BC7EAB1559C7EC.edm" hidden="1">'[4]Cement and aggregates'!$A:$IV</definedName>
    <definedName name="_bdm.5C951DE7CEF3413CB284D2AB8DBE5472.edm" hidden="1">'[6]27'!$A:$IV</definedName>
    <definedName name="_bdm.6E2CF51EE3FA489D95CB0284362218AF.edm" hidden="1">'[5]CC Graph 3'!$A:$IV</definedName>
    <definedName name="_bdm.722924384BFC4E37BE27AB71CFB3D337.edm" hidden="1">[4]Lumber!$A:$IV</definedName>
    <definedName name="_bdm.86713E1E955644FF92F2EB7F3113F0DD.edm" hidden="1">'[8]SUMMARY OUTPUT'!$A:$IV</definedName>
    <definedName name="_bdm.88E59F6CD70547099CD8BA46974E0949.edm" localSheetId="4" hidden="1">#REF!</definedName>
    <definedName name="_bdm.88E59F6CD70547099CD8BA46974E0949.edm" hidden="1">#REF!</definedName>
    <definedName name="_bdm.900DD6E084D64DA782F698FA014CD096.edm" localSheetId="4" hidden="1">#REF!</definedName>
    <definedName name="_bdm.900DD6E084D64DA782F698FA014CD096.edm" hidden="1">#REF!</definedName>
    <definedName name="_bdm.924C87CBA3FE4EA7B53C77B4D991A6A0.edm" hidden="1">[4]HVAC!$A:$IV</definedName>
    <definedName name="_bdm.A79F588BF2614D939269CCDA52812C6D.edm" hidden="1">'[5]PE Graph'!$A:$IV</definedName>
    <definedName name="_bdm.A7D37ADB3A3040E4BDCC1755C1C6088C.edm" hidden="1">'[6]34'!$A:$IV</definedName>
    <definedName name="_bdm.AC853950B3F545D4926B894230397BB2.edm" hidden="1">'[5]CC Graph'!$A:$IV</definedName>
    <definedName name="_bdm.AD56EF9D0B094ED5B4D6BC0D9440D4F6.edm" hidden="1">[4]Electrical!$A:$IV</definedName>
    <definedName name="_bdm.BC81ABCFAA2749A0A9E2240434B14792.edm" hidden="1">'[4]Metal Prices'!$A:$IV</definedName>
    <definedName name="_bdm.BD317FAA4371447B977173A73F5531D4.edm" hidden="1">'[4]Housing forecasts'!$A:$IV</definedName>
    <definedName name="_bdm.BD59F6D19C1A475E825F46042D768AB0.edm" localSheetId="4" hidden="1">#REF!</definedName>
    <definedName name="_bdm.BD59F6D19C1A475E825F46042D768AB0.edm" hidden="1">#REF!</definedName>
    <definedName name="_bdm.BEB2F95F24B24EAB90138193071F1E29.edm" hidden="1">'[6]13'!$A:$IV</definedName>
    <definedName name="_bdm.C07CD3D680EF4A06BECF1E32F7B7610E.edm" localSheetId="4" hidden="1">#REF!</definedName>
    <definedName name="_bdm.C07CD3D680EF4A06BECF1E32F7B7610E.edm" hidden="1">#REF!</definedName>
    <definedName name="_bdm.D412CDD30DA5427EBBC7528CBF85F081.edm" hidden="1">'[6]33'!$A:$IV</definedName>
    <definedName name="_bdm.E041C6A9B8954528AADD8F7068C48F07.edm" localSheetId="4" hidden="1">#REF!</definedName>
    <definedName name="_bdm.E041C6A9B8954528AADD8F7068C48F07.edm" hidden="1">#REF!</definedName>
    <definedName name="_bdm.E56B62D59AD54ABEB1916BA48C55254E.edm" localSheetId="4" hidden="1">#REF!</definedName>
    <definedName name="_bdm.E56B62D59AD54ABEB1916BA48C55254E.edm" hidden="1">#REF!</definedName>
    <definedName name="_bdm.E56F4A9B83C94D2596CC33A5474EB4E8.edm" hidden="1">'[6]18'!$A:$IV</definedName>
    <definedName name="_bdm.E8142B1BF13243DCA4F041CB21944A34.edm" hidden="1">'[7]Family Housing Starts Breakdown'!$A:$IV</definedName>
    <definedName name="_bdm.F06A0D734DB8408D8C173F683FFE59AD.edm" localSheetId="4" hidden="1">#REF!</definedName>
    <definedName name="_bdm.F06A0D734DB8408D8C173F683FFE59AD.edm" hidden="1">#REF!</definedName>
    <definedName name="_bdm.F9A76E8F2FDC484DB105176A94D78344.edm" hidden="1">[7]Charts!$A:$IV</definedName>
    <definedName name="_bdm.FB51049EF56344D38D3633CD14F7B1FF.edm" hidden="1">'[4]Distributor equity performance'!$A:$IV</definedName>
    <definedName name="_bdm.FEA33AD468264489846F7312C498EB2F.edm" hidden="1">'[9]8'!$A:$IV</definedName>
    <definedName name="_bdm.FEC99CB30DCC42E98F5EC88F47038578.edm" hidden="1">'[7]Housing forecasts'!$A:$IV</definedName>
    <definedName name="_cc2" localSheetId="7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localSheetId="7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4" localSheetId="7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ov1" localSheetId="4">#REF!</definedName>
    <definedName name="_cov1">#REF!</definedName>
    <definedName name="_cov2" localSheetId="4">#REF!</definedName>
    <definedName name="_cov2">#REF!</definedName>
    <definedName name="_cov3" localSheetId="4">#REF!</definedName>
    <definedName name="_cov3">#REF!</definedName>
    <definedName name="_cov4" localSheetId="4">#REF!</definedName>
    <definedName name="_cov4">#REF!</definedName>
    <definedName name="_DAT1" localSheetId="4">#REF!</definedName>
    <definedName name="_DAT1">#REF!</definedName>
    <definedName name="_DAT2" localSheetId="4">#REF!</definedName>
    <definedName name="_DAT2">#REF!</definedName>
    <definedName name="_DAT3" localSheetId="4">#REF!</definedName>
    <definedName name="_DAT3">#REF!</definedName>
    <definedName name="_DAT4" localSheetId="4">#REF!</definedName>
    <definedName name="_DAT4">#REF!</definedName>
    <definedName name="_DAT5" localSheetId="4">#REF!</definedName>
    <definedName name="_DAT5">#REF!</definedName>
    <definedName name="_DAT6" localSheetId="4">#REF!</definedName>
    <definedName name="_DAT6">#REF!</definedName>
    <definedName name="_DAT7" localSheetId="4">#REF!</definedName>
    <definedName name="_DAT7">#REF!</definedName>
    <definedName name="_DAT8" localSheetId="4">#REF!</definedName>
    <definedName name="_DAT8">#REF!</definedName>
    <definedName name="_DCF2" localSheetId="4">#REF!</definedName>
    <definedName name="_DCF2">#REF!</definedName>
    <definedName name="_iia2" localSheetId="4">#REF!</definedName>
    <definedName name="_iia2">#REF!</definedName>
    <definedName name="_Key1" localSheetId="4" hidden="1">#REF!</definedName>
    <definedName name="_Key1" hidden="1">#REF!</definedName>
    <definedName name="_op2" localSheetId="4">[3]Sensetivities!#REF!</definedName>
    <definedName name="_op2">[3]Sensetivities!#REF!</definedName>
    <definedName name="_Order1" hidden="1">0</definedName>
    <definedName name="_rev2" localSheetId="4">#REF!</definedName>
    <definedName name="_rev2">#REF!</definedName>
    <definedName name="_Sort" localSheetId="4" hidden="1">#REF!</definedName>
    <definedName name="_Sort" hidden="1">#REF!</definedName>
    <definedName name="_SYN1" localSheetId="4">#REF!</definedName>
    <definedName name="_SYN1">#REF!</definedName>
    <definedName name="_SYN2" localSheetId="4">#REF!</definedName>
    <definedName name="_SYN2">#REF!</definedName>
    <definedName name="_Table2_In1" localSheetId="4" hidden="1">#REF!</definedName>
    <definedName name="_Table2_In1" hidden="1">#REF!</definedName>
    <definedName name="_Table2_In2" localSheetId="4" hidden="1">#REF!</definedName>
    <definedName name="_Table2_In2" hidden="1">#REF!</definedName>
    <definedName name="_Table2_Out" localSheetId="4" hidden="1">#REF!</definedName>
    <definedName name="_Table2_Out" hidden="1">#REF!</definedName>
    <definedName name="_UST10" localSheetId="4">#REF!</definedName>
    <definedName name="_UST10">#REF!</definedName>
    <definedName name="a">[10]Consol!$B$1</definedName>
    <definedName name="A.IndexPos">#N/A</definedName>
    <definedName name="A.NewPricePaste">#N/A</definedName>
    <definedName name="A.NewPriceRow">#N/A</definedName>
    <definedName name="A.VolPos">#N/A</definedName>
    <definedName name="accrued" localSheetId="4">#REF!</definedName>
    <definedName name="accrued">#REF!</definedName>
    <definedName name="ACQ" localSheetId="4">#REF!</definedName>
    <definedName name="ACQ">#REF!</definedName>
    <definedName name="acqnumber" localSheetId="4">#REF!</definedName>
    <definedName name="acqnumber">#REF!</definedName>
    <definedName name="acqrevgrowth" localSheetId="4">#REF!</definedName>
    <definedName name="acqrevgrowth">#REF!</definedName>
    <definedName name="actual_start_year">1993</definedName>
    <definedName name="Adj" localSheetId="4">#REF!</definedName>
    <definedName name="Adj">#REF!</definedName>
    <definedName name="afas" hidden="1">[0]!afas</definedName>
    <definedName name="amort" localSheetId="4">#REF!</definedName>
    <definedName name="amort">#REF!</definedName>
    <definedName name="Annualization_Factor">69.03/54.876539</definedName>
    <definedName name="anscount" hidden="1">1</definedName>
    <definedName name="anumber" localSheetId="4">#REF!</definedName>
    <definedName name="anumber">#REF!</definedName>
    <definedName name="ardays" localSheetId="4">#REF!</definedName>
    <definedName name="ardays">#REF!</definedName>
    <definedName name="arevgrowth" localSheetId="4">#REF!</definedName>
    <definedName name="arevgrowth">#REF!</definedName>
    <definedName name="as" hidden="1">"c2895"</definedName>
    <definedName name="asasa" hidden="1">[0]!asasa</definedName>
    <definedName name="asd" hidden="1">[0]!asd</definedName>
    <definedName name="asf" localSheetId="7" hidden="1">{"bs",#N/A,FALSE,"SCF"}</definedName>
    <definedName name="asf" hidden="1">{"bs",#N/A,FALSE,"SCF"}</definedName>
    <definedName name="asfa">[0]!asfa</definedName>
    <definedName name="asfasfas">[0]!asfasfas</definedName>
    <definedName name="asfasfsa">[0]!asfasfsa</definedName>
    <definedName name="asfdasfs">[0]!asfdasfs</definedName>
    <definedName name="asfsaf">[0]!asfsaf</definedName>
    <definedName name="asfsafa">[0]!asfsafa</definedName>
    <definedName name="asfsafs" hidden="1">[0]!asfsafs</definedName>
    <definedName name="asfsasa">[0]!asfsasa</definedName>
    <definedName name="asset" localSheetId="4">#REF!</definedName>
    <definedName name="asset">#REF!</definedName>
    <definedName name="ASSUMP_PL" localSheetId="4">#REF!</definedName>
    <definedName name="ASSUMP_PL">#REF!</definedName>
    <definedName name="B.Close">OFFSET([0]!P.Close,[0]!P.LastRow,0,1,1)</definedName>
    <definedName name="B.Comp">OFFSET([0]!P.Comp,[0]!P.LastRow,0,1,1)</definedName>
    <definedName name="B.High">#N/A</definedName>
    <definedName name="B.Low">#N/A</definedName>
    <definedName name="B.OldPriceData">#N/A</definedName>
    <definedName name="B.OldPriceRow">#N/A</definedName>
    <definedName name="B.Vol">#N/A</definedName>
    <definedName name="BACK_A" localSheetId="4">#REF!</definedName>
    <definedName name="BACK_A">#REF!</definedName>
    <definedName name="BackFromItemSelect">[0]!BackFromItemSelect</definedName>
    <definedName name="BAL_SHT" localSheetId="4">#REF!</definedName>
    <definedName name="BAL_SHT">#REF!</definedName>
    <definedName name="balance" localSheetId="4">#REF!</definedName>
    <definedName name="balance">#REF!</definedName>
    <definedName name="bass" localSheetId="4">#REF!</definedName>
    <definedName name="bass">#REF!</definedName>
    <definedName name="BLPH15" localSheetId="4" hidden="1">#REF!</definedName>
    <definedName name="BLPH15" hidden="1">#REF!</definedName>
    <definedName name="BLPH19" localSheetId="4" hidden="1">#REF!</definedName>
    <definedName name="BLPH19" hidden="1">#REF!</definedName>
    <definedName name="BLPH23" localSheetId="4" hidden="1">#REF!</definedName>
    <definedName name="BLPH23" hidden="1">#REF!</definedName>
    <definedName name="BLPH27" localSheetId="4" hidden="1">#REF!</definedName>
    <definedName name="BLPH27" hidden="1">#REF!</definedName>
    <definedName name="BLPH5" localSheetId="4" hidden="1">#REF!</definedName>
    <definedName name="BLPH5" hidden="1">#REF!</definedName>
    <definedName name="BLPH65" localSheetId="4" hidden="1">#REF!</definedName>
    <definedName name="BLPH65" hidden="1">#REF!</definedName>
    <definedName name="BLPH69" localSheetId="4" hidden="1">#REF!</definedName>
    <definedName name="BLPH69" hidden="1">#REF!</definedName>
    <definedName name="bnumber" localSheetId="4">#REF!</definedName>
    <definedName name="bnumber">#REF!</definedName>
    <definedName name="brevgrowth" localSheetId="4">#REF!</definedName>
    <definedName name="brevgrowth">#REF!</definedName>
    <definedName name="bridge" localSheetId="4">[11]Model!#REF!</definedName>
    <definedName name="bridge">[11]Model!#REF!</definedName>
    <definedName name="bRight">[0]!bRight</definedName>
    <definedName name="bs" localSheetId="4">#REF!</definedName>
    <definedName name="bs">#REF!</definedName>
    <definedName name="BS_A" localSheetId="4">#REF!</definedName>
    <definedName name="BS_A">#REF!</definedName>
    <definedName name="BS_CF" localSheetId="4">#REF!</definedName>
    <definedName name="BS_CF">#REF!</definedName>
    <definedName name="BSDate" localSheetId="4">#REF!</definedName>
    <definedName name="BSDate">#REF!</definedName>
    <definedName name="BSHEET" localSheetId="4">#REF!</definedName>
    <definedName name="BSHEET">#REF!</definedName>
    <definedName name="Buyer_Equity_Value">'[12]MSFT-Financials'!$L$149</definedName>
    <definedName name="Buyer_EV">'[12]MSFT-Financials'!$L$155</definedName>
    <definedName name="Buyer_Interest_Rate">'[12]MSFT-Financials'!$H$145</definedName>
    <definedName name="Buyer_Name" localSheetId="4">#REF!</definedName>
    <definedName name="Buyer_Name">#REF!</definedName>
    <definedName name="Buyer_Tax_Rate" localSheetId="4">#REF!</definedName>
    <definedName name="Buyer_Tax_Rate">#REF!</definedName>
    <definedName name="Buyer_Ticker" localSheetId="4">#REF!</definedName>
    <definedName name="Buyer_Ticker">#REF!</definedName>
    <definedName name="C.Close">#N/A</definedName>
    <definedName name="C.Comp">#N/A</definedName>
    <definedName name="C.Date">#N/A</definedName>
    <definedName name="C.High">#N/A</definedName>
    <definedName name="C.Low">#N/A</definedName>
    <definedName name="C.Vol">#N/A</definedName>
    <definedName name="Capex" localSheetId="4">#REF!</definedName>
    <definedName name="Capex">#REF!</definedName>
    <definedName name="caps" localSheetId="4">#REF!</definedName>
    <definedName name="caps">#REF!</definedName>
    <definedName name="Case" localSheetId="4">#REF!</definedName>
    <definedName name="Case">#REF!</definedName>
    <definedName name="Case_Cell">[12]Inputs!$F$10</definedName>
    <definedName name="Case_Number">[12]Inputs!$E$10</definedName>
    <definedName name="casenumber" localSheetId="4">#REF!</definedName>
    <definedName name="casenumber">#REF!</definedName>
    <definedName name="cash" localSheetId="4">#REF!</definedName>
    <definedName name="cash">#REF!</definedName>
    <definedName name="CASH_FLOW_STMT" localSheetId="4">#REF!</definedName>
    <definedName name="CASH_FLOW_STMT">#REF!</definedName>
    <definedName name="cflow" localSheetId="4">#REF!</definedName>
    <definedName name="cflow">#REF!</definedName>
    <definedName name="ChangeRange" hidden="1">[0]!ChangeRange</definedName>
    <definedName name="ChangeSize">[0]!ChangeSize</definedName>
    <definedName name="ChartOptions">[0]!ChartOptions</definedName>
    <definedName name="ChartTypeChange">[0]!ChartTypeChange</definedName>
    <definedName name="CIQWBGuid" hidden="1">"DCF Pics_10.1.12.xls"</definedName>
    <definedName name="Close_Date">[12]Inputs!$E$8</definedName>
    <definedName name="ClosePrint">[0]!ClosePrint</definedName>
    <definedName name="cnumber" localSheetId="4">#REF!</definedName>
    <definedName name="cnumber">#REF!</definedName>
    <definedName name="COCO" localSheetId="4">#REF!</definedName>
    <definedName name="COCO">#REF!</definedName>
    <definedName name="cogs" localSheetId="4">#REF!</definedName>
    <definedName name="cogs">#REF!</definedName>
    <definedName name="cogs2" localSheetId="4">#REF!</definedName>
    <definedName name="cogs2">#REF!</definedName>
    <definedName name="COMB" localSheetId="4">#REF!</definedName>
    <definedName name="COMB">#REF!</definedName>
    <definedName name="COMBBS" localSheetId="4">#REF!</definedName>
    <definedName name="COMBBS">#REF!</definedName>
    <definedName name="CommonShares" localSheetId="4">#REF!</definedName>
    <definedName name="CommonShares">#REF!</definedName>
    <definedName name="Company_Name">[12]Inputs!$E$4</definedName>
    <definedName name="CompanyChangeSize">[0]!CompanyChangeSize</definedName>
    <definedName name="CompanyLookup">[0]!CompanyLookup</definedName>
    <definedName name="CompanyName" localSheetId="4">#REF!</definedName>
    <definedName name="CompanyName">#REF!</definedName>
    <definedName name="CompgraphHelp">[0]!CompgraphHelp</definedName>
    <definedName name="complookup">[0]!complookup</definedName>
    <definedName name="compname" localSheetId="4">#REF!</definedName>
    <definedName name="compname">#REF!</definedName>
    <definedName name="CompositeBuilder">[0]!CompositeBuilder</definedName>
    <definedName name="Comps_Range">'[12]Public-Comps-Data'!$D$2:$AA$106</definedName>
    <definedName name="ContentsHelp" hidden="1">[0]!ContentsHelp</definedName>
    <definedName name="CONTRIB" localSheetId="4">#REF!</definedName>
    <definedName name="CONTRIB">#REF!</definedName>
    <definedName name="ConversionPremium" localSheetId="4">#REF!</definedName>
    <definedName name="ConversionPremium">#REF!</definedName>
    <definedName name="ConversionPrice" localSheetId="4">#REF!</definedName>
    <definedName name="ConversionPrice">#REF!</definedName>
    <definedName name="coppsdgp" localSheetId="4">#REF!</definedName>
    <definedName name="coppsdgp">#REF!</definedName>
    <definedName name="coppsdrev" localSheetId="4">#REF!</definedName>
    <definedName name="coppsdrev">#REF!</definedName>
    <definedName name="coppsdsga" localSheetId="4">#REF!</definedName>
    <definedName name="coppsdsga">#REF!</definedName>
    <definedName name="coppsgp" localSheetId="4">#REF!</definedName>
    <definedName name="coppsgp">#REF!</definedName>
    <definedName name="coppsrev" localSheetId="4">#REF!</definedName>
    <definedName name="coppsrev">#REF!</definedName>
    <definedName name="coppssga" localSheetId="4">#REF!</definedName>
    <definedName name="coppssga">#REF!</definedName>
    <definedName name="corpexp" localSheetId="4">#REF!</definedName>
    <definedName name="corpexp">#REF!</definedName>
    <definedName name="Corporate_Expense_Growth">5%</definedName>
    <definedName name="COS" localSheetId="4">#REF!</definedName>
    <definedName name="COS">#REF!</definedName>
    <definedName name="CoSelectorOutputs">[0]!CoSelectorOutputs</definedName>
    <definedName name="Costofsales" localSheetId="4">#REF!</definedName>
    <definedName name="Costofsales">#REF!</definedName>
    <definedName name="cov2a" localSheetId="4">#REF!</definedName>
    <definedName name="cov2a">#REF!</definedName>
    <definedName name="cov4a" localSheetId="4">#REF!</definedName>
    <definedName name="cov4a">#REF!</definedName>
    <definedName name="Cpxsavings" localSheetId="4">#REF!</definedName>
    <definedName name="Cpxsavings">#REF!</definedName>
    <definedName name="CreateTable" hidden="1">[0]!CreateTable</definedName>
    <definedName name="crevgrowh" localSheetId="4">#REF!</definedName>
    <definedName name="crevgrowh">#REF!</definedName>
    <definedName name="crevgrowth" localSheetId="4">#REF!</definedName>
    <definedName name="crevgrowth">#REF!</definedName>
    <definedName name="crystal" localSheetId="4">#REF!</definedName>
    <definedName name="crystal">#REF!</definedName>
    <definedName name="cstorenumber" localSheetId="4">#REF!</definedName>
    <definedName name="cstorenumber">#REF!</definedName>
    <definedName name="Currency" localSheetId="4">#REF!</definedName>
    <definedName name="Currency">#REF!</definedName>
    <definedName name="CustomChart">[0]!CustomChart</definedName>
    <definedName name="cxv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cxv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CypressInvest" localSheetId="4">#REF!</definedName>
    <definedName name="CypressInvest">#REF!</definedName>
    <definedName name="CypressOwn" localSheetId="4">#REF!</definedName>
    <definedName name="CypressOwn">#REF!</definedName>
    <definedName name="d">[0]!d</definedName>
    <definedName name="d.BTick" localSheetId="4">#REF!</definedName>
    <definedName name="d.BTick">#REF!</definedName>
    <definedName name="D.CompTickarray" localSheetId="7">{"SPAL","00000117","Price","S&amp;P 500","I0003"}</definedName>
    <definedName name="D.CompTickarray">{"SPAL","00000117","Price","S&amp;P 500","I0003"}</definedName>
    <definedName name="D.Tickarray" localSheetId="7">{"wac","93439010","Price"}</definedName>
    <definedName name="D.Tickarray">{"wac","93439010","Price"}</definedName>
    <definedName name="DAC">"acquiror"</definedName>
    <definedName name="das">[0]!das</definedName>
    <definedName name="data" localSheetId="4">#REF!</definedName>
    <definedName name="data">#REF!</definedName>
    <definedName name="Data2" localSheetId="4">#REF!</definedName>
    <definedName name="Data2">#REF!</definedName>
    <definedName name="data3" localSheetId="4">#REF!</definedName>
    <definedName name="data3">#REF!</definedName>
    <definedName name="_xlnm.Database" localSheetId="4">#REF!</definedName>
    <definedName name="_xlnm.Database">#REF!</definedName>
    <definedName name="Dataset1" localSheetId="4">#REF!</definedName>
    <definedName name="Dataset1">#REF!</definedName>
    <definedName name="Dataset2" localSheetId="4">#REF!</definedName>
    <definedName name="Dataset2">#REF!</definedName>
    <definedName name="date" localSheetId="4">[1]Inputs!#REF!</definedName>
    <definedName name="date">[1]Inputs!#REF!</definedName>
    <definedName name="Days">[13]Inputs!$E$9</definedName>
    <definedName name="Days_in_Year">[12]Inputs!$E$15</definedName>
    <definedName name="DB.AllColumns">#N/A</definedName>
    <definedName name="DB.AllPriceColumns">#N/A</definedName>
    <definedName name="DB.NumColumns">COLUMN([0]!Q.DateEOM)-COLUMN([0]!P.Date)+1</definedName>
    <definedName name="DB.NumColumnsPriceOnly">COLUMN([0]!P.CompIndex)-COLUMN([0]!P.Date)+1</definedName>
    <definedName name="DB.Range1">#N/A</definedName>
    <definedName name="DCF" localSheetId="4">#REF!</definedName>
    <definedName name="DCF">#REF!</definedName>
    <definedName name="DCF_A" localSheetId="4">#REF!</definedName>
    <definedName name="DCF_A">#REF!</definedName>
    <definedName name="DCF_A2" localSheetId="4">#REF!</definedName>
    <definedName name="DCF_A2">#REF!</definedName>
    <definedName name="dcomp" localSheetId="4">#REF!</definedName>
    <definedName name="dcomp">#REF!</definedName>
    <definedName name="dcomp2" localSheetId="4">#REF!</definedName>
    <definedName name="dcomp2">#REF!</definedName>
    <definedName name="debt" localSheetId="4">#REF!</definedName>
    <definedName name="debt">#REF!</definedName>
    <definedName name="DebtEBITDA" localSheetId="4">#REF!</definedName>
    <definedName name="DebtEBITDA">#REF!</definedName>
    <definedName name="deftax" localSheetId="4">#REF!</definedName>
    <definedName name="deftax">#REF!</definedName>
    <definedName name="DeleteRange" hidden="1">[0]!DeleteRange</definedName>
    <definedName name="DeleteTable" hidden="1">[0]!DeleteTable</definedName>
    <definedName name="Denomination" localSheetId="4">#REF!</definedName>
    <definedName name="Denomination">#REF!</definedName>
    <definedName name="Dep" localSheetId="4">#REF!</definedName>
    <definedName name="Dep">#REF!</definedName>
    <definedName name="depr_RATE" localSheetId="4">#REF!</definedName>
    <definedName name="depr_RATE">#REF!</definedName>
    <definedName name="dfdf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g" localSheetId="7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dfg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dfgd" hidden="1">[0]!dfgd</definedName>
    <definedName name="dfgfd" localSheetId="7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dfgfd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dfgfdg" hidden="1">[0]!dfgfdg</definedName>
    <definedName name="dfsalk">[0]!dfsalk</definedName>
    <definedName name="dfsgdfg" localSheetId="7" hidden="1">{"Clothing PL",#N/A,FALSE,"H1H2";"Food PL",#N/A,FALSE,"H1H2";"Group PL",#N/A,FALSE,"H1H2";"Home Furnishings PL",#N/A,FALSE,"H1H2"}</definedName>
    <definedName name="dfsgdfg" hidden="1">{"Clothing PL",#N/A,FALSE,"H1H2";"Food PL",#N/A,FALSE,"H1H2";"Group PL",#N/A,FALSE,"H1H2";"Home Furnishings PL",#N/A,FALSE,"H1H2"}</definedName>
    <definedName name="dfsgfd" localSheetId="7" hidden="1">{"cap_structure",#N/A,FALSE,"Graph-Mkt Cap";"price",#N/A,FALSE,"Graph-Price";"ebit",#N/A,FALSE,"Graph-EBITDA";"ebitda",#N/A,FALSE,"Graph-EBITDA"}</definedName>
    <definedName name="dfsgfd" hidden="1">{"cap_structure",#N/A,FALSE,"Graph-Mkt Cap";"price",#N/A,FALSE,"Graph-Price";"ebit",#N/A,FALSE,"Graph-EBITDA";"ebitda",#N/A,FALSE,"Graph-EBITDA"}</definedName>
    <definedName name="dfsgg" localSheetId="7" hidden="1">{"inputs raw data",#N/A,TRUE,"INPUT"}</definedName>
    <definedName name="dfsgg" hidden="1">{"inputs raw data",#N/A,TRUE,"INPUT"}</definedName>
    <definedName name="dfwefew" localSheetId="7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fwefew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gdfgf" localSheetId="7" hidden="1">{"Page1",#N/A,FALSE,"CompCo";"Page2",#N/A,FALSE,"CompCo"}</definedName>
    <definedName name="dgdfgf" hidden="1">{"Page1",#N/A,FALSE,"CompCo";"Page2",#N/A,FALSE,"CompCo"}</definedName>
    <definedName name="directfin" localSheetId="4">#REF!</definedName>
    <definedName name="directfin">#REF!</definedName>
    <definedName name="DismissItemDlog">[0]!DismissItemDlog</definedName>
    <definedName name="dist" localSheetId="4">[3]Model!#REF!</definedName>
    <definedName name="dist">[3]Model!#REF!</definedName>
    <definedName name="distgp" localSheetId="4">#REF!</definedName>
    <definedName name="distgp">#REF!</definedName>
    <definedName name="Distributionexp" localSheetId="4">[3]Model!#REF!</definedName>
    <definedName name="Distributionexp">[3]Model!#REF!</definedName>
    <definedName name="distsga" localSheetId="4">#REF!</definedName>
    <definedName name="distsga">#REF!</definedName>
    <definedName name="Division" localSheetId="4">#REF!</definedName>
    <definedName name="Division">#REF!</definedName>
    <definedName name="ds" localSheetId="7" hidden="1">{"Page1",#N/A,FALSE,"CompCo";"Page2",#N/A,FALSE,"CompCo"}</definedName>
    <definedName name="ds" hidden="1">{"Page1",#N/A,FALSE,"CompCo";"Page2",#N/A,FALSE,"CompCo"}</definedName>
    <definedName name="dsfdsfsd">[0]!dsfdsfsd</definedName>
    <definedName name="dsfgdsgf" localSheetId="7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dsfgdsgf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dsfgfdg" localSheetId="7" hidden="1">{"bs",#N/A,FALSE,"SCF"}</definedName>
    <definedName name="dsfgfdg" hidden="1">{"bs",#N/A,FALSE,"SCF"}</definedName>
    <definedName name="dsfsd">[0]!dsfsd</definedName>
    <definedName name="dsfsdfd">[0]!dsfsdfd</definedName>
    <definedName name="dsg" localSheetId="7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dsg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dsgdf" localSheetId="7" hidden="1">{"Page1",#N/A,FALSE,"CompCo";"Page2",#N/A,FALSE,"CompCo"}</definedName>
    <definedName name="dsgdf" hidden="1">{"Page1",#N/A,FALSE,"CompCo";"Page2",#N/A,FALSE,"CompCo"}</definedName>
    <definedName name="dsgfds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sgfds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tax" localSheetId="4">#REF!</definedName>
    <definedName name="dtax">#REF!</definedName>
    <definedName name="dtax2" localSheetId="4">#REF!</definedName>
    <definedName name="dtax2">#REF!</definedName>
    <definedName name="e" hidden="1">[0]!e</definedName>
    <definedName name="EARNINGSSTMNT" localSheetId="4">#REF!</definedName>
    <definedName name="EARNINGSSTMNT">#REF!</definedName>
    <definedName name="ebit3" localSheetId="4">[3]Sensetivities!#REF!</definedName>
    <definedName name="ebit3">[3]Sensetivities!#REF!</definedName>
    <definedName name="EBIT95" localSheetId="4">#REF!</definedName>
    <definedName name="EBIT95">#REF!</definedName>
    <definedName name="EBITDA" localSheetId="4">#REF!</definedName>
    <definedName name="EBITDA">#REF!</definedName>
    <definedName name="EBITDA_Fluid" localSheetId="4">#REF!</definedName>
    <definedName name="EBITDA_Fluid">#REF!</definedName>
    <definedName name="EBITDA_NVH" localSheetId="4">#REF!</definedName>
    <definedName name="EBITDA_NVH">#REF!</definedName>
    <definedName name="EBITDA_Sealing" localSheetId="4">#REF!</definedName>
    <definedName name="EBITDA_Sealing">#REF!</definedName>
    <definedName name="EBITSENS" localSheetId="4">#REF!</definedName>
    <definedName name="EBITSENS">#REF!</definedName>
    <definedName name="editgraph">[0]!editgraph</definedName>
    <definedName name="efds" localSheetId="7" hidden="1">{#N/A,#N/A,FALSE,"H1H2";"Sales by division",#N/A,FALSE,"H1H2";"LFL assumptions",#N/A,FALSE,"H1H2"}</definedName>
    <definedName name="efds" hidden="1">{#N/A,#N/A,FALSE,"H1H2";"Sales by division",#N/A,FALSE,"H1H2";"LFL assumptions",#N/A,FALSE,"H1H2"}</definedName>
    <definedName name="efsd" hidden="1">[0]!efsd</definedName>
    <definedName name="eldgp" localSheetId="4">#REF!</definedName>
    <definedName name="eldgp">#REF!</definedName>
    <definedName name="eldrev" localSheetId="4">#REF!</definedName>
    <definedName name="eldrev">#REF!</definedName>
    <definedName name="eldsga" localSheetId="4">#REF!</definedName>
    <definedName name="eldsga">#REF!</definedName>
    <definedName name="Elim" localSheetId="4">#REF!</definedName>
    <definedName name="Elim">#REF!</definedName>
    <definedName name="enable">[0]!enable</definedName>
    <definedName name="ENTVAL" localSheetId="4">#REF!</definedName>
    <definedName name="ENTVAL">#REF!</definedName>
    <definedName name="EPS" localSheetId="4">#REF!</definedName>
    <definedName name="EPS">#REF!</definedName>
    <definedName name="EQ_RETS" localSheetId="4">#REF!</definedName>
    <definedName name="EQ_RETS">#REF!</definedName>
    <definedName name="Equity_Interest_Value">'[12]YHOO-Equity-Interests'!$E$24</definedName>
    <definedName name="EQVAL" localSheetId="4">#REF!</definedName>
    <definedName name="EQVAL">#REF!</definedName>
    <definedName name="er" hidden="1">[0]!er</definedName>
    <definedName name="ere" localSheetId="7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ere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erg" localSheetId="7" hidden="1">{"summary1",#N/A,TRUE,"Comps";"summary2",#N/A,TRUE,"Comps";"summary3",#N/A,TRUE,"Comps"}</definedName>
    <definedName name="erg" hidden="1">{"summary1",#N/A,TRUE,"Comps";"summary2",#N/A,TRUE,"Comps";"summary3",#N/A,TRUE,"Comps"}</definedName>
    <definedName name="err">[0]!err</definedName>
    <definedName name="ErrChk" localSheetId="4">#REF!</definedName>
    <definedName name="ErrChk">#REF!</definedName>
    <definedName name="erre" localSheetId="7" hidden="1">{"inputs raw data",#N/A,TRUE,"INPUT"}</definedName>
    <definedName name="erre" hidden="1">{"inputs raw data",#N/A,TRUE,"INPUT"}</definedName>
    <definedName name="ErrMsg">"NA"</definedName>
    <definedName name="evansga" localSheetId="4">#REF!</definedName>
    <definedName name="evansga">#REF!</definedName>
    <definedName name="evansgp" localSheetId="4">#REF!</definedName>
    <definedName name="evansgp">#REF!</definedName>
    <definedName name="evansrev" localSheetId="4">#REF!</definedName>
    <definedName name="evansrev">#REF!</definedName>
    <definedName name="eweqwf" localSheetId="7" hidden="1">{"bs",#N/A,FALSE,"SCF"}</definedName>
    <definedName name="eweqwf" hidden="1">{"bs",#N/A,FALSE,"SCF"}</definedName>
    <definedName name="ewf" hidden="1">[0]!ewf</definedName>
    <definedName name="ewggwe">[0]!ewggwe</definedName>
    <definedName name="ewgweg">[0]!ewgweg</definedName>
    <definedName name="ewr" localSheetId="7" hidden="1">{"cap_structure",#N/A,FALSE,"Graph-Mkt Cap";"price",#N/A,FALSE,"Graph-Price";"ebit",#N/A,FALSE,"Graph-EBITDA";"ebitda",#N/A,FALSE,"Graph-EBITDA"}</definedName>
    <definedName name="ewr" hidden="1">{"cap_structure",#N/A,FALSE,"Graph-Mkt Cap";"price",#N/A,FALSE,"Graph-Price";"ebit",#N/A,FALSE,"Graph-EBITDA";"ebitda",#N/A,FALSE,"Graph-EBITDA"}</definedName>
    <definedName name="exchange.rate">[14]Van_Melle!$J$3</definedName>
    <definedName name="ExitCompanySelector">[0]!ExitCompanySelector</definedName>
    <definedName name="ExitFormat">[0]!ExitFormat</definedName>
    <definedName name="ExitItemBuilder">[0]!ExitItemBuilder</definedName>
    <definedName name="exitMainMenu">[0]!exitMainMenu</definedName>
    <definedName name="exitmsg">[0]!exitmsg</definedName>
    <definedName name="ExitNetDebt" localSheetId="4">#REF!</definedName>
    <definedName name="ExitNetDebt">#REF!</definedName>
    <definedName name="ExitValue" localSheetId="4">#REF!</definedName>
    <definedName name="ExitValue">#REF!</definedName>
    <definedName name="ExitYear" localSheetId="4">#REF!</definedName>
    <definedName name="ExitYear">#REF!</definedName>
    <definedName name="Expenses" localSheetId="4">#REF!</definedName>
    <definedName name="Expenses">#REF!</definedName>
    <definedName name="f">[0]!f</definedName>
    <definedName name="F.CompIndex">#N/A</definedName>
    <definedName name="F.Date" localSheetId="4">IF(N(#REF!)=#REF!,#REF!,DATEVALUE(#REF!))</definedName>
    <definedName name="F.Date">IF(N(#REF!)=#REF!,#REF!,DATEVALUE(#REF!))</definedName>
    <definedName name="F.Date2">#N/A</definedName>
    <definedName name="F.Date4">#N/A</definedName>
    <definedName name="F.DateEOM" localSheetId="4">DATE(YEAR(#REF!),MONTH(#REF!)+1,DAY(#REF!)-1)</definedName>
    <definedName name="F.DateEOM">DATE(YEAR(#REF!),MONTH(#REF!)+1,DAY(#REF!)-1)</definedName>
    <definedName name="F.PE">#N/A</definedName>
    <definedName name="F.Yield">#N/A</definedName>
    <definedName name="fadskj">[0]!fadskj</definedName>
    <definedName name="fdfg" hidden="1">[0]!fdfg</definedName>
    <definedName name="fdg" hidden="1">[0]!fdg</definedName>
    <definedName name="fdgdfgdf" localSheetId="7" hidden="1">{"Page1",#N/A,FALSE,"CompCo";"Page2",#N/A,FALSE,"CompCo"}</definedName>
    <definedName name="fdgdfgdf" hidden="1">{"Page1",#N/A,FALSE,"CompCo";"Page2",#N/A,FALSE,"CompCo"}</definedName>
    <definedName name="fdgsdg" hidden="1">[0]!fdgsdg</definedName>
    <definedName name="fds">[0]!fds</definedName>
    <definedName name="fdsdsf">[0]!fdsdsf</definedName>
    <definedName name="fewfwefew" hidden="1">[0]!fewfwefew</definedName>
    <definedName name="fg" hidden="1">[0]!fg</definedName>
    <definedName name="fgdsfgdf" localSheetId="7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gdsfgdf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ghj" hidden="1">[0]!fghj</definedName>
    <definedName name="FiscalYearEnd" localSheetId="4">#REF!</definedName>
    <definedName name="FiscalYearEnd">#REF!</definedName>
    <definedName name="Fluid" localSheetId="4">#REF!</definedName>
    <definedName name="Fluid">#REF!</definedName>
    <definedName name="FormatMod.FormatMaster">[0]!FormatMod.FormatMaster</definedName>
    <definedName name="Forward_Year_1">[12]Inputs!$L$14</definedName>
    <definedName name="Forward_Year_2">[12]Inputs!$L$15</definedName>
    <definedName name="Forward_Year_3">[12]Inputs!$L$16</definedName>
    <definedName name="fsdds" localSheetId="7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sdds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ssdf" hidden="1">[0]!fssdf</definedName>
    <definedName name="FT.FormatsOther">#N/A</definedName>
    <definedName name="FT.FormatsTop">#N/A</definedName>
    <definedName name="fwe">[0]!fwe</definedName>
    <definedName name="fwfwe">[0]!fwfwe</definedName>
    <definedName name="FYE">[1]Inputs!$D$8</definedName>
    <definedName name="FYear_1_Name">[12]Inputs!$I$14</definedName>
    <definedName name="FYear_2_Name">[12]Inputs!$I$15</definedName>
    <definedName name="FYEHeader" localSheetId="4">#REF!</definedName>
    <definedName name="FYEHeader">#REF!</definedName>
    <definedName name="gdf" localSheetId="7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gdf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ge" localSheetId="7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er" hidden="1">[0]!ger</definedName>
    <definedName name="gerergr" hidden="1">[0]!gerergr</definedName>
    <definedName name="gerg">[0]!gerg</definedName>
    <definedName name="gergr">[0]!gergr</definedName>
    <definedName name="gergre">[0]!gergre</definedName>
    <definedName name="gew" localSheetId="7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ew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ewg" localSheetId="7" hidden="1">{"Clothing PL",#N/A,FALSE,"H1H2";"Food PL",#N/A,FALSE,"H1H2";"Group PL",#N/A,FALSE,"H1H2";"Home Furnishings PL",#N/A,FALSE,"H1H2"}</definedName>
    <definedName name="gewg" hidden="1">{"Clothing PL",#N/A,FALSE,"H1H2";"Food PL",#N/A,FALSE,"H1H2";"Group PL",#N/A,FALSE,"H1H2";"Home Furnishings PL",#N/A,FALSE,"H1H2"}</definedName>
    <definedName name="gewge">[0]!gewge</definedName>
    <definedName name="gewgwe">[0]!gewgwe</definedName>
    <definedName name="gfd">[0]!gfd</definedName>
    <definedName name="ghjh" localSheetId="7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hjh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lenrev" localSheetId="4">[3]Sensetivities!#REF!</definedName>
    <definedName name="glenrev">[3]Sensetivities!#REF!</definedName>
    <definedName name="gmarg" localSheetId="4">#REF!</definedName>
    <definedName name="gmarg">#REF!</definedName>
    <definedName name="golf">[15]Model!$X$81</definedName>
    <definedName name="Goodwill_Amortization">20</definedName>
    <definedName name="GoodwillAmort" localSheetId="4">#REF!</definedName>
    <definedName name="GoodwillAmort">#REF!</definedName>
    <definedName name="GoodwillDeduct" localSheetId="4">#REF!</definedName>
    <definedName name="GoodwillDeduct">#REF!</definedName>
    <definedName name="gr" hidden="1">[0]!gr</definedName>
    <definedName name="GraphbuildingMod.ChangeTicker">[0]!GraphbuildingMod.ChangeTicker</definedName>
    <definedName name="GraphbuildingMod.editgraph">[0]!GraphbuildingMod.editgraph</definedName>
    <definedName name="GraphbuildingMod.ExportData">[0]!GraphbuildingMod.ExportData</definedName>
    <definedName name="GraphbuildingMod.LayoutSet">[0]!GraphbuildingMod.LayoutSet</definedName>
    <definedName name="GraphbuildingMod.PasteGraph">[0]!GraphbuildingMod.PasteGraph</definedName>
    <definedName name="GraphbuildingMod.PrintPreview">[0]!GraphbuildingMod.PrintPreview</definedName>
    <definedName name="GraphbuildingMod.ShowData">[0]!GraphbuildingMod.ShowData</definedName>
    <definedName name="GraphbuildingMod.ShowGraph">[0]!GraphbuildingMod.ShowGraph</definedName>
    <definedName name="GraphCompBuild">[0]!GraphCompBuild</definedName>
    <definedName name="Graphexitmsg">[0]!Graphexitmsg</definedName>
    <definedName name="GraphIntroMod.exitmsg">[0]!GraphIntroMod.exitmsg</definedName>
    <definedName name="GraphIntroMod.Graphexitmsg">[0]!GraphIntroMod.Graphexitmsg</definedName>
    <definedName name="gre">[0]!gre</definedName>
    <definedName name="greger">[0]!greger</definedName>
    <definedName name="GROUP">[16]MAIN!$I$13</definedName>
    <definedName name="gwamort" localSheetId="4">#REF!</definedName>
    <definedName name="gwamort">#REF!</definedName>
    <definedName name="gwegwe">[0]!gwegwe</definedName>
    <definedName name="gwegweg">[0]!gwegweg</definedName>
    <definedName name="gwg">[0]!gwg</definedName>
    <definedName name="gwgew">[0]!gwgew</definedName>
    <definedName name="gwgwe">[0]!gwgwe</definedName>
    <definedName name="H.HiddenCols" localSheetId="4">#REF!,#REF!,#REF!,#REF!,#REF!</definedName>
    <definedName name="H.HiddenCols">#REF!,#REF!,#REF!,#REF!,#REF!</definedName>
    <definedName name="H.HiddenRows" localSheetId="4">#REF!,#REF!,#REF!</definedName>
    <definedName name="H.HiddenRows">#REF!,#REF!,#REF!</definedName>
    <definedName name="Half_Year_Adj_Factor">2</definedName>
    <definedName name="halfyear" localSheetId="4">#REF!</definedName>
    <definedName name="halfyear">#REF!</definedName>
    <definedName name="halfyear2" localSheetId="4">#REF!</definedName>
    <definedName name="halfyear2">#REF!</definedName>
    <definedName name="HeaderFormat">[0]!HeaderFormat</definedName>
    <definedName name="HelpTest">[0]!HelpTest</definedName>
    <definedName name="Hershey">[0]!Hershey</definedName>
    <definedName name="hf" hidden="1">[0]!hf</definedName>
    <definedName name="Hist_Year">[12]Inputs!$E$6</definedName>
    <definedName name="IC.Queries" localSheetId="4">#REF!,#REF!,#REF!,#REF!,#REF!</definedName>
    <definedName name="IC.Queries">#REF!,#REF!,#REF!,#REF!,#REF!</definedName>
    <definedName name="iia" localSheetId="4">#REF!</definedName>
    <definedName name="iia">#REF!</definedName>
    <definedName name="income" localSheetId="4">#REF!</definedName>
    <definedName name="income">#REF!</definedName>
    <definedName name="indgp" localSheetId="4">#REF!</definedName>
    <definedName name="indgp">#REF!</definedName>
    <definedName name="indrev" localSheetId="4">#REF!</definedName>
    <definedName name="indrev">#REF!</definedName>
    <definedName name="indsga" localSheetId="4">#REF!</definedName>
    <definedName name="indsga">#REF!</definedName>
    <definedName name="inject" localSheetId="4">[17]Sensitivities!#REF!</definedName>
    <definedName name="inject">[17]Sensitivities!#REF!</definedName>
    <definedName name="InputAnn">'[1]Transaction Overview'!$C$344:$I$345,'[1]Transaction Overview'!$C$348:$I$352,'[1]Transaction Overview'!$C$355:$I$356,'[1]Transaction Overview'!$C$359:$I$363,'[1]Transaction Overview'!$C$366:$I$374,'[1]Transaction Overview'!$C$377:$I$379,'[1]Transaction Overview'!$C$382:$I$385,'[1]Transaction Overview'!$C$388:$I$391,'[1]Transaction Overview'!$C$394:$I$398,'[1]Transaction Overview'!$C$401:$I$404</definedName>
    <definedName name="InputQtr">'[1]Transaction Overview'!$C$436:$G$438,'[1]Transaction Overview'!$C$441:$G$447,'[1]Transaction Overview'!$C$450:$G$452,'[1]Transaction Overview'!$C$455:$G$458,'[1]Transaction Overview'!$C$461:$G$464,'[1]Transaction Overview'!$C$467:$G$471,'[1]Transaction Overview'!$C$474:$G$476</definedName>
    <definedName name="Int_exp">7%</definedName>
    <definedName name="Interest_Expense_Rate">7%</definedName>
    <definedName name="Interest_Income_Rate">6.5%</definedName>
    <definedName name="invdays" localSheetId="4">#REF!</definedName>
    <definedName name="invdays">#REF!</definedName>
    <definedName name="inventory98" localSheetId="4">#REF!</definedName>
    <definedName name="inventory98">#REF!</definedName>
    <definedName name="IPOSize" localSheetId="4">#REF!</definedName>
    <definedName name="IPOSize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"c7"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IZED_INTEREST" hidden="1">"c2076"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RATE" hidden="1">"c2192"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"c360"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"c373"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"c1304"</definedName>
    <definedName name="IQ_LTMMONTH" hidden="1">120000</definedName>
    <definedName name="IQ_MACHINERY" hidden="1">"c711"</definedName>
    <definedName name="IQ_MAINT_REPAIR" hidden="1">"c2087"</definedName>
    <definedName name="IQ_MARKETCAP" hidden="1">"c712"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44845.9428472222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"c362"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"c1026"</definedName>
    <definedName name="IQ_PRICE_OVER_LTM_EPS" hidden="1">"c1029"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SUBS" hidden="1">"c2119"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>3000</definedName>
    <definedName name="IQ_YTDMONTH" hidden="1">130000</definedName>
    <definedName name="IQ_Z_SCORE" hidden="1">"c1339"</definedName>
    <definedName name="jytjytyj" hidden="1">[0]!jytjytyj</definedName>
    <definedName name="kiuj" localSheetId="7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kiuj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kiukiu" localSheetId="7" hidden="1">{#N/A,#N/A,FALSE,"H1H2";"Sales by division",#N/A,FALSE,"H1H2";"LFL assumptions",#N/A,FALSE,"H1H2"}</definedName>
    <definedName name="kiukiu" hidden="1">{#N/A,#N/A,FALSE,"H1H2";"Sales by division",#N/A,FALSE,"H1H2";"LFL assumptions",#N/A,FALSE,"H1H2"}</definedName>
    <definedName name="kuikui" localSheetId="7" hidden="1">{"Clothing PL",#N/A,FALSE,"H1H2";"Food PL",#N/A,FALSE,"H1H2";"Group PL",#N/A,FALSE,"H1H2";"Home Furnishings PL",#N/A,FALSE,"H1H2"}</definedName>
    <definedName name="kuikui" hidden="1">{"Clothing PL",#N/A,FALSE,"H1H2";"Food PL",#N/A,FALSE,"H1H2";"Group PL",#N/A,FALSE,"H1H2";"Home Furnishings PL",#N/A,FALSE,"H1H2"}</definedName>
    <definedName name="LaunchFormulaLookup">[0]!LaunchFormulaLookup</definedName>
    <definedName name="LBO" localSheetId="4">[1]Inputs!#REF!</definedName>
    <definedName name="LBO">[1]Inputs!#REF!</definedName>
    <definedName name="LBO_DEBT" localSheetId="4">#REF!</definedName>
    <definedName name="LBO_DEBT">#REF!</definedName>
    <definedName name="Lean" localSheetId="4">#REF!</definedName>
    <definedName name="Lean">#REF!</definedName>
    <definedName name="Lean1" localSheetId="4">#REF!</definedName>
    <definedName name="Lean1">#REF!</definedName>
    <definedName name="LIBOR" localSheetId="4">#REF!</definedName>
    <definedName name="LIBOR">#REF!</definedName>
    <definedName name="LIBOR3" localSheetId="4">#REF!</definedName>
    <definedName name="LIBOR3">#REF!</definedName>
    <definedName name="limagp" localSheetId="4">#REF!</definedName>
    <definedName name="limagp">#REF!</definedName>
    <definedName name="limarev" localSheetId="4">#REF!</definedName>
    <definedName name="limarev">#REF!</definedName>
    <definedName name="limasga" localSheetId="4">#REF!</definedName>
    <definedName name="limasga">#REF!</definedName>
    <definedName name="LookUp2" localSheetId="4">#REF!</definedName>
    <definedName name="LookUp2">#REF!</definedName>
    <definedName name="LTC">[18]IS!$C$7</definedName>
    <definedName name="LTMDate" localSheetId="4">#REF!</definedName>
    <definedName name="LTMDate">#REF!</definedName>
    <definedName name="LTMEBITDA" localSheetId="4">#REF!</definedName>
    <definedName name="LTMEBITDA">#REF!</definedName>
    <definedName name="LTMEPS" localSheetId="4">#REF!</definedName>
    <definedName name="LTMEPS">#REF!</definedName>
    <definedName name="LTMMonths" localSheetId="4">#REF!</definedName>
    <definedName name="LTMMonths">#REF!</definedName>
    <definedName name="MA_Comps_Range">'[12]M&amp;A-Comps-Data'!$D$2:$AK$84</definedName>
    <definedName name="make" localSheetId="4">[17]Sensitivities!#REF!</definedName>
    <definedName name="make">[17]Sensitivities!#REF!</definedName>
    <definedName name="marg1" localSheetId="4">#REF!</definedName>
    <definedName name="marg1">#REF!</definedName>
    <definedName name="marg2" localSheetId="4">#REF!</definedName>
    <definedName name="marg2">#REF!</definedName>
    <definedName name="marg3" localSheetId="4">#REF!</definedName>
    <definedName name="marg3">#REF!</definedName>
    <definedName name="marg4" localSheetId="4">#REF!</definedName>
    <definedName name="marg4">#REF!</definedName>
    <definedName name="margin" localSheetId="4">#REF!</definedName>
    <definedName name="margin">#REF!</definedName>
    <definedName name="margin2" localSheetId="4">[3]Model!#REF!</definedName>
    <definedName name="margin2">[3]Model!#REF!</definedName>
    <definedName name="margin3" localSheetId="4">[3]Model!#REF!</definedName>
    <definedName name="margin3">[3]Model!#REF!</definedName>
    <definedName name="margin4" localSheetId="4">[3]Model!#REF!</definedName>
    <definedName name="margin4">[3]Model!#REF!</definedName>
    <definedName name="margin5" localSheetId="4">[3]Model!#REF!</definedName>
    <definedName name="margin5">[3]Model!#REF!</definedName>
    <definedName name="MATRIX" localSheetId="4">#REF!</definedName>
    <definedName name="MATRIX">#REF!</definedName>
    <definedName name="maturegrowth" localSheetId="4">#REF!</definedName>
    <definedName name="maturegrowth">#REF!</definedName>
    <definedName name="mazgp" localSheetId="4">#REF!</definedName>
    <definedName name="mazgp">#REF!</definedName>
    <definedName name="mazrev" localSheetId="4">#REF!</definedName>
    <definedName name="mazrev">#REF!</definedName>
    <definedName name="mazsga" localSheetId="4">#REF!</definedName>
    <definedName name="mazsga">#REF!</definedName>
    <definedName name="mcs03g.ReqArray" localSheetId="7">{"Compustat","93439010","LC992/Q27/q20","Q","2/1/1992","8/27/95","V"}</definedName>
    <definedName name="mcs03g.ReqArray">{"Compustat","93439010","LC992/Q27/q20","Q","2/1/1992","8/27/95","V"}</definedName>
    <definedName name="MedianMultiple" localSheetId="4">#REF!</definedName>
    <definedName name="MedianMultiple">#REF!</definedName>
    <definedName name="megagp" localSheetId="4">#REF!</definedName>
    <definedName name="megagp">#REF!</definedName>
    <definedName name="megarev" localSheetId="4">#REF!</definedName>
    <definedName name="megarev">#REF!</definedName>
    <definedName name="megsga" localSheetId="4">#REF!</definedName>
    <definedName name="megsga">#REF!</definedName>
    <definedName name="MerrillPrintIt" hidden="1">[0]!MerrillPrintIt</definedName>
    <definedName name="mgmt" localSheetId="4">#REF!</definedName>
    <definedName name="mgmt">#REF!</definedName>
    <definedName name="MgmtOwn" localSheetId="4">#REF!</definedName>
    <definedName name="MgmtOwn">#REF!</definedName>
    <definedName name="mgp" localSheetId="4">#REF!</definedName>
    <definedName name="mgp">#REF!</definedName>
    <definedName name="michgp" localSheetId="4">#REF!</definedName>
    <definedName name="michgp">#REF!</definedName>
    <definedName name="michrev" localSheetId="4">#REF!</definedName>
    <definedName name="michrev">#REF!</definedName>
    <definedName name="michsga" localSheetId="4">#REF!</definedName>
    <definedName name="michsga">#REF!</definedName>
    <definedName name="milgp" localSheetId="4">#REF!</definedName>
    <definedName name="milgp">#REF!</definedName>
    <definedName name="milrev" localSheetId="4">#REF!</definedName>
    <definedName name="milrev">#REF!</definedName>
    <definedName name="milsga" localSheetId="4">#REF!</definedName>
    <definedName name="milsga">#REF!</definedName>
    <definedName name="MinCash" localSheetId="4">#REF!</definedName>
    <definedName name="MinCash">#REF!</definedName>
    <definedName name="MKT_PRICE" localSheetId="4">#REF!</definedName>
    <definedName name="MKT_PRICE">#REF!</definedName>
    <definedName name="MktPrice" localSheetId="4">#REF!</definedName>
    <definedName name="MktPrice">#REF!</definedName>
    <definedName name="mrev" localSheetId="4">#REF!</definedName>
    <definedName name="mrev">#REF!</definedName>
    <definedName name="msga" localSheetId="4">#REF!</definedName>
    <definedName name="msga">#REF!</definedName>
    <definedName name="MultipleFactor" localSheetId="4">#REF!</definedName>
    <definedName name="MultipleFactor">#REF!</definedName>
    <definedName name="muskgp" localSheetId="4">#REF!</definedName>
    <definedName name="muskgp">#REF!</definedName>
    <definedName name="muskrev" localSheetId="4">#REF!</definedName>
    <definedName name="muskrev">#REF!</definedName>
    <definedName name="musksga" localSheetId="4">#REF!</definedName>
    <definedName name="musksga">#REF!</definedName>
    <definedName name="Name">[19]inputs!$F$3</definedName>
    <definedName name="NameProj" localSheetId="4">[1]Inputs!#REF!</definedName>
    <definedName name="NameProj">[1]Inputs!#REF!</definedName>
    <definedName name="names" localSheetId="4">#REF!</definedName>
    <definedName name="names">#REF!</definedName>
    <definedName name="NameTar" localSheetId="4">[1]Inputs!#REF!</definedName>
    <definedName name="NameTar">[1]Inputs!#REF!</definedName>
    <definedName name="NetOptions" localSheetId="4">#REF!</definedName>
    <definedName name="NetOptions">#REF!</definedName>
    <definedName name="NetPPE98" localSheetId="4">#REF!</definedName>
    <definedName name="NetPPE98">#REF!</definedName>
    <definedName name="NEW" localSheetId="7">{"Compustat","93439010","LC992/Q27/q20","Q","2/1/1992","8/27/95","V"}</definedName>
    <definedName name="NEW">{"Compustat","93439010","LC992/Q27/q20","Q","2/1/1992","8/27/95","V"}</definedName>
    <definedName name="NewRange" hidden="1">[0]!NewRange</definedName>
    <definedName name="nfdcase" localSheetId="4">#REF!</definedName>
    <definedName name="nfdcase">#REF!</definedName>
    <definedName name="nfnewgrowth" localSheetId="4">#REF!</definedName>
    <definedName name="nfnewgrowth">#REF!</definedName>
    <definedName name="nfrcase" localSheetId="4">#REF!</definedName>
    <definedName name="nfrcase">#REF!</definedName>
    <definedName name="ngpmargin" localSheetId="4">#REF!</definedName>
    <definedName name="ngpmargin">#REF!</definedName>
    <definedName name="nlgrowth" localSheetId="4">#REF!</definedName>
    <definedName name="nlgrowth">#REF!</definedName>
    <definedName name="notes" localSheetId="5">#REF!</definedName>
    <definedName name="notes" localSheetId="4">#REF!</definedName>
    <definedName name="notes" localSheetId="7">#REF!</definedName>
    <definedName name="Notes">Segment_SG!$C$43,Segment_SG!$C$44:$C$46</definedName>
    <definedName name="notes2" localSheetId="4">#REF!</definedName>
    <definedName name="notes2">#REF!</definedName>
    <definedName name="npv_comparables" localSheetId="4">#REF!</definedName>
    <definedName name="npv_comparables">#REF!</definedName>
    <definedName name="nsgamargin" localSheetId="4">#REF!</definedName>
    <definedName name="nsgamargin">#REF!</definedName>
    <definedName name="NVH" localSheetId="4">#REF!</definedName>
    <definedName name="NVH">#REF!</definedName>
    <definedName name="OFFER" localSheetId="4">'[1]Transaction Overview'!#REF!</definedName>
    <definedName name="OFFER">'[1]Transaction Overview'!#REF!</definedName>
    <definedName name="OfferPrice" localSheetId="4">#REF!</definedName>
    <definedName name="OfferPrice">#REF!</definedName>
    <definedName name="offpr" localSheetId="4">#REF!</definedName>
    <definedName name="offpr">#REF!</definedName>
    <definedName name="ohiogp" localSheetId="4">#REF!</definedName>
    <definedName name="ohiogp">#REF!</definedName>
    <definedName name="ohiorev" localSheetId="4">#REF!</definedName>
    <definedName name="ohiorev">#REF!</definedName>
    <definedName name="ohiosga" localSheetId="4">#REF!</definedName>
    <definedName name="ohiosga">#REF!</definedName>
    <definedName name="OnShow">[0]!OnShow</definedName>
    <definedName name="OpeningBkDebt" localSheetId="4">SUM(#REF!)</definedName>
    <definedName name="OpeningBkDebt">SUM(#REF!)</definedName>
    <definedName name="openingcash" localSheetId="4">#REF!</definedName>
    <definedName name="openingcash">#REF!</definedName>
    <definedName name="OpeningDebt" localSheetId="4">#REF!</definedName>
    <definedName name="OpeningDebt">#REF!</definedName>
    <definedName name="OpeningEquity" localSheetId="4">#REF!</definedName>
    <definedName name="OpeningEquity">#REF!</definedName>
    <definedName name="OpeningSrDebt" localSheetId="4">SUM(#REF!)</definedName>
    <definedName name="OpeningSrDebt">SUM(#REF!)</definedName>
    <definedName name="operexp" localSheetId="4">#REF!</definedName>
    <definedName name="operexp">#REF!</definedName>
    <definedName name="opex" localSheetId="4">#REF!</definedName>
    <definedName name="opex">#REF!</definedName>
    <definedName name="opex2" localSheetId="4">#REF!</definedName>
    <definedName name="opex2">#REF!</definedName>
    <definedName name="OPT_PRICE" localSheetId="4">#REF!</definedName>
    <definedName name="OPT_PRICE">#REF!</definedName>
    <definedName name="OPTIONS" localSheetId="4">#REF!</definedName>
    <definedName name="OPTIONS">#REF!</definedName>
    <definedName name="othass" localSheetId="4">#REF!</definedName>
    <definedName name="othass">#REF!</definedName>
    <definedName name="othass2" localSheetId="4">#REF!</definedName>
    <definedName name="othass2">#REF!</definedName>
    <definedName name="other" localSheetId="4">#REF!</definedName>
    <definedName name="other">#REF!</definedName>
    <definedName name="other2" localSheetId="4">#REF!</definedName>
    <definedName name="other2">#REF!</definedName>
    <definedName name="Overhead" localSheetId="4">#REF!</definedName>
    <definedName name="Overhead">#REF!</definedName>
    <definedName name="OWN" localSheetId="4">#REF!</definedName>
    <definedName name="OWN">#REF!</definedName>
    <definedName name="P.Close">#N/A</definedName>
    <definedName name="P.Comp">#N/A</definedName>
    <definedName name="P.CompIndex">#N/A</definedName>
    <definedName name="P.Date">#N/A</definedName>
    <definedName name="P.Date2">#N/A</definedName>
    <definedName name="P.Date3">#N/A</definedName>
    <definedName name="P.Date4">#N/A</definedName>
    <definedName name="P.FirstRow">#N/A</definedName>
    <definedName name="P.High">#N/A</definedName>
    <definedName name="P.Holidays">#N/A</definedName>
    <definedName name="P.LastRow">#N/A</definedName>
    <definedName name="P.Low">#N/A</definedName>
    <definedName name="P.PE">#N/A</definedName>
    <definedName name="P.Vol">#N/A</definedName>
    <definedName name="P.Yield">#N/A</definedName>
    <definedName name="P_L" localSheetId="4">#REF!</definedName>
    <definedName name="P_L">#REF!</definedName>
    <definedName name="P_NTM" localSheetId="4">'[20]Data Input'!#REF!</definedName>
    <definedName name="P_NTM">'[20]Data Input'!#REF!</definedName>
    <definedName name="Page_1" localSheetId="4">#REF!</definedName>
    <definedName name="Page_1">#REF!</definedName>
    <definedName name="Page_2" localSheetId="4">#REF!</definedName>
    <definedName name="Page_2">#REF!</definedName>
    <definedName name="Page_3" localSheetId="4">#REF!</definedName>
    <definedName name="Page_3">#REF!</definedName>
    <definedName name="Page_4" localSheetId="4">#REF!</definedName>
    <definedName name="Page_4">#REF!</definedName>
    <definedName name="PAGE_5" localSheetId="4">#REF!</definedName>
    <definedName name="PAGE_5">#REF!</definedName>
    <definedName name="PAGE_6" localSheetId="4">#REF!</definedName>
    <definedName name="PAGE_6">#REF!</definedName>
    <definedName name="page1" localSheetId="4">#REF!</definedName>
    <definedName name="page1">#REF!</definedName>
    <definedName name="Page13" localSheetId="4">#REF!</definedName>
    <definedName name="Page13">#REF!</definedName>
    <definedName name="Page14" localSheetId="4">#REF!</definedName>
    <definedName name="Page14">#REF!</definedName>
    <definedName name="PAGE1A" localSheetId="4">#REF!</definedName>
    <definedName name="PAGE1A">#REF!</definedName>
    <definedName name="page2" localSheetId="4">#REF!</definedName>
    <definedName name="page2">#REF!</definedName>
    <definedName name="page3" localSheetId="4">#REF!</definedName>
    <definedName name="page3">#REF!</definedName>
    <definedName name="page4" localSheetId="4">#REF!</definedName>
    <definedName name="page4">#REF!</definedName>
    <definedName name="page5" localSheetId="4">#REF!</definedName>
    <definedName name="page5">#REF!</definedName>
    <definedName name="page6" localSheetId="4">#REF!</definedName>
    <definedName name="page6">#REF!</definedName>
    <definedName name="page7" localSheetId="4">#REF!</definedName>
    <definedName name="page7">#REF!</definedName>
    <definedName name="page8" localSheetId="4">#REF!</definedName>
    <definedName name="page8">#REF!</definedName>
    <definedName name="PasteGraph">[0]!PasteGraph</definedName>
    <definedName name="paydays" localSheetId="4">#REF!</definedName>
    <definedName name="paydays">#REF!</definedName>
    <definedName name="PD_adj" localSheetId="4">#REF!</definedName>
    <definedName name="PD_adj">#REF!</definedName>
    <definedName name="Performance_Discount">0.2</definedName>
    <definedName name="PFPRICE" localSheetId="4">#REF!</definedName>
    <definedName name="PFPRICE">#REF!</definedName>
    <definedName name="PFPRICE2" localSheetId="4">#REF!</definedName>
    <definedName name="PFPRICE2">#REF!</definedName>
    <definedName name="pik" localSheetId="4">#REF!</definedName>
    <definedName name="pik">#REF!</definedName>
    <definedName name="PIKPref" localSheetId="4">#REF!</definedName>
    <definedName name="PIKPref">#REF!</definedName>
    <definedName name="PIKTERM" localSheetId="4">#REF!</definedName>
    <definedName name="PIKTERM">#REF!</definedName>
    <definedName name="PIKTERM1" localSheetId="4">#REF!</definedName>
    <definedName name="PIKTERM1">#REF!</definedName>
    <definedName name="POOL" localSheetId="4">[1]Inputs!#REF!</definedName>
    <definedName name="POOL">[1]Inputs!#REF!</definedName>
    <definedName name="PORTION" localSheetId="4">#REF!</definedName>
    <definedName name="PORTION">#REF!</definedName>
    <definedName name="PrefInvest" localSheetId="4">#REF!</definedName>
    <definedName name="PrefInvest">#REF!</definedName>
    <definedName name="premium" localSheetId="4">'[1]Transaction Overview'!#REF!</definedName>
    <definedName name="premium">'[1]Transaction Overview'!#REF!</definedName>
    <definedName name="prepoth" localSheetId="4">#REF!</definedName>
    <definedName name="prepoth">#REF!</definedName>
    <definedName name="price">'[1]Transaction Overview'!$F$6</definedName>
    <definedName name="price4" localSheetId="4">[3]Sensetivities!#REF!</definedName>
    <definedName name="price4">[3]Sensetivities!#REF!</definedName>
    <definedName name="priceacq" localSheetId="4">'[1]Income Statement'!#REF!</definedName>
    <definedName name="priceacq">'[1]Income Statement'!#REF!</definedName>
    <definedName name="PriceO">[21]pf!$E$38</definedName>
    <definedName name="pricetar" localSheetId="4">'[1]Income Statement'!#REF!</definedName>
    <definedName name="pricetar">'[1]Income Statement'!#REF!</definedName>
    <definedName name="PRIDES">[0]!PRIDES</definedName>
    <definedName name="Prime" localSheetId="4">#REF!</definedName>
    <definedName name="Prime">#REF!</definedName>
    <definedName name="Print_Area_MI" localSheetId="4">#REF!</definedName>
    <definedName name="Print_Area_MI">#REF!</definedName>
    <definedName name="_xlnm.Print_Titles" localSheetId="19">'Balance Sheet'!$1:$3</definedName>
    <definedName name="_xlnm.Print_Titles" localSheetId="20">'Cash Flow'!$1:$3</definedName>
    <definedName name="_xlnm.Print_Titles" localSheetId="18">'Income Statement'!$1:$3</definedName>
    <definedName name="PRINT10" localSheetId="4">#REF!</definedName>
    <definedName name="PRINT10">#REF!</definedName>
    <definedName name="PRINT12" localSheetId="4">#REF!</definedName>
    <definedName name="PRINT12">#REF!</definedName>
    <definedName name="PRINT13" localSheetId="4">#REF!</definedName>
    <definedName name="PRINT13">#REF!</definedName>
    <definedName name="PRINT14" localSheetId="4">#REF!</definedName>
    <definedName name="PRINT14">#REF!</definedName>
    <definedName name="PRINT4" localSheetId="4">#REF!</definedName>
    <definedName name="PRINT4">#REF!</definedName>
    <definedName name="PRINT6" localSheetId="4">#REF!</definedName>
    <definedName name="PRINT6">#REF!</definedName>
    <definedName name="PRINT8" localSheetId="4">#REF!</definedName>
    <definedName name="PRINT8">#REF!</definedName>
    <definedName name="PrintPreview">[0]!PrintPreview</definedName>
    <definedName name="PRINTREPORT" localSheetId="4">#REF!</definedName>
    <definedName name="PRINTREPORT">#REF!</definedName>
    <definedName name="prive4" localSheetId="4">[3]Sensetivities!#REF!</definedName>
    <definedName name="prive4">[3]Sensetivities!#REF!</definedName>
    <definedName name="project">[1]Inputs!$D$5</definedName>
    <definedName name="ProjectName" localSheetId="4">#REF!</definedName>
    <definedName name="ProjectName">#REF!</definedName>
    <definedName name="Prt.Stock.Prices">#N/A</definedName>
    <definedName name="Q.Date">#N/A</definedName>
    <definedName name="Q.DateEOM">#N/A</definedName>
    <definedName name="Q.DPS">#N/A</definedName>
    <definedName name="Q.EPS">#N/A</definedName>
    <definedName name="Q.FirstRow">#N/A</definedName>
    <definedName name="Q.LastRow">#N/A</definedName>
    <definedName name="qgq" hidden="1">[0]!qgq</definedName>
    <definedName name="RAT_A" localSheetId="4">#REF!</definedName>
    <definedName name="RAT_A">#REF!</definedName>
    <definedName name="RAT_T" localSheetId="4">#REF!</definedName>
    <definedName name="RAT_T">#REF!</definedName>
    <definedName name="ratio1pfma" localSheetId="4">'[1]Balance Sheet &amp; Cash Flow'!#REF!</definedName>
    <definedName name="ratio1pfma">'[1]Balance Sheet &amp; Cash Flow'!#REF!</definedName>
    <definedName name="RATIOS" localSheetId="4">#REF!</definedName>
    <definedName name="RATIOS">#REF!</definedName>
    <definedName name="rdcase" localSheetId="4">#REF!</definedName>
    <definedName name="rdcase">#REF!</definedName>
    <definedName name="RecapOwn" localSheetId="4">#REF!</definedName>
    <definedName name="RecapOwn">#REF!</definedName>
    <definedName name="RecapPur" localSheetId="4">#REF!</definedName>
    <definedName name="RecapPur">#REF!</definedName>
    <definedName name="RedefinePrintTableRange" hidden="1">[0]!RedefinePrintTableRange</definedName>
    <definedName name="reg" localSheetId="7" hidden="1">{"Page1",#N/A,FALSE,"CompCo";"Page2",#N/A,FALSE,"CompCo"}</definedName>
    <definedName name="reg" hidden="1">{"Page1",#N/A,FALSE,"CompCo";"Page2",#N/A,FALSE,"CompCo"}</definedName>
    <definedName name="regerger">[0]!regerger</definedName>
    <definedName name="REPURCHASE" localSheetId="4">#REF!</definedName>
    <definedName name="REPURCHASE">#REF!</definedName>
    <definedName name="ResetItemView">[0]!ResetItemView</definedName>
    <definedName name="RETURN" localSheetId="4">#REF!</definedName>
    <definedName name="RETURN">#REF!</definedName>
    <definedName name="ReturnOnCash" localSheetId="4">#REF!</definedName>
    <definedName name="ReturnOnCash">#REF!</definedName>
    <definedName name="rev" localSheetId="4">#REF!</definedName>
    <definedName name="rev">#REF!</definedName>
    <definedName name="revenues2" localSheetId="4">[3]Sensetivities!#REF!</definedName>
    <definedName name="revenues2">[3]Sensetivities!#REF!</definedName>
    <definedName name="reveunes2" localSheetId="4">[3]Sensetivities!#REF!</definedName>
    <definedName name="reveunes2">[3]Sensetivities!#REF!</definedName>
    <definedName name="rg" localSheetId="7" hidden="1">{"inputs raw data",#N/A,TRUE,"INPUT"}</definedName>
    <definedName name="rg" hidden="1">{"inputs raw data",#N/A,TRUE,"INPUT"}</definedName>
    <definedName name="rgw" hidden="1">[0]!rgw</definedName>
    <definedName name="rnumber" localSheetId="4">#REF!</definedName>
    <definedName name="rnumber">#REF!</definedName>
    <definedName name="rocogs" localSheetId="4">#REF!</definedName>
    <definedName name="rocogs">#REF!</definedName>
    <definedName name="roopex" localSheetId="4">#REF!</definedName>
    <definedName name="roopex">#REF!</definedName>
    <definedName name="rorev" localSheetId="4">#REF!</definedName>
    <definedName name="rorev">#REF!</definedName>
    <definedName name="royalties" localSheetId="4">#REF!</definedName>
    <definedName name="royalties">#REF!</definedName>
    <definedName name="Rpt.Table">#N/A</definedName>
    <definedName name="Rpt.Text">#N/A</definedName>
    <definedName name="rrcase" localSheetId="4">#REF!</definedName>
    <definedName name="rrcase">#REF!</definedName>
    <definedName name="rrevgrowth" localSheetId="4">#REF!</definedName>
    <definedName name="rrevgrowth">#REF!</definedName>
    <definedName name="rt" hidden="1">[0]!rt</definedName>
    <definedName name="rth">[0]!rth</definedName>
    <definedName name="rthtrh">[0]!rthtrh</definedName>
    <definedName name="s" localSheetId="7" hidden="1">{"Page1",#N/A,FALSE,"CompCo";"Page2",#N/A,FALSE,"CompCo"}</definedName>
    <definedName name="s" hidden="1">{"Page1",#N/A,FALSE,"CompCo";"Page2",#N/A,FALSE,"CompCo"}</definedName>
    <definedName name="S.AllColumns">#N/A</definedName>
    <definedName name="S.AllPriceColumns">#N/A</definedName>
    <definedName name="S.SortColumn">[0]!T.Date</definedName>
    <definedName name="sa" hidden="1">"c3460"</definedName>
    <definedName name="sadas" hidden="1">[0]!sadas</definedName>
    <definedName name="safas" hidden="1">[0]!safas</definedName>
    <definedName name="sales" localSheetId="4">#REF!</definedName>
    <definedName name="sales">#REF!</definedName>
    <definedName name="sales1" localSheetId="4">[3]Sensetivities!#REF!</definedName>
    <definedName name="sales1">[3]Sensetivities!#REF!</definedName>
    <definedName name="sales3" localSheetId="4">[3]Sensetivities!#REF!</definedName>
    <definedName name="sales3">[3]Sensetivities!#REF!</definedName>
    <definedName name="sales4" localSheetId="4">[3]Sensetivities!#REF!</definedName>
    <definedName name="sales4">[3]Sensetivities!#REF!</definedName>
    <definedName name="salesebitda" localSheetId="4">[3]Model!#REF!</definedName>
    <definedName name="salesebitda">[3]Model!#REF!</definedName>
    <definedName name="SCEN" localSheetId="4">[1]Inputs!#REF!</definedName>
    <definedName name="SCEN">[1]Inputs!#REF!</definedName>
    <definedName name="scenario" localSheetId="4">#REF!</definedName>
    <definedName name="scenario">#REF!</definedName>
    <definedName name="ScenarioName" localSheetId="4">#REF!</definedName>
    <definedName name="ScenarioName">#REF!</definedName>
    <definedName name="ScenarioName1" localSheetId="4">#REF!</definedName>
    <definedName name="ScenarioName1">#REF!</definedName>
    <definedName name="ScenarioName2" localSheetId="4">#REF!</definedName>
    <definedName name="ScenarioName2">#REF!</definedName>
    <definedName name="sd" hidden="1">"c2903"</definedName>
    <definedName name="sdfdfg" localSheetId="7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sdfdfg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sdfdfsg" hidden="1">[0]!sdfdfsg</definedName>
    <definedName name="sdfds">[0]!sdfds</definedName>
    <definedName name="sdfdsfds">[0]!sdfdsfds</definedName>
    <definedName name="sdfgdgf" localSheetId="7" hidden="1">{"Page1",#N/A,FALSE,"CompCo";"Page2",#N/A,FALSE,"CompCo"}</definedName>
    <definedName name="sdfgdgf" hidden="1">{"Page1",#N/A,FALSE,"CompCo";"Page2",#N/A,FALSE,"CompCo"}</definedName>
    <definedName name="sdfgdsg" localSheetId="7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dfgdsg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dfgfdsg" localSheetId="7" hidden="1">{"summary1",#N/A,TRUE,"Comps";"summary2",#N/A,TRUE,"Comps";"summary3",#N/A,TRUE,"Comps"}</definedName>
    <definedName name="sdfgfdsg" hidden="1">{"summary1",#N/A,TRUE,"Comps";"summary2",#N/A,TRUE,"Comps";"summary3",#N/A,TRUE,"Comps"}</definedName>
    <definedName name="sdfgfsd" localSheetId="7" hidden="1">{#N/A,#N/A,FALSE,"H1H2";"Sales by division",#N/A,FALSE,"H1H2";"LFL assumptions",#N/A,FALSE,"H1H2"}</definedName>
    <definedName name="sdfgfsd" hidden="1">{#N/A,#N/A,FALSE,"H1H2";"Sales by division",#N/A,FALSE,"H1H2";"LFL assumptions",#N/A,FALSE,"H1H2"}</definedName>
    <definedName name="sdfsd" hidden="1">[0]!sdfsd</definedName>
    <definedName name="sdfsdf">[0]!sdfsdf</definedName>
    <definedName name="sdgfds" hidden="1">[0]!sdgfds</definedName>
    <definedName name="sdgsdfg" hidden="1">[0]!sdgsdfg</definedName>
    <definedName name="SdSfg" localSheetId="7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SdSfg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Seal" localSheetId="4">#REF!</definedName>
    <definedName name="Seal">#REF!</definedName>
    <definedName name="sens" localSheetId="4">#REF!</definedName>
    <definedName name="sens">#REF!</definedName>
    <definedName name="Sensitivities2" localSheetId="4">#REF!</definedName>
    <definedName name="Sensitivities2">#REF!</definedName>
    <definedName name="SeriesFormat">[0]!SeriesFormat</definedName>
    <definedName name="sf" hidden="1">39420.9212731481</definedName>
    <definedName name="sfaas">[0]!sfaas</definedName>
    <definedName name="sfgf" hidden="1">[0]!sfgf</definedName>
    <definedName name="sfgsdg" hidden="1">[0]!sfgsdg</definedName>
    <definedName name="sfsdc" localSheetId="7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fsdc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fsfds">[0]!sfsfds</definedName>
    <definedName name="SGA" localSheetId="4">#REF!</definedName>
    <definedName name="SGA">#REF!</definedName>
    <definedName name="shares" localSheetId="4">'[1]Income Statement'!#REF!</definedName>
    <definedName name="shares">'[1]Income Statement'!#REF!</definedName>
    <definedName name="ShowData">[0]!ShowData</definedName>
    <definedName name="ShowDottedLine">[0]!ShowDottedLine</definedName>
    <definedName name="ShowGraph">[0]!ShowGraph</definedName>
    <definedName name="shshryhasyhj" hidden="1">[0]!shshryhasyhj</definedName>
    <definedName name="shss" hidden="1">[0]!shss</definedName>
    <definedName name="slc99mod.xls" localSheetId="4">#REF!</definedName>
    <definedName name="slc99mod.xls">#REF!</definedName>
    <definedName name="sName">[0]!sName</definedName>
    <definedName name="sName2">[0]!sName2</definedName>
    <definedName name="sop">[11]Schick!$C$2</definedName>
    <definedName name="spsales" localSheetId="4">[3]Sensetivities!#REF!</definedName>
    <definedName name="spsales">[3]Sensetivities!#REF!</definedName>
    <definedName name="ss">[1]Inputs!$D$3</definedName>
    <definedName name="ssadsa" localSheetId="7" hidden="1">{"Page1",#N/A,FALSE,"CompCo";"Page2",#N/A,FALSE,"CompCo"}</definedName>
    <definedName name="ssadsa" hidden="1">{"Page1",#N/A,FALSE,"CompCo";"Page2",#N/A,FALSE,"CompCo"}</definedName>
    <definedName name="ssdfds" localSheetId="7" hidden="1">{"Page1",#N/A,FALSE,"CompCo";"Page2",#N/A,FALSE,"CompCo"}</definedName>
    <definedName name="ssdfds" hidden="1">{"Page1",#N/A,FALSE,"CompCo";"Page2",#N/A,FALSE,"CompCo"}</definedName>
    <definedName name="ssy" hidden="1">[0]!ssy</definedName>
    <definedName name="street" localSheetId="4">#REF!</definedName>
    <definedName name="street">#REF!</definedName>
    <definedName name="Structure" localSheetId="4">[1]Inputs!#REF!</definedName>
    <definedName name="Structure">[1]Inputs!#REF!</definedName>
    <definedName name="Stub">[12]DCF!$P$4</definedName>
    <definedName name="Subheader">[19]inputs!$F$5</definedName>
    <definedName name="SUMM" localSheetId="4">#REF!</definedName>
    <definedName name="SUMM">#REF!</definedName>
    <definedName name="sweep" localSheetId="4">#REF!</definedName>
    <definedName name="sweep">#REF!</definedName>
    <definedName name="swingcogs" localSheetId="4">[3]Model!#REF!</definedName>
    <definedName name="swingcogs">[3]Model!#REF!</definedName>
    <definedName name="swinggross" localSheetId="4">[3]Model!#REF!</definedName>
    <definedName name="swinggross">[3]Model!#REF!</definedName>
    <definedName name="swingop" localSheetId="4">[3]Model!#REF!</definedName>
    <definedName name="swingop">[3]Model!#REF!</definedName>
    <definedName name="Synergies">'[22]Pro forma'!$Q$31</definedName>
    <definedName name="t" hidden="1">[0]!t</definedName>
    <definedName name="T.Date">#N/A</definedName>
    <definedName name="T.Date2">#N/A</definedName>
    <definedName name="T.Date3">#N/A</definedName>
    <definedName name="T.DateEOM">#N/A</definedName>
    <definedName name="T.DPS">#N/A</definedName>
    <definedName name="T.EPS">#N/A</definedName>
    <definedName name="T.High">#N/A</definedName>
    <definedName name="T.Low">#N/A</definedName>
    <definedName name="T.PE">#N/A</definedName>
    <definedName name="T.Vol">#N/A</definedName>
    <definedName name="T.Yield">#N/A</definedName>
    <definedName name="tar" localSheetId="4">#REF!</definedName>
    <definedName name="tar">#REF!</definedName>
    <definedName name="TARG" localSheetId="4">#REF!</definedName>
    <definedName name="TARG">#REF!</definedName>
    <definedName name="Target_adj" localSheetId="4">#REF!</definedName>
    <definedName name="Target_adj">#REF!</definedName>
    <definedName name="tax">[23]DCF!$J$10</definedName>
    <definedName name="tax_rate">0.38</definedName>
    <definedName name="TaxRate" localSheetId="4">#REF!</definedName>
    <definedName name="TaxRate">#REF!</definedName>
    <definedName name="TenderFee" localSheetId="4">#REF!</definedName>
    <definedName name="TenderFee">#REF!</definedName>
    <definedName name="TenderPremium" localSheetId="4">#REF!</definedName>
    <definedName name="TenderPremium">#REF!</definedName>
    <definedName name="TextFormat">[0]!TextFormat</definedName>
    <definedName name="tg" localSheetId="7" hidden="1">{"bs",#N/A,FALSE,"SCF"}</definedName>
    <definedName name="tg" hidden="1">{"bs",#N/A,FALSE,"SCF"}</definedName>
    <definedName name="tgr">DCF!$H$14</definedName>
    <definedName name="Tgt_adj" localSheetId="4">#REF!</definedName>
    <definedName name="Tgt_adj">#REF!</definedName>
    <definedName name="TICKER" localSheetId="4">#REF!</definedName>
    <definedName name="TICKER">#REF!</definedName>
    <definedName name="TickerToNameOnEnter">[0]!TickerToNameOnEnter</definedName>
    <definedName name="TOC" localSheetId="4">#REF!</definedName>
    <definedName name="TOC">#REF!</definedName>
    <definedName name="TotalConsideration" localSheetId="4">#REF!</definedName>
    <definedName name="TotalConsideration">#REF!</definedName>
    <definedName name="TotalEquity" localSheetId="4">#REF!</definedName>
    <definedName name="TotalEquity">#REF!</definedName>
    <definedName name="totalgross" localSheetId="4">[3]Model!#REF!</definedName>
    <definedName name="totalgross">[3]Model!#REF!</definedName>
    <definedName name="trh">[0]!trh</definedName>
    <definedName name="TTM">[12]Inputs!$L$13</definedName>
    <definedName name="TxGoodwillAmort" localSheetId="4">#REF!</definedName>
    <definedName name="TxGoodwillAmort">#REF!</definedName>
    <definedName name="Type" localSheetId="4">#REF!</definedName>
    <definedName name="Type">#REF!</definedName>
    <definedName name="ultragp" localSheetId="4">#REF!</definedName>
    <definedName name="ultragp">#REF!</definedName>
    <definedName name="ultrarev" localSheetId="4">#REF!</definedName>
    <definedName name="ultrarev">#REF!</definedName>
    <definedName name="ultrasga" localSheetId="4">#REF!</definedName>
    <definedName name="ultrasga">#REF!</definedName>
    <definedName name="Units">[12]Inputs!$E$16</definedName>
    <definedName name="UNPRIDES">[0]!UNPRIDES</definedName>
    <definedName name="v" hidden="1">[0]!v</definedName>
    <definedName name="vaaaaaavavv" hidden="1">[0]!vaaaaaavavv</definedName>
    <definedName name="vangp" localSheetId="4">#REF!</definedName>
    <definedName name="vangp">#REF!</definedName>
    <definedName name="vanrev" localSheetId="4">#REF!</definedName>
    <definedName name="vanrev">#REF!</definedName>
    <definedName name="vansga" localSheetId="4">#REF!</definedName>
    <definedName name="vansga">#REF!</definedName>
    <definedName name="w" localSheetId="7" hidden="1">{#N/A,#N/A,FALSE,"H1H2";"Sales by division",#N/A,FALSE,"H1H2";"LFL assumptions",#N/A,FALSE,"H1H2"}</definedName>
    <definedName name="w" hidden="1">{#N/A,#N/A,FALSE,"H1H2";"Sales by division",#N/A,FALSE,"H1H2";"LFL assumptions",#N/A,FALSE,"H1H2"}</definedName>
    <definedName name="WACC" localSheetId="5">#REF!</definedName>
    <definedName name="WACC" localSheetId="4">#REF!</definedName>
    <definedName name="WACC" localSheetId="7">#REF!</definedName>
    <definedName name="WACC">DCF!$H$13</definedName>
    <definedName name="wcass1" localSheetId="4">#REF!</definedName>
    <definedName name="wcass1">#REF!</definedName>
    <definedName name="wcass12" localSheetId="4">#REF!</definedName>
    <definedName name="wcass12">#REF!</definedName>
    <definedName name="wcass2" localSheetId="4">#REF!</definedName>
    <definedName name="wcass2">#REF!</definedName>
    <definedName name="wcass22" localSheetId="4">#REF!</definedName>
    <definedName name="wcass22">#REF!</definedName>
    <definedName name="wcass3" localSheetId="4">#REF!</definedName>
    <definedName name="wcass3">#REF!</definedName>
    <definedName name="wcass32" localSheetId="4">#REF!</definedName>
    <definedName name="wcass32">#REF!</definedName>
    <definedName name="wcass4" localSheetId="4">#REF!</definedName>
    <definedName name="wcass4">#REF!</definedName>
    <definedName name="wcass42" localSheetId="4">#REF!</definedName>
    <definedName name="wcass42">#REF!</definedName>
    <definedName name="wcliab1" localSheetId="4">#REF!</definedName>
    <definedName name="wcliab1">#REF!</definedName>
    <definedName name="wcliab12" localSheetId="4">#REF!</definedName>
    <definedName name="wcliab12">#REF!</definedName>
    <definedName name="wcliab2" localSheetId="4">#REF!</definedName>
    <definedName name="wcliab2">#REF!</definedName>
    <definedName name="wcliab22" localSheetId="4">#REF!</definedName>
    <definedName name="wcliab22">#REF!</definedName>
    <definedName name="wcliab3" localSheetId="4">#REF!</definedName>
    <definedName name="wcliab3">#REF!</definedName>
    <definedName name="wcliab32" localSheetId="4">#REF!</definedName>
    <definedName name="wcliab32">#REF!</definedName>
    <definedName name="wefwe">[0]!wefwe</definedName>
    <definedName name="wegweg">[0]!wegweg</definedName>
    <definedName name="wergqerrgqwergr" hidden="1">[0]!wergqerrgqwergr</definedName>
    <definedName name="westgp" localSheetId="4">#REF!</definedName>
    <definedName name="westgp">#REF!</definedName>
    <definedName name="westrev" localSheetId="4">#REF!</definedName>
    <definedName name="westrev">#REF!</definedName>
    <definedName name="westsga" localSheetId="4">#REF!</definedName>
    <definedName name="westsga">#REF!</definedName>
    <definedName name="wewe" localSheetId="7" hidden="1">{"cap_structure",#N/A,FALSE,"Graph-Mkt Cap";"price",#N/A,FALSE,"Graph-Price";"ebit",#N/A,FALSE,"Graph-EBITDA";"ebitda",#N/A,FALSE,"Graph-EBITDA"}</definedName>
    <definedName name="wewe" hidden="1">{"cap_structure",#N/A,FALSE,"Graph-Mkt Cap";"price",#N/A,FALSE,"Graph-Price";"ebit",#N/A,FALSE,"Graph-EBITDA";"ebitda",#N/A,FALSE,"Graph-EBITDA"}</definedName>
    <definedName name="wg">[0]!wg</definedName>
    <definedName name="wgp" localSheetId="4">#REF!</definedName>
    <definedName name="wgp">#REF!</definedName>
    <definedName name="working_cap" localSheetId="4">#REF!</definedName>
    <definedName name="working_cap">#REF!</definedName>
    <definedName name="wrev" localSheetId="4">#REF!</definedName>
    <definedName name="wrev">#REF!</definedName>
    <definedName name="wrn.balance._.sheet." localSheetId="7" hidden="1">{"bs",#N/A,FALSE,"SCF"}</definedName>
    <definedName name="wrn.balance._.sheet." hidden="1">{"bs",#N/A,FALSE,"SCF"}</definedName>
    <definedName name="wrn.COMPCO." localSheetId="7" hidden="1">{"Page1",#N/A,FALSE,"CompCo";"Page2",#N/A,FALSE,"CompCo"}</definedName>
    <definedName name="wrn.COMPCO." hidden="1">{"Page1",#N/A,FALSE,"CompCo";"Page2",#N/A,FALSE,"CompCo"}</definedName>
    <definedName name="wrn.Entire._.Model." localSheetId="7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wrn.Entire._.Model.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wrn.print._.graphs." localSheetId="7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localSheetId="7" hidden="1">{"inputs raw data",#N/A,TRUE,"INPUT"}</definedName>
    <definedName name="wrn.print._.raw._.data._.entry." hidden="1">{"inputs raw data",#N/A,TRUE,"INPUT"}</definedName>
    <definedName name="wrn.print._.summary._.sheets." localSheetId="7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rn.Sales._.and._.LFL._.assumptions." localSheetId="7" hidden="1">{#N/A,#N/A,FALSE,"H1H2";"Sales by division",#N/A,FALSE,"H1H2";"LFL assumptions",#N/A,FALSE,"H1H2"}</definedName>
    <definedName name="wrn.Sales._.and._.LFL._.assumptions." hidden="1">{#N/A,#N/A,FALSE,"H1H2";"Sales by division",#N/A,FALSE,"H1H2";"LFL assumptions",#N/A,FALSE,"H1H2"}</definedName>
    <definedName name="wrn.UK._.Retail._.PLs." localSheetId="7" hidden="1">{"Clothing PL",#N/A,FALSE,"H1H2";"Food PL",#N/A,FALSE,"H1H2";"Group PL",#N/A,FALSE,"H1H2";"Home Furnishings PL",#N/A,FALSE,"H1H2"}</definedName>
    <definedName name="wrn.UK._.Retail._.PLs." hidden="1">{"Clothing PL",#N/A,FALSE,"H1H2";"Food PL",#N/A,FALSE,"H1H2";"Group PL",#N/A,FALSE,"H1H2";"Home Furnishings PL",#N/A,FALSE,"H1H2"}</definedName>
    <definedName name="wsga" localSheetId="4">#REF!</definedName>
    <definedName name="wsga">#REF!</definedName>
    <definedName name="wvu.inputs._.raw._.data." localSheetId="7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7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7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" localSheetId="7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x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xfhs" hidden="1">[0]!xfhs</definedName>
    <definedName name="year" localSheetId="4">[3]Model!#REF!</definedName>
    <definedName name="year">[3]Model!#REF!</definedName>
    <definedName name="Year1CashInterest" localSheetId="4">SUMPRODUCT(#REF!,#REF!)</definedName>
    <definedName name="Year1CashInterest">SUMPRODUCT(#REF!,#REF!)</definedName>
    <definedName name="yearconvention" localSheetId="4">[1]Inputs!#REF!</definedName>
    <definedName name="yearconvention">[1]Inputs!#REF!</definedName>
    <definedName name="YHOO_20_Day_Price">'[12]Public-Comps-Data'!$AB$43</definedName>
    <definedName name="YHOO_Basic_Shares">'[12]Public-Comps-Data'!$AA$44</definedName>
    <definedName name="YHOO_Diluted_Shares">'[12]Public-Comps-Data'!$AA$56</definedName>
    <definedName name="YHOO_Share_Price">'[12]Public-Comps-Data'!$AA$43</definedName>
    <definedName name="yikiukui" localSheetId="7" hidden="1">{"summary1",#N/A,TRUE,"Comps";"summary2",#N/A,TRUE,"Comps";"summary3",#N/A,TRUE,"Comps"}</definedName>
    <definedName name="yikiukui" hidden="1">{"summary1",#N/A,TRUE,"Comps";"summary2",#N/A,TRUE,"Comps";"summary3",#N/A,TRUE,"Comps"}</definedName>
    <definedName name="YR1EPS" localSheetId="4">#REF!</definedName>
    <definedName name="YR1EPS">#REF!</definedName>
    <definedName name="YR2EPS" localSheetId="4">#REF!</definedName>
    <definedName name="YR2EPS">#REF!</definedName>
    <definedName name="ytjy" hidden="1">[0]!ytjy</definedName>
    <definedName name="Z_F468AAA2_EABC_4799_A6DA_AB7194C76735_.wvu.PrintTitles" localSheetId="19" hidden="1">'Balance Sheet'!$1:$3</definedName>
    <definedName name="Z_F468AAA2_EABC_4799_A6DA_AB7194C76735_.wvu.PrintTitles" localSheetId="20" hidden="1">'Cash Flow'!$1:$3</definedName>
    <definedName name="Z_F468AAA2_EABC_4799_A6DA_AB7194C76735_.wvu.PrintTitles" localSheetId="18" hidden="1">'Income Statement'!$1:$3</definedName>
  </definedNames>
  <calcPr calcId="162913"/>
  <customWorkbookViews>
    <customWorkbookView name="Windows User - Personal View" guid="{F468AAA2-EABC-4799-A6DA-AB7194C76735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I7" i="23"/>
  <c r="I6" i="23"/>
  <c r="H6" i="23"/>
  <c r="H8" i="23" s="1"/>
  <c r="H7" i="23"/>
  <c r="K24" i="23"/>
  <c r="J25" i="23"/>
  <c r="J26" i="23"/>
  <c r="J24" i="23"/>
  <c r="J27" i="23" s="1"/>
  <c r="H15" i="23"/>
  <c r="H19" i="23" s="1"/>
  <c r="O13" i="22"/>
  <c r="D38" i="15"/>
  <c r="F38" i="15"/>
  <c r="E38" i="15"/>
  <c r="D36" i="22"/>
  <c r="Q36" i="22" s="1"/>
  <c r="E36" i="22"/>
  <c r="R36" i="22" s="1"/>
  <c r="L6" i="23" l="1"/>
  <c r="N7" i="23" s="1"/>
  <c r="I8" i="23"/>
  <c r="L7" i="23" s="1"/>
  <c r="L8" i="23" s="1"/>
  <c r="K27" i="23"/>
  <c r="Q14" i="22"/>
  <c r="M19" i="22"/>
  <c r="L36" i="22"/>
  <c r="K36" i="22"/>
  <c r="F36" i="22"/>
  <c r="S36" i="22" s="1"/>
  <c r="L35" i="22"/>
  <c r="K35" i="22"/>
  <c r="L34" i="22"/>
  <c r="K34" i="22"/>
  <c r="L33" i="22"/>
  <c r="K33" i="22"/>
  <c r="N23" i="22"/>
  <c r="M23" i="22"/>
  <c r="N22" i="22"/>
  <c r="M22" i="22"/>
  <c r="N20" i="22"/>
  <c r="M20" i="22"/>
  <c r="N19" i="22"/>
  <c r="K17" i="22"/>
  <c r="J17" i="22"/>
  <c r="I17" i="22"/>
  <c r="H17" i="22"/>
  <c r="G17" i="22"/>
  <c r="F17" i="22"/>
  <c r="E17" i="22"/>
  <c r="D17" i="22"/>
  <c r="C17" i="22"/>
  <c r="K16" i="22"/>
  <c r="J16" i="22"/>
  <c r="I16" i="22"/>
  <c r="H16" i="22"/>
  <c r="G16" i="22"/>
  <c r="F16" i="22"/>
  <c r="E16" i="22"/>
  <c r="D16" i="22"/>
  <c r="C16" i="22"/>
  <c r="K15" i="22"/>
  <c r="J15" i="22"/>
  <c r="I15" i="22"/>
  <c r="H15" i="22"/>
  <c r="G15" i="22"/>
  <c r="F15" i="22"/>
  <c r="F19" i="22" s="1"/>
  <c r="E15" i="22"/>
  <c r="D15" i="22"/>
  <c r="C15" i="22"/>
  <c r="K13" i="22"/>
  <c r="J13" i="22"/>
  <c r="I13" i="22"/>
  <c r="H13" i="22"/>
  <c r="G13" i="22"/>
  <c r="F13" i="22"/>
  <c r="E13" i="22"/>
  <c r="D13" i="22"/>
  <c r="C13" i="22"/>
  <c r="K35" i="15"/>
  <c r="L35" i="15"/>
  <c r="K36" i="15"/>
  <c r="L36" i="15"/>
  <c r="K37" i="15"/>
  <c r="L37" i="15"/>
  <c r="K38" i="15"/>
  <c r="L38" i="15"/>
  <c r="C16" i="15"/>
  <c r="D16" i="15"/>
  <c r="E16" i="15"/>
  <c r="F16" i="15"/>
  <c r="G16" i="15"/>
  <c r="H16" i="15"/>
  <c r="I16" i="15"/>
  <c r="J16" i="15"/>
  <c r="K16" i="15"/>
  <c r="K40" i="1"/>
  <c r="A6" i="19"/>
  <c r="C6" i="19"/>
  <c r="E6" i="19" s="1"/>
  <c r="D6" i="19"/>
  <c r="H6" i="19"/>
  <c r="J6" i="19" s="1"/>
  <c r="I6" i="19"/>
  <c r="N6" i="19"/>
  <c r="O6" i="19"/>
  <c r="P6" i="19"/>
  <c r="R6" i="19"/>
  <c r="S6" i="19"/>
  <c r="T6" i="19"/>
  <c r="X6" i="19"/>
  <c r="Y6" i="19"/>
  <c r="AA6" i="19"/>
  <c r="AB6" i="19"/>
  <c r="AC6" i="19"/>
  <c r="B14" i="19"/>
  <c r="K6" i="19" l="1"/>
  <c r="V6" i="19"/>
  <c r="F6" i="19"/>
  <c r="G6" i="19"/>
  <c r="D33" i="22"/>
  <c r="E33" i="22"/>
  <c r="F33" i="22"/>
  <c r="H23" i="22"/>
  <c r="D34" i="22"/>
  <c r="D35" i="22"/>
  <c r="C35" i="22"/>
  <c r="C33" i="22"/>
  <c r="C34" i="22"/>
  <c r="K19" i="22"/>
  <c r="K22" i="22"/>
  <c r="F23" i="22"/>
  <c r="F34" i="22"/>
  <c r="J23" i="22"/>
  <c r="F35" i="22"/>
  <c r="K23" i="22"/>
  <c r="E35" i="22"/>
  <c r="K20" i="22"/>
  <c r="S14" i="22"/>
  <c r="J19" i="22"/>
  <c r="J20" i="22"/>
  <c r="J22" i="22"/>
  <c r="E34" i="22"/>
  <c r="F20" i="22"/>
  <c r="F22" i="22"/>
  <c r="G19" i="22"/>
  <c r="G20" i="22"/>
  <c r="G22" i="22"/>
  <c r="G23" i="22"/>
  <c r="H19" i="22"/>
  <c r="H20" i="22"/>
  <c r="H22" i="22"/>
  <c r="I19" i="22"/>
  <c r="I20" i="22"/>
  <c r="I22" i="22"/>
  <c r="I23" i="22"/>
  <c r="L6" i="19"/>
  <c r="N20" i="15"/>
  <c r="M20" i="15"/>
  <c r="H33" i="22" l="1"/>
  <c r="G35" i="22"/>
  <c r="H35" i="22"/>
  <c r="I35" i="22"/>
  <c r="G33" i="22"/>
  <c r="R14" i="22"/>
  <c r="H34" i="22"/>
  <c r="I34" i="22"/>
  <c r="G34" i="22"/>
  <c r="I33" i="22"/>
  <c r="T12" i="19"/>
  <c r="T7" i="19"/>
  <c r="T8" i="19"/>
  <c r="T10" i="19"/>
  <c r="T5" i="19"/>
  <c r="P12" i="19"/>
  <c r="P7" i="19"/>
  <c r="P8" i="19"/>
  <c r="P10" i="19"/>
  <c r="P5" i="19"/>
  <c r="O12" i="19"/>
  <c r="AC12" i="19"/>
  <c r="AC7" i="19"/>
  <c r="AC8" i="19"/>
  <c r="AC10" i="19"/>
  <c r="AC5" i="19"/>
  <c r="AB12" i="19"/>
  <c r="AB7" i="19"/>
  <c r="AB8" i="19"/>
  <c r="AB10" i="19"/>
  <c r="AB5" i="19"/>
  <c r="AA12" i="19"/>
  <c r="AA7" i="19"/>
  <c r="AA8" i="19"/>
  <c r="AA5" i="19"/>
  <c r="S12" i="19"/>
  <c r="S7" i="19"/>
  <c r="S8" i="19"/>
  <c r="S10" i="19"/>
  <c r="S5" i="19"/>
  <c r="R7" i="19"/>
  <c r="R8" i="19"/>
  <c r="R10" i="19"/>
  <c r="R5" i="19"/>
  <c r="R12" i="19"/>
  <c r="I91" i="17"/>
  <c r="O7" i="19"/>
  <c r="O8" i="19"/>
  <c r="O10" i="19"/>
  <c r="O5" i="19"/>
  <c r="N7" i="19"/>
  <c r="N8" i="19"/>
  <c r="N10" i="19"/>
  <c r="N12" i="19"/>
  <c r="N5" i="19"/>
  <c r="Y12" i="19"/>
  <c r="Y7" i="19"/>
  <c r="Y8" i="19"/>
  <c r="Y10" i="19"/>
  <c r="Y5" i="19"/>
  <c r="X12" i="19"/>
  <c r="X10" i="19"/>
  <c r="X7" i="19"/>
  <c r="X8" i="19"/>
  <c r="X5" i="19"/>
  <c r="H12" i="19"/>
  <c r="J12" i="19" s="1"/>
  <c r="H7" i="19"/>
  <c r="J7" i="19" s="1"/>
  <c r="H8" i="19"/>
  <c r="L8" i="19" s="1"/>
  <c r="H10" i="19"/>
  <c r="J10" i="19" s="1"/>
  <c r="H5" i="19"/>
  <c r="L5" i="19" s="1"/>
  <c r="I12" i="19"/>
  <c r="I7" i="19"/>
  <c r="I8" i="19"/>
  <c r="I10" i="19"/>
  <c r="I5" i="19"/>
  <c r="G16" i="21"/>
  <c r="H16" i="21"/>
  <c r="I16" i="21"/>
  <c r="J16" i="21"/>
  <c r="K16" i="21"/>
  <c r="G17" i="21"/>
  <c r="H17" i="21"/>
  <c r="I17" i="21"/>
  <c r="J17" i="21"/>
  <c r="K17" i="21"/>
  <c r="G28" i="21"/>
  <c r="H28" i="21"/>
  <c r="I28" i="21"/>
  <c r="J28" i="21"/>
  <c r="K28" i="21"/>
  <c r="G29" i="21"/>
  <c r="H29" i="21"/>
  <c r="I29" i="21"/>
  <c r="J29" i="21"/>
  <c r="K29" i="21"/>
  <c r="G40" i="21"/>
  <c r="H40" i="21"/>
  <c r="I40" i="21"/>
  <c r="J40" i="21"/>
  <c r="K40" i="21"/>
  <c r="G41" i="21"/>
  <c r="H41" i="21"/>
  <c r="I41" i="21"/>
  <c r="J41" i="21"/>
  <c r="K41" i="21"/>
  <c r="G52" i="21"/>
  <c r="H52" i="21"/>
  <c r="I52" i="21"/>
  <c r="J52" i="21"/>
  <c r="K52" i="21"/>
  <c r="G53" i="21"/>
  <c r="H53" i="21"/>
  <c r="I53" i="21"/>
  <c r="J53" i="21"/>
  <c r="K53" i="21"/>
  <c r="G64" i="21"/>
  <c r="H64" i="21"/>
  <c r="I64" i="21"/>
  <c r="J64" i="21"/>
  <c r="K64" i="21"/>
  <c r="G65" i="21"/>
  <c r="H65" i="21"/>
  <c r="I65" i="21"/>
  <c r="J65" i="21"/>
  <c r="K65" i="21"/>
  <c r="G76" i="21"/>
  <c r="H76" i="21"/>
  <c r="I76" i="21"/>
  <c r="J76" i="21"/>
  <c r="K76" i="21"/>
  <c r="G77" i="21"/>
  <c r="H77" i="21"/>
  <c r="I77" i="21"/>
  <c r="J77" i="21"/>
  <c r="K77" i="21"/>
  <c r="G88" i="21"/>
  <c r="H88" i="21"/>
  <c r="I88" i="21"/>
  <c r="J88" i="21"/>
  <c r="K88" i="21"/>
  <c r="G89" i="21"/>
  <c r="H89" i="21"/>
  <c r="I89" i="21"/>
  <c r="J89" i="21"/>
  <c r="K89" i="21"/>
  <c r="G100" i="21"/>
  <c r="H100" i="21"/>
  <c r="I100" i="21"/>
  <c r="J100" i="21"/>
  <c r="K100" i="21"/>
  <c r="G101" i="21"/>
  <c r="H101" i="21"/>
  <c r="I101" i="21"/>
  <c r="J101" i="21"/>
  <c r="K101" i="21"/>
  <c r="G112" i="21"/>
  <c r="H112" i="21"/>
  <c r="I112" i="21"/>
  <c r="J112" i="21"/>
  <c r="K112" i="21"/>
  <c r="G113" i="21"/>
  <c r="H113" i="21"/>
  <c r="I113" i="21"/>
  <c r="J113" i="21"/>
  <c r="K113" i="21"/>
  <c r="G124" i="21"/>
  <c r="H124" i="21"/>
  <c r="I124" i="21"/>
  <c r="J124" i="21"/>
  <c r="K124" i="21"/>
  <c r="G125" i="21"/>
  <c r="H125" i="21"/>
  <c r="I125" i="21"/>
  <c r="J125" i="21"/>
  <c r="K125" i="21"/>
  <c r="AB21" i="19" l="1"/>
  <c r="L10" i="19"/>
  <c r="AA21" i="19"/>
  <c r="AB14" i="19"/>
  <c r="AC18" i="19"/>
  <c r="J8" i="19"/>
  <c r="AC21" i="19"/>
  <c r="AB15" i="19"/>
  <c r="AC14" i="19"/>
  <c r="AC15" i="19"/>
  <c r="AC17" i="19"/>
  <c r="L7" i="19"/>
  <c r="J5" i="19"/>
  <c r="H5" i="20"/>
  <c r="C12" i="19"/>
  <c r="V12" i="19" s="1"/>
  <c r="C7" i="19"/>
  <c r="V7" i="19" s="1"/>
  <c r="C8" i="19"/>
  <c r="V8" i="19" s="1"/>
  <c r="C10" i="19"/>
  <c r="C5" i="19"/>
  <c r="V5" i="19" s="1"/>
  <c r="B18" i="19"/>
  <c r="G16" i="20"/>
  <c r="H16" i="20"/>
  <c r="I16" i="20"/>
  <c r="J16" i="20"/>
  <c r="K16" i="20"/>
  <c r="G17" i="20"/>
  <c r="H17" i="20"/>
  <c r="I17" i="20"/>
  <c r="J17" i="20"/>
  <c r="K17" i="20"/>
  <c r="G28" i="20"/>
  <c r="H28" i="20"/>
  <c r="I28" i="20"/>
  <c r="J28" i="20"/>
  <c r="K28" i="20"/>
  <c r="G29" i="20"/>
  <c r="H29" i="20"/>
  <c r="I29" i="20"/>
  <c r="J29" i="20"/>
  <c r="K29" i="20"/>
  <c r="G40" i="20"/>
  <c r="H40" i="20"/>
  <c r="I40" i="20"/>
  <c r="J40" i="20"/>
  <c r="K40" i="20"/>
  <c r="G41" i="20"/>
  <c r="H41" i="20"/>
  <c r="I41" i="20"/>
  <c r="J41" i="20"/>
  <c r="K41" i="20"/>
  <c r="G52" i="20"/>
  <c r="H52" i="20"/>
  <c r="I52" i="20"/>
  <c r="J52" i="20"/>
  <c r="K52" i="20"/>
  <c r="G53" i="20"/>
  <c r="H53" i="20"/>
  <c r="I53" i="20"/>
  <c r="J53" i="20"/>
  <c r="K53" i="20"/>
  <c r="G64" i="20"/>
  <c r="H64" i="20"/>
  <c r="I64" i="20"/>
  <c r="J64" i="20"/>
  <c r="K64" i="20"/>
  <c r="G65" i="20"/>
  <c r="H65" i="20"/>
  <c r="I65" i="20"/>
  <c r="J65" i="20"/>
  <c r="K65" i="20"/>
  <c r="D7" i="19" l="1"/>
  <c r="D10" i="19"/>
  <c r="V10" i="19"/>
  <c r="V15" i="19" s="1"/>
  <c r="D12" i="19"/>
  <c r="E7" i="19"/>
  <c r="E12" i="19"/>
  <c r="F5" i="19"/>
  <c r="K5" i="19"/>
  <c r="K14" i="19" s="1"/>
  <c r="G5" i="19"/>
  <c r="F8" i="19"/>
  <c r="K8" i="19"/>
  <c r="G8" i="19"/>
  <c r="D8" i="19"/>
  <c r="F7" i="19"/>
  <c r="K7" i="19"/>
  <c r="G7" i="19"/>
  <c r="F10" i="19"/>
  <c r="K10" i="19"/>
  <c r="G10" i="19"/>
  <c r="K12" i="19"/>
  <c r="G12" i="19"/>
  <c r="L12" i="19"/>
  <c r="F12" i="19"/>
  <c r="E5" i="19"/>
  <c r="D5" i="19"/>
  <c r="E10" i="19"/>
  <c r="E8" i="19"/>
  <c r="A12" i="19"/>
  <c r="A7" i="19"/>
  <c r="A8" i="19"/>
  <c r="A10" i="19"/>
  <c r="A5" i="19"/>
  <c r="N17" i="19"/>
  <c r="T14" i="19"/>
  <c r="I14" i="19"/>
  <c r="J14" i="19"/>
  <c r="L14" i="19"/>
  <c r="X14" i="19"/>
  <c r="Y14" i="19"/>
  <c r="AA14" i="19"/>
  <c r="B15" i="19"/>
  <c r="I15" i="19"/>
  <c r="J15" i="19"/>
  <c r="L15" i="19"/>
  <c r="X15" i="19"/>
  <c r="Y15" i="19"/>
  <c r="AA15" i="19"/>
  <c r="B17" i="19"/>
  <c r="I17" i="19"/>
  <c r="J17" i="19"/>
  <c r="L17" i="19"/>
  <c r="X17" i="19"/>
  <c r="Y17" i="19"/>
  <c r="AA17" i="19"/>
  <c r="AB17" i="19"/>
  <c r="I18" i="19"/>
  <c r="J18" i="19"/>
  <c r="L18" i="19"/>
  <c r="X18" i="19"/>
  <c r="Y18" i="19"/>
  <c r="AA18" i="19"/>
  <c r="AB18" i="19"/>
  <c r="B21" i="19"/>
  <c r="I21" i="19"/>
  <c r="J21" i="19"/>
  <c r="L21" i="19"/>
  <c r="T21" i="19"/>
  <c r="X21" i="19"/>
  <c r="Y21" i="19"/>
  <c r="A22" i="19"/>
  <c r="K21" i="19" l="1"/>
  <c r="E22" i="19"/>
  <c r="AC22" i="19"/>
  <c r="E17" i="19"/>
  <c r="G17" i="19"/>
  <c r="F17" i="19"/>
  <c r="K18" i="19"/>
  <c r="K17" i="19"/>
  <c r="K15" i="19"/>
  <c r="E18" i="19"/>
  <c r="E21" i="19"/>
  <c r="A23" i="19"/>
  <c r="V23" i="19" s="1"/>
  <c r="E14" i="19"/>
  <c r="AA22" i="19"/>
  <c r="T22" i="19"/>
  <c r="E15" i="19"/>
  <c r="I22" i="19"/>
  <c r="G22" i="19"/>
  <c r="AB22" i="19"/>
  <c r="T18" i="19"/>
  <c r="G18" i="19"/>
  <c r="T15" i="19"/>
  <c r="G15" i="19"/>
  <c r="F22" i="19"/>
  <c r="F18" i="19"/>
  <c r="F15" i="19"/>
  <c r="O15" i="19"/>
  <c r="S14" i="19"/>
  <c r="D18" i="19"/>
  <c r="V22" i="19"/>
  <c r="V17" i="19"/>
  <c r="V14" i="19"/>
  <c r="K22" i="19"/>
  <c r="G21" i="19"/>
  <c r="T17" i="19"/>
  <c r="G14" i="19"/>
  <c r="F14" i="19"/>
  <c r="J22" i="19"/>
  <c r="F21" i="19"/>
  <c r="V21" i="19"/>
  <c r="V18" i="19"/>
  <c r="D21" i="19"/>
  <c r="P15" i="19"/>
  <c r="O17" i="19"/>
  <c r="N18" i="19"/>
  <c r="R14" i="19"/>
  <c r="D15" i="19"/>
  <c r="AA23" i="19"/>
  <c r="Y23" i="19"/>
  <c r="S23" i="19"/>
  <c r="D17" i="19"/>
  <c r="K23" i="19"/>
  <c r="O22" i="19"/>
  <c r="D14" i="19"/>
  <c r="I23" i="19"/>
  <c r="A24" i="19"/>
  <c r="AC24" i="19" s="1"/>
  <c r="R23" i="19"/>
  <c r="G23" i="19"/>
  <c r="Y22" i="19"/>
  <c r="N22" i="19"/>
  <c r="D22" i="19"/>
  <c r="S18" i="19"/>
  <c r="N15" i="19"/>
  <c r="P14" i="19"/>
  <c r="AB23" i="19"/>
  <c r="P23" i="19"/>
  <c r="F23" i="19"/>
  <c r="X22" i="19"/>
  <c r="L22" i="19"/>
  <c r="B22" i="19"/>
  <c r="S21" i="19"/>
  <c r="R18" i="19"/>
  <c r="O14" i="19"/>
  <c r="O23" i="19"/>
  <c r="E23" i="19"/>
  <c r="R21" i="19"/>
  <c r="S17" i="19"/>
  <c r="N14" i="19"/>
  <c r="N23" i="19"/>
  <c r="P21" i="19"/>
  <c r="P18" i="19"/>
  <c r="R17" i="19"/>
  <c r="S15" i="19"/>
  <c r="X23" i="19"/>
  <c r="L23" i="19"/>
  <c r="B23" i="19"/>
  <c r="S22" i="19"/>
  <c r="O21" i="19"/>
  <c r="O18" i="19"/>
  <c r="R15" i="19"/>
  <c r="R22" i="19"/>
  <c r="N21" i="19"/>
  <c r="P17" i="19"/>
  <c r="T23" i="19"/>
  <c r="P22" i="19"/>
  <c r="J17" i="15"/>
  <c r="K17" i="15"/>
  <c r="J18" i="15"/>
  <c r="K18" i="15"/>
  <c r="J19" i="15"/>
  <c r="K19" i="15"/>
  <c r="K15" i="15"/>
  <c r="J15" i="15"/>
  <c r="K13" i="15"/>
  <c r="J13" i="15"/>
  <c r="I17" i="15"/>
  <c r="I18" i="15"/>
  <c r="I19" i="15"/>
  <c r="H17" i="15"/>
  <c r="H18" i="15"/>
  <c r="H19" i="15"/>
  <c r="I15" i="15"/>
  <c r="H15" i="15"/>
  <c r="I13" i="15"/>
  <c r="H13" i="15"/>
  <c r="G17" i="15"/>
  <c r="G18" i="15"/>
  <c r="G19" i="15"/>
  <c r="F17" i="15"/>
  <c r="F18" i="15"/>
  <c r="F19" i="15"/>
  <c r="G15" i="15"/>
  <c r="F15" i="15"/>
  <c r="G13" i="15"/>
  <c r="F13" i="15"/>
  <c r="G16" i="17"/>
  <c r="H16" i="17"/>
  <c r="I16" i="17"/>
  <c r="J16" i="17"/>
  <c r="K16" i="17"/>
  <c r="G17" i="17"/>
  <c r="H17" i="17"/>
  <c r="I17" i="17"/>
  <c r="J17" i="17"/>
  <c r="K17" i="17"/>
  <c r="G28" i="17"/>
  <c r="H28" i="17"/>
  <c r="I28" i="17"/>
  <c r="J28" i="17"/>
  <c r="K28" i="17"/>
  <c r="G29" i="17"/>
  <c r="H29" i="17"/>
  <c r="I29" i="17"/>
  <c r="J29" i="17"/>
  <c r="K29" i="17"/>
  <c r="G40" i="17"/>
  <c r="H40" i="17"/>
  <c r="I40" i="17"/>
  <c r="J40" i="17"/>
  <c r="K40" i="17"/>
  <c r="G41" i="17"/>
  <c r="H41" i="17"/>
  <c r="I41" i="17"/>
  <c r="J41" i="17"/>
  <c r="K41" i="17"/>
  <c r="G52" i="17"/>
  <c r="H52" i="17"/>
  <c r="I52" i="17"/>
  <c r="J52" i="17"/>
  <c r="K52" i="17"/>
  <c r="G53" i="17"/>
  <c r="H53" i="17"/>
  <c r="I53" i="17"/>
  <c r="J53" i="17"/>
  <c r="K53" i="17"/>
  <c r="G64" i="17"/>
  <c r="H64" i="17"/>
  <c r="I64" i="17"/>
  <c r="J64" i="17"/>
  <c r="K64" i="17"/>
  <c r="G65" i="17"/>
  <c r="H65" i="17"/>
  <c r="I65" i="17"/>
  <c r="J65" i="17"/>
  <c r="K65" i="17"/>
  <c r="G76" i="17"/>
  <c r="H76" i="17"/>
  <c r="I76" i="17"/>
  <c r="J76" i="17"/>
  <c r="K76" i="17"/>
  <c r="G77" i="17"/>
  <c r="H77" i="17"/>
  <c r="I77" i="17"/>
  <c r="J77" i="17"/>
  <c r="K77" i="17"/>
  <c r="G88" i="17"/>
  <c r="H88" i="17"/>
  <c r="I88" i="17"/>
  <c r="J88" i="17"/>
  <c r="K88" i="17"/>
  <c r="G89" i="17"/>
  <c r="H89" i="17"/>
  <c r="I89" i="17"/>
  <c r="J89" i="17"/>
  <c r="K89" i="17"/>
  <c r="E35" i="15" l="1"/>
  <c r="D36" i="15"/>
  <c r="F36" i="15"/>
  <c r="E36" i="15"/>
  <c r="D37" i="15"/>
  <c r="E37" i="15"/>
  <c r="F37" i="15"/>
  <c r="D35" i="15"/>
  <c r="F35" i="15"/>
  <c r="D23" i="19"/>
  <c r="J23" i="19"/>
  <c r="AC23" i="19"/>
  <c r="D24" i="19"/>
  <c r="N24" i="19"/>
  <c r="Y24" i="19"/>
  <c r="E24" i="19"/>
  <c r="O24" i="19"/>
  <c r="AA24" i="19"/>
  <c r="F24" i="19"/>
  <c r="P24" i="19"/>
  <c r="AB24" i="19"/>
  <c r="G24" i="19"/>
  <c r="R24" i="19"/>
  <c r="A25" i="19"/>
  <c r="AC25" i="19" s="1"/>
  <c r="X24" i="19"/>
  <c r="I24" i="19"/>
  <c r="S24" i="19"/>
  <c r="L24" i="19"/>
  <c r="J24" i="19"/>
  <c r="T24" i="19"/>
  <c r="K24" i="19"/>
  <c r="V24" i="19"/>
  <c r="B24" i="19"/>
  <c r="C19" i="15" l="1"/>
  <c r="D18" i="15"/>
  <c r="E15" i="15"/>
  <c r="C18" i="15"/>
  <c r="E17" i="15"/>
  <c r="D15" i="15"/>
  <c r="D17" i="15"/>
  <c r="C15" i="15"/>
  <c r="E19" i="15"/>
  <c r="C17" i="15"/>
  <c r="E13" i="15"/>
  <c r="D13" i="15"/>
  <c r="C13" i="15"/>
  <c r="D19" i="15"/>
  <c r="E18" i="15"/>
  <c r="G25" i="19"/>
  <c r="R25" i="19"/>
  <c r="A26" i="19"/>
  <c r="AC26" i="19" s="1"/>
  <c r="I25" i="19"/>
  <c r="S25" i="19"/>
  <c r="P25" i="19"/>
  <c r="J25" i="19"/>
  <c r="T25" i="19"/>
  <c r="K25" i="19"/>
  <c r="V25" i="19"/>
  <c r="B25" i="19"/>
  <c r="L25" i="19"/>
  <c r="X25" i="19"/>
  <c r="D25" i="19"/>
  <c r="N25" i="19"/>
  <c r="Y25" i="19"/>
  <c r="AB25" i="19"/>
  <c r="E25" i="19"/>
  <c r="O25" i="19"/>
  <c r="AA25" i="19"/>
  <c r="F25" i="19"/>
  <c r="I21" i="16"/>
  <c r="J21" i="16"/>
  <c r="K21" i="16"/>
  <c r="L21" i="16"/>
  <c r="M21" i="16"/>
  <c r="S21" i="16"/>
  <c r="T21" i="16"/>
  <c r="U21" i="16"/>
  <c r="V21" i="16"/>
  <c r="W21" i="16"/>
  <c r="AC21" i="16"/>
  <c r="AD21" i="16"/>
  <c r="AE21" i="16"/>
  <c r="AF21" i="16"/>
  <c r="AG21" i="16"/>
  <c r="I22" i="16"/>
  <c r="J22" i="16"/>
  <c r="K22" i="16"/>
  <c r="L22" i="16"/>
  <c r="M22" i="16"/>
  <c r="S22" i="16"/>
  <c r="T22" i="16"/>
  <c r="U22" i="16"/>
  <c r="V22" i="16"/>
  <c r="W22" i="16"/>
  <c r="AC22" i="16"/>
  <c r="AD22" i="16"/>
  <c r="AE22" i="16"/>
  <c r="AF22" i="16"/>
  <c r="AG22" i="16"/>
  <c r="C36" i="15" l="1"/>
  <c r="C35" i="15"/>
  <c r="C37" i="15"/>
  <c r="K26" i="19"/>
  <c r="V26" i="19"/>
  <c r="B26" i="19"/>
  <c r="L26" i="19"/>
  <c r="X26" i="19"/>
  <c r="D26" i="19"/>
  <c r="N26" i="19"/>
  <c r="Y26" i="19"/>
  <c r="E26" i="19"/>
  <c r="O26" i="19"/>
  <c r="AA26" i="19"/>
  <c r="F26" i="19"/>
  <c r="P26" i="19"/>
  <c r="AB26" i="19"/>
  <c r="J26" i="19"/>
  <c r="G26" i="19"/>
  <c r="R26" i="19"/>
  <c r="A27" i="19"/>
  <c r="AC27" i="19" s="1"/>
  <c r="I26" i="19"/>
  <c r="S26" i="19"/>
  <c r="T26" i="19"/>
  <c r="I37" i="15" l="1"/>
  <c r="H37" i="15"/>
  <c r="G37" i="15"/>
  <c r="G35" i="15"/>
  <c r="H35" i="15"/>
  <c r="I35" i="15"/>
  <c r="G36" i="15"/>
  <c r="H36" i="15"/>
  <c r="I36" i="15"/>
  <c r="E27" i="19"/>
  <c r="O27" i="19"/>
  <c r="AA27" i="19"/>
  <c r="F27" i="19"/>
  <c r="P27" i="19"/>
  <c r="AB27" i="19"/>
  <c r="Y27" i="19"/>
  <c r="G27" i="19"/>
  <c r="R27" i="19"/>
  <c r="A28" i="19"/>
  <c r="AC28" i="19" s="1"/>
  <c r="N27" i="19"/>
  <c r="I27" i="19"/>
  <c r="S27" i="19"/>
  <c r="D27" i="19"/>
  <c r="J27" i="19"/>
  <c r="T27" i="19"/>
  <c r="K27" i="19"/>
  <c r="V27" i="19"/>
  <c r="B27" i="19"/>
  <c r="L27" i="19"/>
  <c r="X27" i="19"/>
  <c r="F21" i="15"/>
  <c r="G21" i="15"/>
  <c r="H21" i="15"/>
  <c r="I21" i="15"/>
  <c r="J21" i="15"/>
  <c r="K21" i="15"/>
  <c r="F22" i="15"/>
  <c r="G22" i="15"/>
  <c r="H22" i="15"/>
  <c r="I22" i="15"/>
  <c r="J22" i="15"/>
  <c r="K22" i="15"/>
  <c r="M21" i="15"/>
  <c r="N21" i="15"/>
  <c r="F24" i="15"/>
  <c r="G24" i="15"/>
  <c r="H24" i="15"/>
  <c r="I24" i="15"/>
  <c r="J24" i="15"/>
  <c r="K24" i="15"/>
  <c r="M23" i="15"/>
  <c r="N23" i="15"/>
  <c r="F25" i="15"/>
  <c r="G25" i="15"/>
  <c r="H25" i="15"/>
  <c r="I25" i="15"/>
  <c r="J25" i="15"/>
  <c r="K25" i="15"/>
  <c r="M24" i="15"/>
  <c r="N24" i="15"/>
  <c r="Q38" i="15"/>
  <c r="R38" i="15"/>
  <c r="S38" i="15"/>
  <c r="I28" i="19" l="1"/>
  <c r="S28" i="19"/>
  <c r="J28" i="19"/>
  <c r="T28" i="19"/>
  <c r="K28" i="19"/>
  <c r="V28" i="19"/>
  <c r="B28" i="19"/>
  <c r="L28" i="19"/>
  <c r="X28" i="19"/>
  <c r="D28" i="19"/>
  <c r="N28" i="19"/>
  <c r="Y28" i="19"/>
  <c r="G28" i="19"/>
  <c r="E28" i="19"/>
  <c r="O28" i="19"/>
  <c r="AA28" i="19"/>
  <c r="R28" i="19"/>
  <c r="F28" i="19"/>
  <c r="P28" i="19"/>
  <c r="AB28" i="19"/>
  <c r="A29" i="19"/>
  <c r="AC29" i="19" s="1"/>
  <c r="S14" i="15"/>
  <c r="Q14" i="15"/>
  <c r="B29" i="19" l="1"/>
  <c r="L29" i="19"/>
  <c r="X29" i="19"/>
  <c r="D29" i="19"/>
  <c r="N29" i="19"/>
  <c r="Y29" i="19"/>
  <c r="V29" i="19"/>
  <c r="E29" i="19"/>
  <c r="O29" i="19"/>
  <c r="AA29" i="19"/>
  <c r="F29" i="19"/>
  <c r="P29" i="19"/>
  <c r="AB29" i="19"/>
  <c r="K29" i="19"/>
  <c r="G29" i="19"/>
  <c r="R29" i="19"/>
  <c r="A30" i="19"/>
  <c r="AC30" i="19" s="1"/>
  <c r="I29" i="19"/>
  <c r="S29" i="19"/>
  <c r="J29" i="19"/>
  <c r="T29" i="19"/>
  <c r="R14" i="15"/>
  <c r="F30" i="19" l="1"/>
  <c r="P30" i="19"/>
  <c r="AB30" i="19"/>
  <c r="E30" i="19"/>
  <c r="G30" i="19"/>
  <c r="R30" i="19"/>
  <c r="A31" i="19"/>
  <c r="AC31" i="19" s="1"/>
  <c r="I30" i="19"/>
  <c r="S30" i="19"/>
  <c r="O30" i="19"/>
  <c r="J30" i="19"/>
  <c r="T30" i="19"/>
  <c r="K30" i="19"/>
  <c r="V30" i="19"/>
  <c r="AA30" i="19"/>
  <c r="B30" i="19"/>
  <c r="L30" i="19"/>
  <c r="X30" i="19"/>
  <c r="D30" i="19"/>
  <c r="N30" i="19"/>
  <c r="Y30" i="19"/>
  <c r="J31" i="19" l="1"/>
  <c r="T31" i="19"/>
  <c r="K31" i="19"/>
  <c r="V31" i="19"/>
  <c r="S31" i="19"/>
  <c r="B31" i="19"/>
  <c r="L31" i="19"/>
  <c r="X31" i="19"/>
  <c r="D31" i="19"/>
  <c r="N31" i="19"/>
  <c r="Y31" i="19"/>
  <c r="E31" i="19"/>
  <c r="O31" i="19"/>
  <c r="AA31" i="19"/>
  <c r="F31" i="19"/>
  <c r="P31" i="19"/>
  <c r="AB31" i="19"/>
  <c r="I31" i="19"/>
  <c r="G31" i="19"/>
  <c r="R31" i="19"/>
  <c r="A32" i="19"/>
  <c r="AC32" i="19" s="1"/>
  <c r="D32" i="19" l="1"/>
  <c r="N32" i="19"/>
  <c r="Y32" i="19"/>
  <c r="E32" i="19"/>
  <c r="O32" i="19"/>
  <c r="AA32" i="19"/>
  <c r="F32" i="19"/>
  <c r="P32" i="19"/>
  <c r="AB32" i="19"/>
  <c r="X32" i="19"/>
  <c r="G32" i="19"/>
  <c r="R32" i="19"/>
  <c r="A33" i="19"/>
  <c r="AC33" i="19" s="1"/>
  <c r="L32" i="19"/>
  <c r="I32" i="19"/>
  <c r="S32" i="19"/>
  <c r="J32" i="19"/>
  <c r="T32" i="19"/>
  <c r="K32" i="19"/>
  <c r="V32" i="19"/>
  <c r="B32" i="19"/>
  <c r="G33" i="19" l="1"/>
  <c r="R33" i="19"/>
  <c r="A34" i="19"/>
  <c r="AC34" i="19" s="1"/>
  <c r="I33" i="19"/>
  <c r="S33" i="19"/>
  <c r="P33" i="19"/>
  <c r="J33" i="19"/>
  <c r="T33" i="19"/>
  <c r="K33" i="19"/>
  <c r="V33" i="19"/>
  <c r="B33" i="19"/>
  <c r="L33" i="19"/>
  <c r="X33" i="19"/>
  <c r="F33" i="19"/>
  <c r="D33" i="19"/>
  <c r="N33" i="19"/>
  <c r="Y33" i="19"/>
  <c r="AB33" i="19"/>
  <c r="E33" i="19"/>
  <c r="O33" i="19"/>
  <c r="AA33" i="19"/>
  <c r="K34" i="19" l="1"/>
  <c r="V34" i="19"/>
  <c r="T34" i="19"/>
  <c r="B34" i="19"/>
  <c r="L34" i="19"/>
  <c r="X34" i="19"/>
  <c r="D34" i="19"/>
  <c r="N34" i="19"/>
  <c r="Y34" i="19"/>
  <c r="J34" i="19"/>
  <c r="E34" i="19"/>
  <c r="O34" i="19"/>
  <c r="AA34" i="19"/>
  <c r="F34" i="19"/>
  <c r="P34" i="19"/>
  <c r="AB34" i="19"/>
  <c r="G34" i="19"/>
  <c r="R34" i="19"/>
  <c r="A35" i="19"/>
  <c r="AC35" i="19" s="1"/>
  <c r="I34" i="19"/>
  <c r="S34" i="19"/>
  <c r="E35" i="19" l="1"/>
  <c r="O35" i="19"/>
  <c r="AA35" i="19"/>
  <c r="F35" i="19"/>
  <c r="P35" i="19"/>
  <c r="AB35" i="19"/>
  <c r="G35" i="19"/>
  <c r="R35" i="19"/>
  <c r="A36" i="19"/>
  <c r="AC36" i="19" s="1"/>
  <c r="I35" i="19"/>
  <c r="S35" i="19"/>
  <c r="D35" i="19"/>
  <c r="J35" i="19"/>
  <c r="T35" i="19"/>
  <c r="Y35" i="19"/>
  <c r="K35" i="19"/>
  <c r="V35" i="19"/>
  <c r="B35" i="19"/>
  <c r="L35" i="19"/>
  <c r="X35" i="19"/>
  <c r="N35" i="19"/>
  <c r="I36" i="19" l="1"/>
  <c r="S36" i="19"/>
  <c r="J36" i="19"/>
  <c r="T36" i="19"/>
  <c r="R36" i="19"/>
  <c r="K36" i="19"/>
  <c r="V36" i="19"/>
  <c r="G36" i="19"/>
  <c r="B36" i="19"/>
  <c r="L36" i="19"/>
  <c r="X36" i="19"/>
  <c r="D36" i="19"/>
  <c r="N36" i="19"/>
  <c r="Y36" i="19"/>
  <c r="E36" i="19"/>
  <c r="O36" i="19"/>
  <c r="AA36" i="19"/>
  <c r="A37" i="19"/>
  <c r="AC37" i="19" s="1"/>
  <c r="F36" i="19"/>
  <c r="P36" i="19"/>
  <c r="AB36" i="19"/>
  <c r="B37" i="19" l="1"/>
  <c r="L37" i="19"/>
  <c r="X37" i="19"/>
  <c r="D37" i="19"/>
  <c r="N37" i="19"/>
  <c r="Y37" i="19"/>
  <c r="E37" i="19"/>
  <c r="O37" i="19"/>
  <c r="AA37" i="19"/>
  <c r="F37" i="19"/>
  <c r="P37" i="19"/>
  <c r="AB37" i="19"/>
  <c r="K37" i="19"/>
  <c r="G37" i="19"/>
  <c r="R37" i="19"/>
  <c r="A38" i="19"/>
  <c r="AC38" i="19" s="1"/>
  <c r="I37" i="19"/>
  <c r="S37" i="19"/>
  <c r="J37" i="19"/>
  <c r="T37" i="19"/>
  <c r="V37" i="19"/>
  <c r="F38" i="19" l="1"/>
  <c r="P38" i="19"/>
  <c r="AB38" i="19"/>
  <c r="AA38" i="19"/>
  <c r="G38" i="19"/>
  <c r="R38" i="19"/>
  <c r="A39" i="19"/>
  <c r="AC39" i="19" s="1"/>
  <c r="I38" i="19"/>
  <c r="S38" i="19"/>
  <c r="E38" i="19"/>
  <c r="J38" i="19"/>
  <c r="T38" i="19"/>
  <c r="K38" i="19"/>
  <c r="V38" i="19"/>
  <c r="O38" i="19"/>
  <c r="B38" i="19"/>
  <c r="L38" i="19"/>
  <c r="X38" i="19"/>
  <c r="D38" i="19"/>
  <c r="N38" i="19"/>
  <c r="Y38" i="19"/>
  <c r="J39" i="19" l="1"/>
  <c r="T39" i="19"/>
  <c r="K39" i="19"/>
  <c r="V39" i="19"/>
  <c r="I39" i="19"/>
  <c r="B39" i="19"/>
  <c r="L39" i="19"/>
  <c r="X39" i="19"/>
  <c r="D39" i="19"/>
  <c r="N39" i="19"/>
  <c r="Y39" i="19"/>
  <c r="S39" i="19"/>
  <c r="E39" i="19"/>
  <c r="O39" i="19"/>
  <c r="AA39" i="19"/>
  <c r="F39" i="19"/>
  <c r="P39" i="19"/>
  <c r="AB39" i="19"/>
  <c r="G39" i="19"/>
  <c r="R39" i="19"/>
  <c r="N7" i="13" l="1"/>
  <c r="D3" i="13"/>
  <c r="O5" i="13" s="1"/>
  <c r="K15" i="13"/>
  <c r="K8" i="13" s="1"/>
  <c r="K7" i="13" s="1"/>
  <c r="K4" i="13"/>
  <c r="N5" i="13" l="1"/>
  <c r="P5" i="13" s="1"/>
  <c r="N6" i="13"/>
  <c r="K11" i="13"/>
  <c r="K10" i="13" s="1"/>
  <c r="K6" i="13" s="1"/>
  <c r="K3" i="13" s="1"/>
  <c r="O6" i="13" s="1"/>
  <c r="N15" i="1"/>
  <c r="P6" i="13" l="1"/>
  <c r="P8" i="13" s="1"/>
  <c r="N14" i="1" s="1"/>
  <c r="F105" i="1"/>
  <c r="G105" i="1" s="1"/>
  <c r="H105" i="1" s="1"/>
  <c r="C108" i="1" l="1"/>
  <c r="E105" i="1"/>
  <c r="D105" i="1" s="1"/>
  <c r="T84" i="1"/>
  <c r="R13" i="1"/>
  <c r="N13" i="1"/>
  <c r="K13" i="1"/>
  <c r="R12" i="1"/>
  <c r="K12" i="1"/>
  <c r="N65" i="1"/>
  <c r="O65" i="1"/>
  <c r="P65" i="1"/>
  <c r="Q65" i="1"/>
  <c r="R65" i="1"/>
  <c r="S65" i="1"/>
  <c r="T65" i="1"/>
  <c r="M65" i="1"/>
  <c r="N63" i="1"/>
  <c r="O63" i="1"/>
  <c r="P63" i="1"/>
  <c r="Q63" i="1"/>
  <c r="R63" i="1"/>
  <c r="S63" i="1"/>
  <c r="T63" i="1"/>
  <c r="M63" i="1"/>
  <c r="K58" i="1"/>
  <c r="K56" i="1"/>
  <c r="T52" i="1"/>
  <c r="T50" i="1"/>
  <c r="K52" i="1"/>
  <c r="K50" i="1"/>
  <c r="N8" i="1"/>
  <c r="T51" i="1" s="1"/>
  <c r="T49" i="1" s="1"/>
  <c r="G35" i="1"/>
  <c r="H35" i="1" s="1"/>
  <c r="I35" i="1" s="1"/>
  <c r="J35" i="1" s="1"/>
  <c r="K35" i="1" s="1"/>
  <c r="L35" i="1" s="1"/>
  <c r="M35" i="1" s="1"/>
  <c r="N35" i="1" s="1"/>
  <c r="O35" i="1" s="1"/>
  <c r="E1" i="12"/>
  <c r="C107" i="1" l="1"/>
  <c r="C106" i="1" s="1"/>
  <c r="C109" i="1"/>
  <c r="C110" i="1" s="1"/>
  <c r="E10" i="12"/>
  <c r="F10" i="12"/>
  <c r="G10" i="12"/>
  <c r="H10" i="12"/>
  <c r="I10" i="12"/>
  <c r="J10" i="12"/>
  <c r="K10" i="12"/>
  <c r="L10" i="12"/>
  <c r="M10" i="12"/>
  <c r="N10" i="12"/>
  <c r="O10" i="12"/>
  <c r="E1" i="11" l="1"/>
  <c r="E10" i="11" l="1"/>
  <c r="F10" i="11"/>
  <c r="G10" i="11"/>
  <c r="H10" i="11"/>
  <c r="I10" i="11"/>
  <c r="J10" i="11"/>
  <c r="K10" i="11"/>
  <c r="L10" i="11"/>
  <c r="M10" i="11"/>
  <c r="N10" i="11"/>
  <c r="O10" i="11"/>
  <c r="E1" i="10" l="1"/>
  <c r="E10" i="10" l="1"/>
  <c r="F10" i="10"/>
  <c r="G10" i="10"/>
  <c r="H10" i="10"/>
  <c r="I10" i="10"/>
  <c r="J10" i="10"/>
  <c r="K10" i="10"/>
  <c r="L10" i="10"/>
  <c r="M10" i="10"/>
  <c r="N10" i="10"/>
  <c r="O10" i="10"/>
  <c r="F14" i="10"/>
  <c r="G14" i="10"/>
  <c r="H14" i="10"/>
  <c r="I14" i="10"/>
  <c r="J14" i="10"/>
  <c r="G16" i="10" l="1"/>
  <c r="H16" i="10"/>
  <c r="I16" i="10"/>
  <c r="J16" i="10"/>
  <c r="K16" i="10"/>
  <c r="L16" i="10"/>
  <c r="M16" i="10"/>
  <c r="N16" i="10"/>
  <c r="O16" i="10"/>
  <c r="G19" i="10" l="1"/>
  <c r="H19" i="10"/>
  <c r="I19" i="10"/>
  <c r="J19" i="10"/>
  <c r="K19" i="10"/>
  <c r="L19" i="10"/>
  <c r="M19" i="10"/>
  <c r="N19" i="10"/>
  <c r="O19" i="10"/>
  <c r="G22" i="10" l="1"/>
  <c r="H22" i="10"/>
  <c r="I22" i="10"/>
  <c r="J22" i="10"/>
  <c r="K22" i="10"/>
  <c r="L22" i="10"/>
  <c r="M22" i="10"/>
  <c r="N22" i="10"/>
  <c r="O22" i="10"/>
  <c r="G27" i="10" l="1"/>
  <c r="H27" i="10"/>
  <c r="I27" i="10"/>
  <c r="J27" i="10"/>
  <c r="K27" i="10"/>
  <c r="L27" i="10"/>
  <c r="M27" i="10"/>
  <c r="N27" i="10"/>
  <c r="O27" i="10"/>
  <c r="G29" i="10" l="1"/>
  <c r="H29" i="10"/>
  <c r="I29" i="10"/>
  <c r="J29" i="10"/>
  <c r="K29" i="10"/>
  <c r="L29" i="10"/>
  <c r="M29" i="10"/>
  <c r="N29" i="10"/>
  <c r="O29" i="10"/>
  <c r="E1" i="9" l="1"/>
  <c r="E10" i="9" l="1"/>
  <c r="F10" i="9"/>
  <c r="G10" i="9"/>
  <c r="H10" i="9"/>
  <c r="I10" i="9"/>
  <c r="J10" i="9"/>
  <c r="K10" i="9"/>
  <c r="L10" i="9"/>
  <c r="M10" i="9"/>
  <c r="N10" i="9"/>
  <c r="O10" i="9"/>
  <c r="E1" i="8"/>
  <c r="E1" i="7"/>
  <c r="E10" i="7" l="1"/>
  <c r="K10" i="8"/>
  <c r="J40" i="1"/>
  <c r="J76" i="1" s="1"/>
  <c r="L36" i="1"/>
  <c r="M10" i="7"/>
  <c r="J10" i="8"/>
  <c r="L10" i="7"/>
  <c r="K10" i="7"/>
  <c r="I40" i="1"/>
  <c r="I76" i="1" s="1"/>
  <c r="K36" i="1"/>
  <c r="I10" i="8"/>
  <c r="H40" i="1"/>
  <c r="H76" i="1" s="1"/>
  <c r="J36" i="1"/>
  <c r="J69" i="1" s="1"/>
  <c r="J10" i="7"/>
  <c r="H10" i="8"/>
  <c r="O40" i="1"/>
  <c r="G40" i="1"/>
  <c r="G76" i="1" s="1"/>
  <c r="I36" i="1"/>
  <c r="I69" i="1" s="1"/>
  <c r="I10" i="7"/>
  <c r="O10" i="8"/>
  <c r="G10" i="8"/>
  <c r="N40" i="1"/>
  <c r="F40" i="1"/>
  <c r="F76" i="1" s="1"/>
  <c r="H36" i="1"/>
  <c r="H69" i="1" s="1"/>
  <c r="H10" i="7"/>
  <c r="N10" i="8"/>
  <c r="F10" i="8"/>
  <c r="M40" i="1"/>
  <c r="O36" i="1"/>
  <c r="G36" i="1"/>
  <c r="G69" i="1" s="1"/>
  <c r="O10" i="7"/>
  <c r="G10" i="7"/>
  <c r="M10" i="8"/>
  <c r="E10" i="8"/>
  <c r="L40" i="1"/>
  <c r="N36" i="1"/>
  <c r="F36" i="1"/>
  <c r="F69" i="1" s="1"/>
  <c r="N10" i="7"/>
  <c r="F10" i="7"/>
  <c r="L10" i="8"/>
  <c r="M36" i="1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J15" i="3"/>
  <c r="J16" i="3" s="1"/>
  <c r="I15" i="3"/>
  <c r="I16" i="3" s="1"/>
  <c r="H15" i="3"/>
  <c r="H16" i="3" s="1"/>
  <c r="G15" i="3"/>
  <c r="G16" i="3" s="1"/>
  <c r="F15" i="3"/>
  <c r="F16" i="3" s="1"/>
  <c r="F6" i="3"/>
  <c r="K9" i="3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K46" i="1"/>
  <c r="L46" i="1" s="1"/>
  <c r="M46" i="1" s="1"/>
  <c r="N46" i="1" s="1"/>
  <c r="O46" i="1" s="1"/>
  <c r="P46" i="1" s="1"/>
  <c r="Q46" i="1" s="1"/>
  <c r="R46" i="1" s="1"/>
  <c r="S46" i="1" s="1"/>
  <c r="T46" i="1" s="1"/>
  <c r="G16" i="1"/>
  <c r="H16" i="1" s="1"/>
  <c r="I16" i="1" s="1"/>
  <c r="J16" i="1" s="1"/>
  <c r="K16" i="1" s="1"/>
  <c r="L16" i="1" s="1"/>
  <c r="M16" i="1" s="1"/>
  <c r="N16" i="1" s="1"/>
  <c r="O16" i="1" s="1"/>
  <c r="M38" i="1" l="1"/>
  <c r="F11" i="6"/>
  <c r="F13" i="6" s="1"/>
  <c r="F38" i="1"/>
  <c r="G11" i="6"/>
  <c r="G13" i="6" s="1"/>
  <c r="G38" i="1"/>
  <c r="N38" i="1"/>
  <c r="O38" i="1"/>
  <c r="L38" i="1"/>
  <c r="K38" i="1"/>
  <c r="E11" i="6"/>
  <c r="E13" i="6" s="1"/>
  <c r="J38" i="1"/>
  <c r="C11" i="6"/>
  <c r="C13" i="6" s="1"/>
  <c r="D11" i="6"/>
  <c r="D13" i="6" s="1"/>
  <c r="B11" i="6"/>
  <c r="B13" i="6" s="1"/>
  <c r="L9" i="3"/>
  <c r="K12" i="3"/>
  <c r="H38" i="1"/>
  <c r="I38" i="1"/>
  <c r="F14" i="6" l="1"/>
  <c r="I43" i="1" s="1"/>
  <c r="I83" i="1" s="1"/>
  <c r="D14" i="6"/>
  <c r="G43" i="1" s="1"/>
  <c r="G83" i="1" s="1"/>
  <c r="C14" i="6"/>
  <c r="F43" i="1" s="1"/>
  <c r="F83" i="1" s="1"/>
  <c r="E14" i="6"/>
  <c r="H43" i="1" s="1"/>
  <c r="G14" i="6"/>
  <c r="J43" i="1" s="1"/>
  <c r="J83" i="1" s="1"/>
  <c r="M9" i="3"/>
  <c r="L12" i="3"/>
  <c r="O17" i="1" l="1"/>
  <c r="O41" i="1" s="1"/>
  <c r="H17" i="1"/>
  <c r="H48" i="1" s="1"/>
  <c r="M32" i="1"/>
  <c r="O20" i="1"/>
  <c r="O23" i="1"/>
  <c r="T95" i="1"/>
  <c r="M20" i="1"/>
  <c r="D2" i="6"/>
  <c r="G20" i="1"/>
  <c r="L20" i="1"/>
  <c r="I32" i="1"/>
  <c r="G32" i="1"/>
  <c r="G26" i="1"/>
  <c r="G27" i="1" s="1"/>
  <c r="F17" i="1"/>
  <c r="F37" i="1" s="1"/>
  <c r="F70" i="1" s="1"/>
  <c r="H23" i="1"/>
  <c r="H54" i="1" s="1"/>
  <c r="G2" i="6"/>
  <c r="M29" i="1"/>
  <c r="G29" i="1"/>
  <c r="G61" i="1" s="1"/>
  <c r="G23" i="1"/>
  <c r="G30" i="1" s="1"/>
  <c r="G62" i="1" s="1"/>
  <c r="H20" i="1"/>
  <c r="K29" i="1"/>
  <c r="O26" i="1"/>
  <c r="N20" i="1"/>
  <c r="F20" i="1"/>
  <c r="F21" i="1" s="1"/>
  <c r="G17" i="1"/>
  <c r="G48" i="1" s="1"/>
  <c r="T98" i="1"/>
  <c r="E2" i="6"/>
  <c r="H32" i="1"/>
  <c r="J20" i="1"/>
  <c r="K32" i="1"/>
  <c r="J17" i="1"/>
  <c r="J37" i="1" s="1"/>
  <c r="J70" i="1" s="1"/>
  <c r="L32" i="1"/>
  <c r="M26" i="1"/>
  <c r="O32" i="1"/>
  <c r="L23" i="1"/>
  <c r="M23" i="1"/>
  <c r="M24" i="1" s="1"/>
  <c r="M57" i="1" s="1"/>
  <c r="N57" i="1" s="1"/>
  <c r="C2" i="6"/>
  <c r="I23" i="1"/>
  <c r="I54" i="1" s="1"/>
  <c r="I29" i="1"/>
  <c r="I61" i="1" s="1"/>
  <c r="F2" i="6"/>
  <c r="F32" i="1"/>
  <c r="I26" i="1"/>
  <c r="F29" i="1"/>
  <c r="F61" i="1" s="1"/>
  <c r="J26" i="1"/>
  <c r="N23" i="1"/>
  <c r="N26" i="1"/>
  <c r="K26" i="1"/>
  <c r="I17" i="1"/>
  <c r="I37" i="1" s="1"/>
  <c r="I70" i="1" s="1"/>
  <c r="I20" i="1"/>
  <c r="J29" i="1"/>
  <c r="J61" i="1" s="1"/>
  <c r="J23" i="1"/>
  <c r="J54" i="1" s="1"/>
  <c r="H29" i="1"/>
  <c r="H61" i="1" s="1"/>
  <c r="F23" i="1"/>
  <c r="F24" i="1" s="1"/>
  <c r="O29" i="1"/>
  <c r="L26" i="1"/>
  <c r="K17" i="1"/>
  <c r="H26" i="1"/>
  <c r="T96" i="1"/>
  <c r="L17" i="1"/>
  <c r="L41" i="1" s="1"/>
  <c r="M79" i="1" s="1"/>
  <c r="L29" i="1"/>
  <c r="F26" i="1"/>
  <c r="F27" i="1" s="1"/>
  <c r="N29" i="1"/>
  <c r="N32" i="1"/>
  <c r="J32" i="1"/>
  <c r="M17" i="1"/>
  <c r="M37" i="1" s="1"/>
  <c r="K23" i="1"/>
  <c r="K20" i="1"/>
  <c r="B2" i="6"/>
  <c r="N17" i="1"/>
  <c r="G18" i="1"/>
  <c r="F41" i="1"/>
  <c r="F77" i="1" s="1"/>
  <c r="L24" i="1"/>
  <c r="L57" i="1" s="1"/>
  <c r="L55" i="1" s="1"/>
  <c r="F44" i="1"/>
  <c r="F84" i="1" s="1"/>
  <c r="F45" i="1"/>
  <c r="H83" i="1"/>
  <c r="N9" i="3"/>
  <c r="M12" i="3"/>
  <c r="M10" i="3"/>
  <c r="M21" i="1" l="1"/>
  <c r="H45" i="1"/>
  <c r="O37" i="1"/>
  <c r="H18" i="1"/>
  <c r="N27" i="1"/>
  <c r="J33" i="1"/>
  <c r="G44" i="1"/>
  <c r="G84" i="1" s="1"/>
  <c r="L27" i="1"/>
  <c r="O24" i="1"/>
  <c r="O21" i="1"/>
  <c r="J44" i="1"/>
  <c r="J84" i="1" s="1"/>
  <c r="K27" i="1"/>
  <c r="O33" i="1"/>
  <c r="L37" i="1"/>
  <c r="K41" i="1"/>
  <c r="L79" i="1" s="1"/>
  <c r="L33" i="1"/>
  <c r="J18" i="1"/>
  <c r="U7" i="1" s="1"/>
  <c r="J41" i="1"/>
  <c r="K79" i="1" s="1"/>
  <c r="K78" i="1" s="1"/>
  <c r="K77" i="1" s="1"/>
  <c r="I30" i="1"/>
  <c r="I62" i="1" s="1"/>
  <c r="H24" i="1"/>
  <c r="F33" i="1"/>
  <c r="N21" i="1"/>
  <c r="F30" i="1"/>
  <c r="F62" i="1" s="1"/>
  <c r="J24" i="1"/>
  <c r="F48" i="1"/>
  <c r="G49" i="1" s="1"/>
  <c r="L30" i="1"/>
  <c r="J27" i="1"/>
  <c r="H33" i="1"/>
  <c r="H21" i="1"/>
  <c r="C29" i="22"/>
  <c r="P33" i="22" s="1"/>
  <c r="P34" i="22" s="1"/>
  <c r="P35" i="22" s="1"/>
  <c r="P36" i="22" s="1"/>
  <c r="C31" i="15"/>
  <c r="P35" i="15" s="1"/>
  <c r="P36" i="15" s="1"/>
  <c r="P37" i="15" s="1"/>
  <c r="P38" i="15" s="1"/>
  <c r="D29" i="22"/>
  <c r="D31" i="15"/>
  <c r="I27" i="1"/>
  <c r="J48" i="1"/>
  <c r="J55" i="1" s="1"/>
  <c r="H27" i="1"/>
  <c r="M27" i="1"/>
  <c r="I21" i="1"/>
  <c r="N30" i="1"/>
  <c r="J21" i="1"/>
  <c r="K30" i="1"/>
  <c r="K64" i="1" s="1"/>
  <c r="J45" i="1"/>
  <c r="K33" i="1"/>
  <c r="K37" i="1"/>
  <c r="K11" i="1" s="1"/>
  <c r="K71" i="1" s="1"/>
  <c r="M71" i="1" s="1"/>
  <c r="I48" i="1"/>
  <c r="I49" i="1" s="1"/>
  <c r="G33" i="1"/>
  <c r="K21" i="1"/>
  <c r="H55" i="1"/>
  <c r="I44" i="1"/>
  <c r="I84" i="1" s="1"/>
  <c r="I45" i="1"/>
  <c r="K18" i="1"/>
  <c r="M30" i="1"/>
  <c r="G21" i="1"/>
  <c r="F54" i="1"/>
  <c r="F55" i="1" s="1"/>
  <c r="H49" i="1"/>
  <c r="K24" i="1"/>
  <c r="N9" i="1" s="1"/>
  <c r="H30" i="1"/>
  <c r="H62" i="1" s="1"/>
  <c r="G41" i="1"/>
  <c r="G77" i="1" s="1"/>
  <c r="I18" i="1"/>
  <c r="J30" i="1"/>
  <c r="J62" i="1" s="1"/>
  <c r="M33" i="1"/>
  <c r="N24" i="1"/>
  <c r="H37" i="1"/>
  <c r="H70" i="1" s="1"/>
  <c r="I33" i="1"/>
  <c r="N33" i="1"/>
  <c r="M55" i="1"/>
  <c r="G45" i="1"/>
  <c r="L18" i="1"/>
  <c r="L51" i="1" s="1"/>
  <c r="L49" i="1" s="1"/>
  <c r="H44" i="1"/>
  <c r="H84" i="1" s="1"/>
  <c r="O30" i="1"/>
  <c r="I41" i="1"/>
  <c r="I77" i="1" s="1"/>
  <c r="O27" i="1"/>
  <c r="N41" i="1"/>
  <c r="N37" i="1"/>
  <c r="I24" i="1"/>
  <c r="H41" i="1"/>
  <c r="H77" i="1" s="1"/>
  <c r="G37" i="1"/>
  <c r="G70" i="1" s="1"/>
  <c r="M41" i="1"/>
  <c r="N79" i="1" s="1"/>
  <c r="N78" i="1" s="1"/>
  <c r="O78" i="1" s="1"/>
  <c r="L21" i="1"/>
  <c r="G54" i="1"/>
  <c r="G55" i="1" s="1"/>
  <c r="G24" i="1"/>
  <c r="R71" i="1"/>
  <c r="K51" i="1"/>
  <c r="K49" i="1" s="1"/>
  <c r="K48" i="1" s="1"/>
  <c r="N7" i="1"/>
  <c r="N10" i="1"/>
  <c r="O57" i="1"/>
  <c r="N55" i="1"/>
  <c r="M80" i="1"/>
  <c r="M78" i="1"/>
  <c r="M77" i="1" s="1"/>
  <c r="K57" i="1"/>
  <c r="M18" i="1"/>
  <c r="M51" i="1" s="1"/>
  <c r="O9" i="3"/>
  <c r="O12" i="3" s="1"/>
  <c r="N12" i="3"/>
  <c r="L78" i="1" l="1"/>
  <c r="L77" i="1" s="1"/>
  <c r="L80" i="1"/>
  <c r="K86" i="1"/>
  <c r="K87" i="1" s="1"/>
  <c r="L87" i="1" s="1"/>
  <c r="M87" i="1" s="1"/>
  <c r="N87" i="1" s="1"/>
  <c r="O87" i="1" s="1"/>
  <c r="P87" i="1" s="1"/>
  <c r="Q87" i="1" s="1"/>
  <c r="R87" i="1" s="1"/>
  <c r="S87" i="1" s="1"/>
  <c r="N71" i="1"/>
  <c r="M38" i="15"/>
  <c r="N38" i="15"/>
  <c r="O38" i="15"/>
  <c r="I38" i="15" s="1"/>
  <c r="J36" i="22"/>
  <c r="J33" i="22"/>
  <c r="J35" i="22"/>
  <c r="J34" i="22"/>
  <c r="J77" i="1"/>
  <c r="M36" i="22"/>
  <c r="O36" i="22"/>
  <c r="N36" i="22"/>
  <c r="J37" i="15"/>
  <c r="J38" i="15"/>
  <c r="J36" i="15"/>
  <c r="J35" i="15"/>
  <c r="K80" i="1"/>
  <c r="L71" i="1"/>
  <c r="O71" i="1"/>
  <c r="J49" i="1"/>
  <c r="S71" i="1"/>
  <c r="T71" i="1"/>
  <c r="Q71" i="1"/>
  <c r="I55" i="1"/>
  <c r="P71" i="1"/>
  <c r="N77" i="1"/>
  <c r="T79" i="1"/>
  <c r="T77" i="1" s="1"/>
  <c r="N80" i="1"/>
  <c r="O80" i="1" s="1"/>
  <c r="P80" i="1" s="1"/>
  <c r="Q80" i="1" s="1"/>
  <c r="R80" i="1" s="1"/>
  <c r="S80" i="1" s="1"/>
  <c r="K72" i="1"/>
  <c r="L52" i="1"/>
  <c r="M52" i="1" s="1"/>
  <c r="N52" i="1" s="1"/>
  <c r="O52" i="1" s="1"/>
  <c r="P52" i="1" s="1"/>
  <c r="Q52" i="1" s="1"/>
  <c r="R52" i="1" s="1"/>
  <c r="S52" i="1" s="1"/>
  <c r="L86" i="1"/>
  <c r="M86" i="1" s="1"/>
  <c r="N86" i="1" s="1"/>
  <c r="O86" i="1" s="1"/>
  <c r="P86" i="1" s="1"/>
  <c r="Q86" i="1" s="1"/>
  <c r="R86" i="1" s="1"/>
  <c r="S86" i="1" s="1"/>
  <c r="U79" i="1"/>
  <c r="P57" i="1"/>
  <c r="O55" i="1"/>
  <c r="R64" i="1"/>
  <c r="Q64" i="1"/>
  <c r="K65" i="1"/>
  <c r="L65" i="1" s="1"/>
  <c r="L64" i="1"/>
  <c r="L63" i="1" s="1"/>
  <c r="K63" i="1"/>
  <c r="O64" i="1"/>
  <c r="N64" i="1"/>
  <c r="T64" i="1"/>
  <c r="M64" i="1"/>
  <c r="P64" i="1"/>
  <c r="S64" i="1"/>
  <c r="N51" i="1"/>
  <c r="M49" i="1"/>
  <c r="L56" i="1"/>
  <c r="M56" i="1" s="1"/>
  <c r="K55" i="1"/>
  <c r="K54" i="1" s="1"/>
  <c r="L54" i="1" s="1"/>
  <c r="L50" i="1"/>
  <c r="M50" i="1" s="1"/>
  <c r="K76" i="1"/>
  <c r="K85" i="1"/>
  <c r="L85" i="1" s="1"/>
  <c r="L58" i="1"/>
  <c r="M58" i="1" s="1"/>
  <c r="N58" i="1" s="1"/>
  <c r="O58" i="1" s="1"/>
  <c r="P78" i="1"/>
  <c r="K84" i="1"/>
  <c r="K83" i="1" s="1"/>
  <c r="L48" i="1"/>
  <c r="L76" i="1" s="1"/>
  <c r="N18" i="1"/>
  <c r="H36" i="22" l="1"/>
  <c r="I36" i="22"/>
  <c r="G36" i="22"/>
  <c r="N35" i="15"/>
  <c r="R35" i="15" s="1"/>
  <c r="O35" i="15"/>
  <c r="S35" i="15" s="1"/>
  <c r="S11" i="15" s="1"/>
  <c r="M35" i="15"/>
  <c r="Q35" i="15" s="1"/>
  <c r="Q11" i="15" s="1"/>
  <c r="R11" i="15" s="1"/>
  <c r="N34" i="22"/>
  <c r="R34" i="22" s="1"/>
  <c r="M34" i="22"/>
  <c r="Q34" i="22" s="1"/>
  <c r="Q12" i="22" s="1"/>
  <c r="O34" i="22"/>
  <c r="S34" i="22" s="1"/>
  <c r="S12" i="22" s="1"/>
  <c r="N36" i="15"/>
  <c r="R36" i="15" s="1"/>
  <c r="O36" i="15"/>
  <c r="S36" i="15" s="1"/>
  <c r="S12" i="15" s="1"/>
  <c r="M36" i="15"/>
  <c r="Q36" i="15" s="1"/>
  <c r="Q12" i="15" s="1"/>
  <c r="N35" i="22"/>
  <c r="R35" i="22" s="1"/>
  <c r="M35" i="22"/>
  <c r="Q35" i="22" s="1"/>
  <c r="Q13" i="22" s="1"/>
  <c r="O35" i="22"/>
  <c r="S35" i="22" s="1"/>
  <c r="S13" i="22" s="1"/>
  <c r="N33" i="22"/>
  <c r="R33" i="22" s="1"/>
  <c r="O33" i="22"/>
  <c r="S33" i="22" s="1"/>
  <c r="S11" i="22" s="1"/>
  <c r="M33" i="22"/>
  <c r="Q33" i="22" s="1"/>
  <c r="M37" i="15"/>
  <c r="Q37" i="15" s="1"/>
  <c r="Q13" i="15" s="1"/>
  <c r="O37" i="15"/>
  <c r="S37" i="15" s="1"/>
  <c r="S13" i="15" s="1"/>
  <c r="N37" i="15"/>
  <c r="R37" i="15" s="1"/>
  <c r="H38" i="15"/>
  <c r="G38" i="15"/>
  <c r="N12" i="1"/>
  <c r="K70" i="1"/>
  <c r="K69" i="1" s="1"/>
  <c r="L72" i="1"/>
  <c r="L70" i="1" s="1"/>
  <c r="L69" i="1" s="1"/>
  <c r="T72" i="1"/>
  <c r="T70" i="1" s="1"/>
  <c r="Q72" i="1"/>
  <c r="Q70" i="1" s="1"/>
  <c r="O72" i="1"/>
  <c r="O70" i="1" s="1"/>
  <c r="M72" i="1"/>
  <c r="M70" i="1" s="1"/>
  <c r="P72" i="1"/>
  <c r="P70" i="1" s="1"/>
  <c r="R72" i="1"/>
  <c r="R70" i="1" s="1"/>
  <c r="N11" i="1"/>
  <c r="R11" i="1" s="1"/>
  <c r="K73" i="1" s="1"/>
  <c r="N72" i="1"/>
  <c r="N70" i="1" s="1"/>
  <c r="S72" i="1"/>
  <c r="S70" i="1" s="1"/>
  <c r="O79" i="1"/>
  <c r="Q57" i="1"/>
  <c r="P55" i="1"/>
  <c r="P58" i="1"/>
  <c r="O51" i="1"/>
  <c r="N49" i="1"/>
  <c r="M54" i="1"/>
  <c r="N56" i="1"/>
  <c r="Q78" i="1"/>
  <c r="K62" i="1"/>
  <c r="K61" i="1" s="1"/>
  <c r="K67" i="1" s="1"/>
  <c r="M48" i="1"/>
  <c r="N50" i="1"/>
  <c r="M85" i="1"/>
  <c r="L84" i="1"/>
  <c r="L83" i="1" s="1"/>
  <c r="L62" i="1" s="1"/>
  <c r="L61" i="1" s="1"/>
  <c r="L67" i="1" s="1"/>
  <c r="O18" i="1"/>
  <c r="R13" i="15" l="1"/>
  <c r="R12" i="15"/>
  <c r="R12" i="22"/>
  <c r="T35" i="15"/>
  <c r="R13" i="22"/>
  <c r="T33" i="22"/>
  <c r="Q11" i="22"/>
  <c r="R11" i="22" s="1"/>
  <c r="K90" i="1"/>
  <c r="K91" i="1" s="1"/>
  <c r="Q73" i="1"/>
  <c r="T73" i="1"/>
  <c r="R73" i="1"/>
  <c r="O73" i="1"/>
  <c r="S73" i="1"/>
  <c r="P73" i="1"/>
  <c r="M73" i="1"/>
  <c r="L73" i="1"/>
  <c r="N73" i="1"/>
  <c r="P79" i="1"/>
  <c r="O77" i="1"/>
  <c r="Q58" i="1"/>
  <c r="P51" i="1"/>
  <c r="O49" i="1"/>
  <c r="R57" i="1"/>
  <c r="Q55" i="1"/>
  <c r="N54" i="1"/>
  <c r="O56" i="1"/>
  <c r="R78" i="1"/>
  <c r="M69" i="1"/>
  <c r="M76" i="1"/>
  <c r="N85" i="1"/>
  <c r="M84" i="1"/>
  <c r="M83" i="1" s="1"/>
  <c r="M62" i="1" s="1"/>
  <c r="M61" i="1" s="1"/>
  <c r="M67" i="1" s="1"/>
  <c r="N48" i="1"/>
  <c r="O50" i="1"/>
  <c r="L90" i="1"/>
  <c r="L91" i="1" s="1"/>
  <c r="Q79" i="1" l="1"/>
  <c r="P77" i="1"/>
  <c r="R58" i="1"/>
  <c r="S57" i="1"/>
  <c r="R55" i="1"/>
  <c r="Q51" i="1"/>
  <c r="P49" i="1"/>
  <c r="P56" i="1"/>
  <c r="O54" i="1"/>
  <c r="S78" i="1"/>
  <c r="N69" i="1"/>
  <c r="N76" i="1"/>
  <c r="M90" i="1"/>
  <c r="M91" i="1" s="1"/>
  <c r="O85" i="1"/>
  <c r="N84" i="1"/>
  <c r="N83" i="1" s="1"/>
  <c r="N62" i="1" s="1"/>
  <c r="N61" i="1" s="1"/>
  <c r="N67" i="1" s="1"/>
  <c r="P50" i="1"/>
  <c r="Q50" i="1" s="1"/>
  <c r="O48" i="1"/>
  <c r="R79" i="1" l="1"/>
  <c r="Q77" i="1"/>
  <c r="R51" i="1"/>
  <c r="Q49" i="1"/>
  <c r="T57" i="1"/>
  <c r="T55" i="1" s="1"/>
  <c r="S55" i="1"/>
  <c r="S58" i="1"/>
  <c r="P54" i="1"/>
  <c r="Q56" i="1"/>
  <c r="O69" i="1"/>
  <c r="O76" i="1"/>
  <c r="P85" i="1"/>
  <c r="O84" i="1"/>
  <c r="O83" i="1" s="1"/>
  <c r="O62" i="1" s="1"/>
  <c r="O61" i="1" s="1"/>
  <c r="O67" i="1" s="1"/>
  <c r="N90" i="1"/>
  <c r="N91" i="1" s="1"/>
  <c r="P48" i="1"/>
  <c r="S79" i="1" l="1"/>
  <c r="S77" i="1" s="1"/>
  <c r="R77" i="1"/>
  <c r="T58" i="1"/>
  <c r="S51" i="1"/>
  <c r="S49" i="1" s="1"/>
  <c r="R49" i="1"/>
  <c r="R56" i="1"/>
  <c r="Q54" i="1"/>
  <c r="P69" i="1"/>
  <c r="P76" i="1"/>
  <c r="R50" i="1"/>
  <c r="Q48" i="1"/>
  <c r="O90" i="1"/>
  <c r="O91" i="1" s="1"/>
  <c r="Q85" i="1"/>
  <c r="P84" i="1"/>
  <c r="P83" i="1" s="1"/>
  <c r="P62" i="1" s="1"/>
  <c r="P61" i="1" s="1"/>
  <c r="P67" i="1" s="1"/>
  <c r="R54" i="1" l="1"/>
  <c r="S56" i="1"/>
  <c r="Q69" i="1"/>
  <c r="Q76" i="1"/>
  <c r="R85" i="1"/>
  <c r="Q84" i="1"/>
  <c r="Q83" i="1" s="1"/>
  <c r="Q62" i="1" s="1"/>
  <c r="Q61" i="1" s="1"/>
  <c r="Q67" i="1" s="1"/>
  <c r="S50" i="1"/>
  <c r="R48" i="1"/>
  <c r="P90" i="1"/>
  <c r="P91" i="1" s="1"/>
  <c r="S54" i="1" l="1"/>
  <c r="T56" i="1"/>
  <c r="S48" i="1"/>
  <c r="R69" i="1"/>
  <c r="R76" i="1"/>
  <c r="S85" i="1"/>
  <c r="S84" i="1" s="1"/>
  <c r="R84" i="1"/>
  <c r="R83" i="1" s="1"/>
  <c r="R62" i="1" s="1"/>
  <c r="R61" i="1" s="1"/>
  <c r="R67" i="1" s="1"/>
  <c r="Q90" i="1"/>
  <c r="Q91" i="1" s="1"/>
  <c r="T54" i="1" l="1"/>
  <c r="S83" i="1"/>
  <c r="S62" i="1" s="1"/>
  <c r="S61" i="1" s="1"/>
  <c r="S67" i="1" s="1"/>
  <c r="R90" i="1"/>
  <c r="R91" i="1" s="1"/>
  <c r="S69" i="1"/>
  <c r="T48" i="1"/>
  <c r="S76" i="1"/>
  <c r="T76" i="1" l="1"/>
  <c r="T69" i="1"/>
  <c r="T83" i="1"/>
  <c r="T62" i="1" s="1"/>
  <c r="T61" i="1" s="1"/>
  <c r="T67" i="1" s="1"/>
  <c r="S90" i="1"/>
  <c r="S91" i="1" s="1"/>
  <c r="T90" i="1" l="1"/>
  <c r="T92" i="1" l="1"/>
  <c r="T93" i="1" s="1"/>
  <c r="T91" i="1"/>
  <c r="K92" i="1" s="1"/>
  <c r="U91" i="1" l="1"/>
  <c r="U94" i="1" s="1"/>
  <c r="T94" i="1"/>
  <c r="K8" i="23" l="1"/>
  <c r="T97" i="1"/>
  <c r="T99" i="1" s="1"/>
  <c r="C105" i="1" s="1"/>
  <c r="K6" i="23" l="1"/>
  <c r="J6" i="23" s="1"/>
  <c r="K7" i="23"/>
  <c r="J7" i="23" s="1"/>
  <c r="F3" i="1"/>
  <c r="G4" i="1" s="1"/>
</calcChain>
</file>

<file path=xl/sharedStrings.xml><?xml version="1.0" encoding="utf-8"?>
<sst xmlns="http://schemas.openxmlformats.org/spreadsheetml/2006/main" count="3044" uniqueCount="799">
  <si>
    <t>Ticker</t>
  </si>
  <si>
    <t>AutoDesk DCF</t>
  </si>
  <si>
    <t>x</t>
  </si>
  <si>
    <t>Date</t>
  </si>
  <si>
    <t>ADSK</t>
  </si>
  <si>
    <t xml:space="preserve">
               </t>
  </si>
  <si>
    <t>Note: For multiple class companies, per share items are primary class equivalent, and for foreign companies listed as primary ADRs, per share items are ADR-equivalent.</t>
  </si>
  <si>
    <t>* Occasionally, certain items classified as Revenue by the company will be re-classified as other income if it is deemed to be non-recurring and unrelated to the core business of the firm. This field shows Total Revenue exactly as reported by the firm on its consolidated statement of income.</t>
  </si>
  <si>
    <t xml:space="preserve">  Stock-Based Comp., Total</t>
  </si>
  <si>
    <t>-</t>
  </si>
  <si>
    <t>Stock-Based Comp., Unallocated</t>
  </si>
  <si>
    <t>Stock-Based Comp., G&amp;A Exp.</t>
  </si>
  <si>
    <t>Stock-Based Comp., S&amp;M Exp.</t>
  </si>
  <si>
    <t>Stock-Based Comp., R&amp;D Exp.</t>
  </si>
  <si>
    <t>Stock-Based Comp., COGS</t>
  </si>
  <si>
    <t>Imputed Oper. Lease Depreciation</t>
  </si>
  <si>
    <t>Imputed Oper. Lease Interest Exp.</t>
  </si>
  <si>
    <t>NA</t>
  </si>
  <si>
    <t>Net Rental Exp.</t>
  </si>
  <si>
    <t>R&amp;D Exp.</t>
  </si>
  <si>
    <t>General and Administrative Exp.</t>
  </si>
  <si>
    <t>Selling and Marketing Exp.</t>
  </si>
  <si>
    <t>Advertising Exp.</t>
  </si>
  <si>
    <t>Supplemental Operating Expense Items</t>
  </si>
  <si>
    <t>REP</t>
  </si>
  <si>
    <t>Calculation Type</t>
  </si>
  <si>
    <t>O</t>
  </si>
  <si>
    <t>RC</t>
  </si>
  <si>
    <t>RS</t>
  </si>
  <si>
    <t>Restatement Type</t>
  </si>
  <si>
    <t>Filing Date</t>
  </si>
  <si>
    <t>Non-Cash Pension Expense</t>
  </si>
  <si>
    <t>Normalized Net Income</t>
  </si>
  <si>
    <t>Total Deferred Taxes</t>
  </si>
  <si>
    <t>Deferred Foreign Taxes</t>
  </si>
  <si>
    <t>Deferred Domestic Taxes</t>
  </si>
  <si>
    <t>Total Current Taxes</t>
  </si>
  <si>
    <t>Current Foreign Taxes</t>
  </si>
  <si>
    <t>Current Domestic Taxes</t>
  </si>
  <si>
    <t>NM</t>
  </si>
  <si>
    <t>Effective Tax Rate %</t>
  </si>
  <si>
    <t>As Reported Total Revenue*</t>
  </si>
  <si>
    <t>EBITDAR</t>
  </si>
  <si>
    <t>EBIT</t>
  </si>
  <si>
    <t>EBITA</t>
  </si>
  <si>
    <t>EBITDA</t>
  </si>
  <si>
    <t>Supplemental Items</t>
  </si>
  <si>
    <t>Dividends per Share</t>
  </si>
  <si>
    <t>Normalized Diluted EPS</t>
  </si>
  <si>
    <t>Normalized Basic EPS</t>
  </si>
  <si>
    <t>Weighted Avg. Diluted Shares Out.</t>
  </si>
  <si>
    <t>Diluted EPS Excl. Extra Items</t>
  </si>
  <si>
    <t>Diluted EPS</t>
  </si>
  <si>
    <t>Weighted Avg. Basic Shares Out.</t>
  </si>
  <si>
    <t>Basic EPS Excl. Extra Items</t>
  </si>
  <si>
    <t>Basic EPS</t>
  </si>
  <si>
    <t>Per Share Items</t>
  </si>
  <si>
    <t xml:space="preserve">  NI to Common Excl. Extra Items</t>
  </si>
  <si>
    <t xml:space="preserve">  NI to Common Incl Extra Items</t>
  </si>
  <si>
    <t>Pref. Dividends and Other Adj.</t>
  </si>
  <si>
    <t xml:space="preserve">  Net Income</t>
  </si>
  <si>
    <t>Minority Int. in Earnings</t>
  </si>
  <si>
    <t xml:space="preserve">  Net Income to Company</t>
  </si>
  <si>
    <t>Extraord. Item &amp; Account. Change</t>
  </si>
  <si>
    <t>Earnings of Discontinued Ops.</t>
  </si>
  <si>
    <t xml:space="preserve">  Earnings from Cont. Ops.</t>
  </si>
  <si>
    <t>Income Tax Expense</t>
  </si>
  <si>
    <t xml:space="preserve">  EBT Incl. Unusual Items</t>
  </si>
  <si>
    <t>Other Unusual Items</t>
  </si>
  <si>
    <t>Asset Writedown</t>
  </si>
  <si>
    <t>Gain (Loss) On Sale Of Invest.</t>
  </si>
  <si>
    <t>Impairment of Goodwill</t>
  </si>
  <si>
    <t>Merger &amp; Related Restruct. Charges</t>
  </si>
  <si>
    <t>Restructuring Charges</t>
  </si>
  <si>
    <t xml:space="preserve">  EBT Excl. Unusual Items</t>
  </si>
  <si>
    <t>Other Non-Operating Inc. (Exp.)</t>
  </si>
  <si>
    <t>Currency Exchange Gains (Loss)</t>
  </si>
  <si>
    <t xml:space="preserve">  Net Interest Exp.</t>
  </si>
  <si>
    <t>Interest and Invest. Income</t>
  </si>
  <si>
    <t>Interest Expense</t>
  </si>
  <si>
    <t xml:space="preserve">  Operating Income</t>
  </si>
  <si>
    <t xml:space="preserve">  Other Operating Exp., Total</t>
  </si>
  <si>
    <t>Other Operating Expense/(Income)</t>
  </si>
  <si>
    <t>Amort. of Goodwill and Intangibles</t>
  </si>
  <si>
    <t>Depreciation &amp; Amort.</t>
  </si>
  <si>
    <t>R &amp; D Exp.</t>
  </si>
  <si>
    <t>Selling General &amp; Admin Exp.</t>
  </si>
  <si>
    <t xml:space="preserve">  Gross Profit</t>
  </si>
  <si>
    <t>Cost Of Goods Sold</t>
  </si>
  <si>
    <t xml:space="preserve">  Total Revenue</t>
  </si>
  <si>
    <t>Other Revenue</t>
  </si>
  <si>
    <t>Revenue</t>
  </si>
  <si>
    <t xml:space="preserve"> </t>
  </si>
  <si>
    <t>USD</t>
  </si>
  <si>
    <t>Currency</t>
  </si>
  <si>
    <t>12 months
Jan-31-2023</t>
  </si>
  <si>
    <t>Restated
12 months
Jan-31-2021</t>
  </si>
  <si>
    <t>Reclassified
12 months
Jan-31-2020</t>
  </si>
  <si>
    <t>Reclassified
12 months
Jan-31-2019</t>
  </si>
  <si>
    <t>Reclassified
12 months
Jan-31-2018</t>
  </si>
  <si>
    <t xml:space="preserve">For the Fiscal Period Ending
</t>
  </si>
  <si>
    <t>Income Statement</t>
  </si>
  <si>
    <t> </t>
  </si>
  <si>
    <t>Capital IQ &amp; Proprietary Data</t>
  </si>
  <si>
    <t>Source:</t>
  </si>
  <si>
    <t>Capital IQ (Default)</t>
  </si>
  <si>
    <t>Decimals:</t>
  </si>
  <si>
    <t>S&amp;P Capital IQ (Default)</t>
  </si>
  <si>
    <t>Units:</t>
  </si>
  <si>
    <t>Today's Spot Rate</t>
  </si>
  <si>
    <t>Conversion:</t>
  </si>
  <si>
    <t>Reported Currency</t>
  </si>
  <si>
    <t>Currency:</t>
  </si>
  <si>
    <t>Latest on Right</t>
  </si>
  <si>
    <t>Order:</t>
  </si>
  <si>
    <t>Annual</t>
  </si>
  <si>
    <t>Period Type:</t>
  </si>
  <si>
    <t>Latest Filings</t>
  </si>
  <si>
    <t>Restatement:</t>
  </si>
  <si>
    <t>Standard</t>
  </si>
  <si>
    <t>Template:</t>
  </si>
  <si>
    <t>In Millions of the reported currency, except per share items.</t>
  </si>
  <si>
    <t>Autodesk, Inc. (NasdaqGS:ADSK) &gt; Financials &gt; Income Statement</t>
  </si>
  <si>
    <t>NC</t>
  </si>
  <si>
    <t>Net Debt Issued</t>
  </si>
  <si>
    <t>Change in Net Working Capital</t>
  </si>
  <si>
    <t>Unlevered Free Cash Flow</t>
  </si>
  <si>
    <t>Levered Free Cash Flow</t>
  </si>
  <si>
    <t>Cash Taxes Paid</t>
  </si>
  <si>
    <t>Cash Interest Paid</t>
  </si>
  <si>
    <t xml:space="preserve">  Net Change in Cash</t>
  </si>
  <si>
    <t>Foreign Exchange Rate Adj.</t>
  </si>
  <si>
    <t xml:space="preserve">  Cash from Financing</t>
  </si>
  <si>
    <t>Other Financing Activities</t>
  </si>
  <si>
    <t>Special Dividend Paid</t>
  </si>
  <si>
    <t>Total Dividends Paid</t>
  </si>
  <si>
    <t>Repurchase of Common Stock</t>
  </si>
  <si>
    <t>Issuance of Common Stock</t>
  </si>
  <si>
    <t>Total Debt Repaid</t>
  </si>
  <si>
    <t>Long-Term Debt Repaid</t>
  </si>
  <si>
    <t>Short Term Debt Repaid</t>
  </si>
  <si>
    <t>Total Debt Issued</t>
  </si>
  <si>
    <t>Long-Term Debt Issued</t>
  </si>
  <si>
    <t>Short Term Debt Issued</t>
  </si>
  <si>
    <t xml:space="preserve">  Cash from Investing</t>
  </si>
  <si>
    <t>Other Investing Activities</t>
  </si>
  <si>
    <t>Net (Inc.) Dec. in Loans Originated/Sold</t>
  </si>
  <si>
    <t>Invest. in Marketable &amp; Equity Securt.</t>
  </si>
  <si>
    <t>Sale (Purchase) of Intangible assets</t>
  </si>
  <si>
    <t>Divestitures</t>
  </si>
  <si>
    <t>Cash Acquisitions</t>
  </si>
  <si>
    <t>Capital Expenditure</t>
  </si>
  <si>
    <t xml:space="preserve">  Cash from Ops.</t>
  </si>
  <si>
    <t>Change in Other Net Operating Assets</t>
  </si>
  <si>
    <t>Change in Inc. Taxes</t>
  </si>
  <si>
    <t>Change in Unearned Rev.</t>
  </si>
  <si>
    <t>Change in Acc. Payable</t>
  </si>
  <si>
    <t>Change in Acc. Receivable</t>
  </si>
  <si>
    <t>Other Operating Activities</t>
  </si>
  <si>
    <t>Stock-Based Compensation</t>
  </si>
  <si>
    <t>Asset Writedown &amp; Restructuring Costs</t>
  </si>
  <si>
    <t>Other Amortization</t>
  </si>
  <si>
    <t>Depreciation &amp; Amort., Total</t>
  </si>
  <si>
    <t>Net Income</t>
  </si>
  <si>
    <t>Restated
12 months
Jan-31-2022</t>
  </si>
  <si>
    <t>12 months
Jan-31-2020</t>
  </si>
  <si>
    <t>12 months
Jan-31-2019</t>
  </si>
  <si>
    <t>12 months
Jan-31-2018</t>
  </si>
  <si>
    <t>Cash Flow</t>
  </si>
  <si>
    <t>Autodesk, Inc. (NasdaqGS:ADSK) &gt; Financials &gt; Cash Flow</t>
  </si>
  <si>
    <t>Note: For multiple class companies, total share counts are primary class equivalent, and for foreign companies listed as primary ADRs, total share counts are ADR-equivalent.</t>
  </si>
  <si>
    <t>RUP</t>
  </si>
  <si>
    <t>Accum. Allowance for Doubtful Accts</t>
  </si>
  <si>
    <t>Full Time Employees</t>
  </si>
  <si>
    <t>Leasehold Improvements</t>
  </si>
  <si>
    <t>Machinery</t>
  </si>
  <si>
    <t>Inventory Method</t>
  </si>
  <si>
    <t>Debt Equivalent Oper. Leases</t>
  </si>
  <si>
    <t>Debt Equiv. of Unfunded Proj. Benefit Obligation</t>
  </si>
  <si>
    <t>Net Debt</t>
  </si>
  <si>
    <t>Total Debt</t>
  </si>
  <si>
    <t>Tangible Book Value/Share</t>
  </si>
  <si>
    <t>Tangible Book Value</t>
  </si>
  <si>
    <t>Book Value/Share</t>
  </si>
  <si>
    <t>Total Shares Out. on Balance Sheet Date</t>
  </si>
  <si>
    <t>Total Shares Out. on Filing Date</t>
  </si>
  <si>
    <t>Total Liabilities And Equity</t>
  </si>
  <si>
    <t>Total Equity</t>
  </si>
  <si>
    <t xml:space="preserve">  Total Common Equity</t>
  </si>
  <si>
    <t>Comprehensive Inc. and Other</t>
  </si>
  <si>
    <t>Treasury Stock</t>
  </si>
  <si>
    <t>Retained Earnings</t>
  </si>
  <si>
    <t>Additional Paid In Capital</t>
  </si>
  <si>
    <t>Common Stock</t>
  </si>
  <si>
    <t>Total Liabilities</t>
  </si>
  <si>
    <t>Other Non-Current Liabilities</t>
  </si>
  <si>
    <t>Def. Tax Liability, Non-Curr.</t>
  </si>
  <si>
    <t>Pension &amp; Other Post-Retire. Benefits</t>
  </si>
  <si>
    <t>Unearned Revenue, Non-Current</t>
  </si>
  <si>
    <t>Long-Term Leases</t>
  </si>
  <si>
    <t>Long-Term Debt</t>
  </si>
  <si>
    <t xml:space="preserve">  Total Current Liabilities</t>
  </si>
  <si>
    <t>Other Current Liabilities</t>
  </si>
  <si>
    <t>Unearned Revenue, Current</t>
  </si>
  <si>
    <t>Curr. Income Taxes Payable</t>
  </si>
  <si>
    <t>Curr. Port. of Leases</t>
  </si>
  <si>
    <t>Curr. Port. of LT Debt</t>
  </si>
  <si>
    <t>Accrued Exp.</t>
  </si>
  <si>
    <t>Accounts Payable</t>
  </si>
  <si>
    <t>LIABILITIES</t>
  </si>
  <si>
    <t>Total Assets</t>
  </si>
  <si>
    <t>Other Long-Term Assets</t>
  </si>
  <si>
    <t>Deferred Tax Assets, LT</t>
  </si>
  <si>
    <t>Other Intangibles</t>
  </si>
  <si>
    <t>Goodwill</t>
  </si>
  <si>
    <t>Long-term Investments</t>
  </si>
  <si>
    <t xml:space="preserve">  Net Property, Plant &amp; Equipment</t>
  </si>
  <si>
    <t>Accumulated Depreciation</t>
  </si>
  <si>
    <t>Gross Property, Plant &amp; Equipment</t>
  </si>
  <si>
    <t xml:space="preserve">  Total Current Assets</t>
  </si>
  <si>
    <t>Other Current Assets</t>
  </si>
  <si>
    <t>Prepaid Exp.</t>
  </si>
  <si>
    <t xml:space="preserve">  Total Receivables</t>
  </si>
  <si>
    <t>Accounts Receivable</t>
  </si>
  <si>
    <t xml:space="preserve">  Total Cash &amp; ST Investments</t>
  </si>
  <si>
    <t>Short Term Investments</t>
  </si>
  <si>
    <t>Cash And Equivalents</t>
  </si>
  <si>
    <t>ASSETS</t>
  </si>
  <si>
    <t>Restated
Jan-31-2022</t>
  </si>
  <si>
    <t>Reclassified
Jan-31-2021</t>
  </si>
  <si>
    <t xml:space="preserve">Balance Sheet as of:
</t>
  </si>
  <si>
    <t>Balance Sheet</t>
  </si>
  <si>
    <t>Autodesk, Inc. (NasdaqGS:ADSK) &gt; Financials &gt; Balance Sheet</t>
  </si>
  <si>
    <t xml:space="preserve">X </t>
  </si>
  <si>
    <t>Taxes</t>
  </si>
  <si>
    <t>Cash Flow Items</t>
  </si>
  <si>
    <t>D%A</t>
  </si>
  <si>
    <t>% of sales</t>
  </si>
  <si>
    <t>Capex</t>
  </si>
  <si>
    <t>Change in NWC</t>
  </si>
  <si>
    <t>DCF</t>
  </si>
  <si>
    <t>% of CapEx</t>
  </si>
  <si>
    <t>% of change in revenue</t>
  </si>
  <si>
    <t>Net Working Capital</t>
  </si>
  <si>
    <t>Total Cash and Short Term Investment</t>
  </si>
  <si>
    <t>Prepaid Expense</t>
  </si>
  <si>
    <t>Total Current Assets</t>
  </si>
  <si>
    <t>Accrued Liabilities</t>
  </si>
  <si>
    <t>Total Current Liabilities</t>
  </si>
  <si>
    <t>NWC</t>
  </si>
  <si>
    <t>% growth</t>
  </si>
  <si>
    <t>Conservative Case</t>
  </si>
  <si>
    <t>Optimistic case</t>
  </si>
  <si>
    <t>Base Case- Street</t>
  </si>
  <si>
    <t>Revenue Growth</t>
  </si>
  <si>
    <t>EBIT Margin</t>
  </si>
  <si>
    <t>wacc</t>
  </si>
  <si>
    <t>TGR</t>
  </si>
  <si>
    <t>Valuation Assumption</t>
  </si>
  <si>
    <t>Wacc</t>
  </si>
  <si>
    <t>WACC</t>
  </si>
  <si>
    <t>Base  Case</t>
  </si>
  <si>
    <t>Optimisitc  Case</t>
  </si>
  <si>
    <t>Revenue growth rate</t>
  </si>
  <si>
    <t>Visible Alpha has Quarterly and Annual data for ADSK from Feb 2008 to Jan 2033</t>
  </si>
  <si>
    <t>It contains the same period types as those selected for the worksheet on the Visible Alpha web platform.</t>
  </si>
  <si>
    <t>By default, this downloaded page includes data from FY-2018 (FY-2018) to FY-2028 (FY-2028)</t>
  </si>
  <si>
    <t>Notes:</t>
  </si>
  <si>
    <t/>
  </si>
  <si>
    <t>H</t>
  </si>
  <si>
    <t>M#</t>
  </si>
  <si>
    <t>Shares - Diluted</t>
  </si>
  <si>
    <t>N_5325220</t>
  </si>
  <si>
    <t>Shares - Basic</t>
  </si>
  <si>
    <t>N_5325219</t>
  </si>
  <si>
    <t>$</t>
  </si>
  <si>
    <t>EPS - Diluted</t>
  </si>
  <si>
    <t>N_5325218</t>
  </si>
  <si>
    <t>EPS - Basic</t>
  </si>
  <si>
    <t>N_5325217</t>
  </si>
  <si>
    <t>EPS - Diluted - Operating</t>
  </si>
  <si>
    <t>N_5325276</t>
  </si>
  <si>
    <t>EPS - Basic - Operating</t>
  </si>
  <si>
    <t>N_12662818</t>
  </si>
  <si>
    <t>$M</t>
  </si>
  <si>
    <t>Net income/(loss)</t>
  </si>
  <si>
    <t>N_5325216</t>
  </si>
  <si>
    <t>Total adjustment in net income/(loss)</t>
  </si>
  <si>
    <t>N_12662813</t>
  </si>
  <si>
    <t>Net income/(loss) - Operating</t>
  </si>
  <si>
    <t>N_5325275</t>
  </si>
  <si>
    <t>Provision/(benefit) for income taxes</t>
  </si>
  <si>
    <t>N_5325215</t>
  </si>
  <si>
    <t>Total adjustments in provision/(benefit) for income taxes</t>
  </si>
  <si>
    <t>N_12662912</t>
  </si>
  <si>
    <t>Provision/(benefit) for income taxes - Operating</t>
  </si>
  <si>
    <t>N_5325269</t>
  </si>
  <si>
    <t>Income/(loss) before income taxes</t>
  </si>
  <si>
    <t>N_5325214</t>
  </si>
  <si>
    <t>Total adjustment in income/(loss) before income tax</t>
  </si>
  <si>
    <t>N_5325261</t>
  </si>
  <si>
    <t>Income/(loss) before income taxes - Operating</t>
  </si>
  <si>
    <t>N_12662812</t>
  </si>
  <si>
    <t>Interest and other (expense)/income, net</t>
  </si>
  <si>
    <t>N_5325213</t>
  </si>
  <si>
    <t>Total adjustment in interest and other (expense)/income, net</t>
  </si>
  <si>
    <t>N_5325286</t>
  </si>
  <si>
    <t>Interest and other (expense)/income, net - Operating</t>
  </si>
  <si>
    <t>N_5325296</t>
  </si>
  <si>
    <t>EBITDA - operating</t>
  </si>
  <si>
    <t>N_12662817</t>
  </si>
  <si>
    <t>Income/(loss) from operations</t>
  </si>
  <si>
    <t>N_5325212</t>
  </si>
  <si>
    <t>Total adjustment in income/(loss) from operations</t>
  </si>
  <si>
    <t>N_5325251</t>
  </si>
  <si>
    <t>Total other adjustment in income/(loss) from operations</t>
  </si>
  <si>
    <t>N_12662915</t>
  </si>
  <si>
    <t>SBC in income/(loss) from operations</t>
  </si>
  <si>
    <t>N_5325264</t>
  </si>
  <si>
    <t>Income/(loss) from operations - Operating</t>
  </si>
  <si>
    <t>N_5325268</t>
  </si>
  <si>
    <t>Total operating expenses</t>
  </si>
  <si>
    <t>N_5325211</t>
  </si>
  <si>
    <t>Total adjustment in total operating expenses</t>
  </si>
  <si>
    <t>N_5325284</t>
  </si>
  <si>
    <t>Total operating expenses - Operating</t>
  </si>
  <si>
    <t>N_5325263</t>
  </si>
  <si>
    <t>Other operating (income)/expenses</t>
  </si>
  <si>
    <t>N_12662821</t>
  </si>
  <si>
    <t>General and administrative expense</t>
  </si>
  <si>
    <t>N_5325210</t>
  </si>
  <si>
    <t>Total adjustment in general and administrative expense</t>
  </si>
  <si>
    <t>N_5325248</t>
  </si>
  <si>
    <t>General and administrative expense - Operating</t>
  </si>
  <si>
    <t>N_5325259</t>
  </si>
  <si>
    <t>Research and development</t>
  </si>
  <si>
    <t>N_5325209</t>
  </si>
  <si>
    <t>Total adjustment in research and development</t>
  </si>
  <si>
    <t>N_12662934</t>
  </si>
  <si>
    <t>Research and development - Operating</t>
  </si>
  <si>
    <t>N_5325256</t>
  </si>
  <si>
    <t>Marketing and sales</t>
  </si>
  <si>
    <t>N_5325208</t>
  </si>
  <si>
    <t>Total adjustment in marketing and sales</t>
  </si>
  <si>
    <t>N_12662859</t>
  </si>
  <si>
    <t>Marketing and sales - Operating</t>
  </si>
  <si>
    <t>N_5325254</t>
  </si>
  <si>
    <t>Gross profit/(loss)</t>
  </si>
  <si>
    <t>N_5325207</t>
  </si>
  <si>
    <t>Gross profit/(loss) - Operating</t>
  </si>
  <si>
    <t>N_5325252</t>
  </si>
  <si>
    <t>Cost of revenue</t>
  </si>
  <si>
    <t>N_5325206</t>
  </si>
  <si>
    <t>Total adjustment in cost of revenue</t>
  </si>
  <si>
    <t>N_12662828</t>
  </si>
  <si>
    <t>Cost of revenue - Operating</t>
  </si>
  <si>
    <t>N_12662811</t>
  </si>
  <si>
    <t>Total net revenue</t>
  </si>
  <si>
    <t>N_5325203</t>
  </si>
  <si>
    <t>Income statement</t>
  </si>
  <si>
    <t>Units</t>
  </si>
  <si>
    <t>Line Item</t>
  </si>
  <si>
    <t>Item Code</t>
  </si>
  <si>
    <t>FY-2028</t>
  </si>
  <si>
    <t>FY-2027</t>
  </si>
  <si>
    <t>FY-2026</t>
  </si>
  <si>
    <t>FY-2025</t>
  </si>
  <si>
    <t>FY-2024</t>
  </si>
  <si>
    <t>FY-2023</t>
  </si>
  <si>
    <t>FY-2022</t>
  </si>
  <si>
    <t>FY-2021</t>
  </si>
  <si>
    <t>FY-2020</t>
  </si>
  <si>
    <t>FY-2019</t>
  </si>
  <si>
    <t>FY-2018</t>
  </si>
  <si>
    <t>As Of</t>
  </si>
  <si>
    <t>IS</t>
  </si>
  <si>
    <t>Tab</t>
  </si>
  <si>
    <t>CD</t>
  </si>
  <si>
    <t>Data Type</t>
  </si>
  <si>
    <t>IMPL</t>
  </si>
  <si>
    <t>IMPL or Raw</t>
  </si>
  <si>
    <t>Company</t>
  </si>
  <si>
    <t>Total liabilities and stockholders' equity</t>
  </si>
  <si>
    <t>N_5325183</t>
  </si>
  <si>
    <t>Total stockholders' equity</t>
  </si>
  <si>
    <t>N_5325182</t>
  </si>
  <si>
    <t>Retained earnings</t>
  </si>
  <si>
    <t>N_5325181</t>
  </si>
  <si>
    <t>Accumulated other comprehensive (loss)</t>
  </si>
  <si>
    <t>N_5325180</t>
  </si>
  <si>
    <t>Common stock and additional paid-in capital</t>
  </si>
  <si>
    <t>N_5325179</t>
  </si>
  <si>
    <t>N_12662795</t>
  </si>
  <si>
    <t>Total non current liabilities</t>
  </si>
  <si>
    <t>N_12662862</t>
  </si>
  <si>
    <t>Other liabilities incl. LT income taxes payable</t>
  </si>
  <si>
    <t>N_12662796</t>
  </si>
  <si>
    <t>Long term notes payable, net of discount</t>
  </si>
  <si>
    <t>N_5325298</t>
  </si>
  <si>
    <t>Deferred revenue - Non-current liabilities</t>
  </si>
  <si>
    <t>N_5325175</t>
  </si>
  <si>
    <t>Total current liabilities</t>
  </si>
  <si>
    <t>N_5325174</t>
  </si>
  <si>
    <t>Total other liabilities - Current</t>
  </si>
  <si>
    <t>N_13590270</t>
  </si>
  <si>
    <t>Current portion of debt</t>
  </si>
  <si>
    <t>N_5325221</t>
  </si>
  <si>
    <t>Short term notes payable net</t>
  </si>
  <si>
    <t>N_12662900</t>
  </si>
  <si>
    <t>Deferred revenue - Current liabilities</t>
  </si>
  <si>
    <t>N_5325172</t>
  </si>
  <si>
    <t>Accrued income taxes</t>
  </si>
  <si>
    <t>N_5325171</t>
  </si>
  <si>
    <t>Other accrued liabilities</t>
  </si>
  <si>
    <t>N_5325173</t>
  </si>
  <si>
    <t>Accrued compensation</t>
  </si>
  <si>
    <t>N_5325170</t>
  </si>
  <si>
    <t>Accounts payable</t>
  </si>
  <si>
    <t>N_5325169</t>
  </si>
  <si>
    <t>N_5325168</t>
  </si>
  <si>
    <t>Total non current assets</t>
  </si>
  <si>
    <t>N_12662861</t>
  </si>
  <si>
    <t>Total other long-term assets</t>
  </si>
  <si>
    <t>N_12662898</t>
  </si>
  <si>
    <t>Total other assets - Noncurrent</t>
  </si>
  <si>
    <t>N_5325167</t>
  </si>
  <si>
    <t>Deferred income taxes - Non-current assets</t>
  </si>
  <si>
    <t>N_5325166</t>
  </si>
  <si>
    <t>N_5325165</t>
  </si>
  <si>
    <t>Purchased technologies, net</t>
  </si>
  <si>
    <t>N_5325164</t>
  </si>
  <si>
    <t>Computer equipment, software, furniture and leasehold improvements, net</t>
  </si>
  <si>
    <t>N_5325163</t>
  </si>
  <si>
    <t>Marketable securities - Non-current assets</t>
  </si>
  <si>
    <t>N_5325162</t>
  </si>
  <si>
    <t>Total current assets</t>
  </si>
  <si>
    <t>N_5325161</t>
  </si>
  <si>
    <t>Prepaid expenses and other current assets</t>
  </si>
  <si>
    <t>N_5325160</t>
  </si>
  <si>
    <t>Deferred income taxes - Current assets</t>
  </si>
  <si>
    <t>N_5325159</t>
  </si>
  <si>
    <t>Accounts receivable, net</t>
  </si>
  <si>
    <t>N_5325158</t>
  </si>
  <si>
    <t>Marketable securities - Current assets</t>
  </si>
  <si>
    <t>N_5325157</t>
  </si>
  <si>
    <t>Cash and cash equivalents</t>
  </si>
  <si>
    <t>N_5325156</t>
  </si>
  <si>
    <t>Balance sheet</t>
  </si>
  <si>
    <t>BS</t>
  </si>
  <si>
    <t>Free Cash flow (FCF)</t>
  </si>
  <si>
    <t>N_12662901</t>
  </si>
  <si>
    <t>Cash and cash equivalents at end of period</t>
  </si>
  <si>
    <t>N_5325200</t>
  </si>
  <si>
    <t>Cash and cash equivalents at beginning of period</t>
  </si>
  <si>
    <t>N_5325199</t>
  </si>
  <si>
    <t>Net change in cash and cash equivalents</t>
  </si>
  <si>
    <t>N_5325198</t>
  </si>
  <si>
    <t>Effect of exchange rate changes on cash and cash equivalents</t>
  </si>
  <si>
    <t>N_5325197</t>
  </si>
  <si>
    <t>Net cash provided by/(used in) financing activities</t>
  </si>
  <si>
    <t>N_5325196</t>
  </si>
  <si>
    <t>Change in debt</t>
  </si>
  <si>
    <t>N_12662802</t>
  </si>
  <si>
    <t>Change in equity</t>
  </si>
  <si>
    <t>N_12662801</t>
  </si>
  <si>
    <t>Net cash provided by/(used in) investing activities</t>
  </si>
  <si>
    <t>N_5325192</t>
  </si>
  <si>
    <t>Investments &amp; other</t>
  </si>
  <si>
    <t>N_12662800</t>
  </si>
  <si>
    <t>Purchases of software technologies, capitalization of software costs</t>
  </si>
  <si>
    <t>N_12662805</t>
  </si>
  <si>
    <t>Other investing activities</t>
  </si>
  <si>
    <t>N_5325241</t>
  </si>
  <si>
    <t>Net sales and maturities of available-for-sale marketable securities</t>
  </si>
  <si>
    <t>N_12662806</t>
  </si>
  <si>
    <t>Acquisitions, net of cash acquired</t>
  </si>
  <si>
    <t>N_5325190</t>
  </si>
  <si>
    <t>Capital expenditures</t>
  </si>
  <si>
    <t>N_5325191</t>
  </si>
  <si>
    <t>Net cash provided by/(used in) operating activities</t>
  </si>
  <si>
    <t>N_5325187</t>
  </si>
  <si>
    <t>Changes in operating assets and liabilities</t>
  </si>
  <si>
    <t>N_5325222</t>
  </si>
  <si>
    <t>Total other operating activities</t>
  </si>
  <si>
    <t>N_12662799</t>
  </si>
  <si>
    <t>Deferred income taxes</t>
  </si>
  <si>
    <t>N_12662873</t>
  </si>
  <si>
    <t>Stock-based compensation expense</t>
  </si>
  <si>
    <t>N_5325186</t>
  </si>
  <si>
    <t>Depreciation, amortization and accretion</t>
  </si>
  <si>
    <t>N_5325185</t>
  </si>
  <si>
    <t>Net income</t>
  </si>
  <si>
    <t>N_5325184</t>
  </si>
  <si>
    <t>Cash flow</t>
  </si>
  <si>
    <t>CF</t>
  </si>
  <si>
    <t>Gross profit/(loss) -License and others - Operating</t>
  </si>
  <si>
    <t>N_5325257</t>
  </si>
  <si>
    <t>Gross profit/(loss) -Maintenance and subscription - Operating</t>
  </si>
  <si>
    <t>N_12662914</t>
  </si>
  <si>
    <t>Amortization of developed technology - Operating</t>
  </si>
  <si>
    <t>N_14418372</t>
  </si>
  <si>
    <t>Cost of revenue - License and other revenue - Operating</t>
  </si>
  <si>
    <t>N_5325249</t>
  </si>
  <si>
    <t>Cost of revenue - Maintenance and subscription - Operating</t>
  </si>
  <si>
    <t>N_12662932</t>
  </si>
  <si>
    <t>Total revenue - License and other</t>
  </si>
  <si>
    <t>N_5325201</t>
  </si>
  <si>
    <t>Total revenue - Maintenance and subscription</t>
  </si>
  <si>
    <t>N_12662903</t>
  </si>
  <si>
    <t>Non-GAAP</t>
  </si>
  <si>
    <t>Cost of Revenue Growth Rate</t>
  </si>
  <si>
    <t>Amortization of developed technology</t>
  </si>
  <si>
    <t>N_12662910</t>
  </si>
  <si>
    <t>Cost of revenue - License and other revenue</t>
  </si>
  <si>
    <t>N_5325204</t>
  </si>
  <si>
    <t>Cost of revenue - Maintenance and subscription</t>
  </si>
  <si>
    <t>N_12662904</t>
  </si>
  <si>
    <t>Total net Revenue Growth Rate</t>
  </si>
  <si>
    <t>Total Revenue Growth Rate</t>
  </si>
  <si>
    <t>Total revenue - Maintenance</t>
  </si>
  <si>
    <t>N_12662905</t>
  </si>
  <si>
    <t>Subscription Growth Rate</t>
  </si>
  <si>
    <t>Total revenue - Subscription</t>
  </si>
  <si>
    <t>N_5325202</t>
  </si>
  <si>
    <t>Autocad product price</t>
  </si>
  <si>
    <t>GAAP</t>
  </si>
  <si>
    <t>Segment</t>
  </si>
  <si>
    <t>SG</t>
  </si>
  <si>
    <t>Total revenue - Asia Pacific</t>
  </si>
  <si>
    <t>N_12662810</t>
  </si>
  <si>
    <t>Total revenue - Europe, Middle East and Africa</t>
  </si>
  <si>
    <t>N_12662809</t>
  </si>
  <si>
    <t>Total revenue - Americas</t>
  </si>
  <si>
    <t>N_12662808</t>
  </si>
  <si>
    <t>Total revenue - Rest of America</t>
  </si>
  <si>
    <t>N_13590100</t>
  </si>
  <si>
    <t>Total revenue - United States</t>
  </si>
  <si>
    <t>N_13590099</t>
  </si>
  <si>
    <t>Total revenue - Other</t>
  </si>
  <si>
    <t>N_5325228</t>
  </si>
  <si>
    <t>Total revenue - Media and entertainment</t>
  </si>
  <si>
    <t>N_5325227</t>
  </si>
  <si>
    <t>Total revenue - Design solutions group</t>
  </si>
  <si>
    <t>N_12662814</t>
  </si>
  <si>
    <t>Total revenue - Manufacturing</t>
  </si>
  <si>
    <t>N_5325226</t>
  </si>
  <si>
    <t>Total revenue - Architecture, engineering and construction</t>
  </si>
  <si>
    <t>N_5325225</t>
  </si>
  <si>
    <t>Total revenue - Platform Solutions and Emerging Business</t>
  </si>
  <si>
    <t>N_5325224</t>
  </si>
  <si>
    <t>RV</t>
  </si>
  <si>
    <t>Margins</t>
  </si>
  <si>
    <t>Cash Flow Statement</t>
  </si>
  <si>
    <t>Total deferred revenues</t>
  </si>
  <si>
    <t>N_12662797</t>
  </si>
  <si>
    <t>Financials</t>
  </si>
  <si>
    <t>Segments</t>
  </si>
  <si>
    <t>Billings</t>
  </si>
  <si>
    <t>N_12662855</t>
  </si>
  <si>
    <t>Total ARR</t>
  </si>
  <si>
    <t>N_12662884</t>
  </si>
  <si>
    <t>New model ARR</t>
  </si>
  <si>
    <t>N_12662883</t>
  </si>
  <si>
    <t>Maintenance ARR</t>
  </si>
  <si>
    <t>N_12662882</t>
  </si>
  <si>
    <t>Total ARPS</t>
  </si>
  <si>
    <t>N_12662887</t>
  </si>
  <si>
    <t>New model ARPS</t>
  </si>
  <si>
    <t>N_12662886</t>
  </si>
  <si>
    <t>Maintenance ARPS</t>
  </si>
  <si>
    <t>N_12662885</t>
  </si>
  <si>
    <t>K#</t>
  </si>
  <si>
    <t>Total ending subscriptions</t>
  </si>
  <si>
    <t>N_12662881</t>
  </si>
  <si>
    <t>Net additions</t>
  </si>
  <si>
    <t>N_12662888</t>
  </si>
  <si>
    <t>Ending subscriptions - New model</t>
  </si>
  <si>
    <t>N_12662880</t>
  </si>
  <si>
    <t>Ending subscriptions - Maintenance</t>
  </si>
  <si>
    <t>N_12662879</t>
  </si>
  <si>
    <t>Operating metrics</t>
  </si>
  <si>
    <t>Key Values</t>
  </si>
  <si>
    <t>KV</t>
  </si>
  <si>
    <t>% sales</t>
  </si>
  <si>
    <t>x`</t>
  </si>
  <si>
    <t>% of EBIT</t>
  </si>
  <si>
    <t>% of Sales</t>
  </si>
  <si>
    <t>% of growth</t>
  </si>
  <si>
    <t>COGS</t>
  </si>
  <si>
    <t>Interst and Expense</t>
  </si>
  <si>
    <t>Switches</t>
  </si>
  <si>
    <t>Revenue 2022</t>
  </si>
  <si>
    <t>Revenue 2031</t>
  </si>
  <si>
    <t>EBIT2022</t>
  </si>
  <si>
    <t>D&amp;A</t>
  </si>
  <si>
    <t>Capex2033</t>
  </si>
  <si>
    <t>D&amp;A 2024</t>
  </si>
  <si>
    <t xml:space="preserve"> NWC  2033</t>
  </si>
  <si>
    <t>NWC 2033</t>
  </si>
  <si>
    <t xml:space="preserve"> NWC 2033</t>
  </si>
  <si>
    <t>Present Value</t>
  </si>
  <si>
    <t>Terminal Value</t>
  </si>
  <si>
    <t>Present Value of Terminal Value</t>
  </si>
  <si>
    <t>Enterprise Value</t>
  </si>
  <si>
    <t>Equity Value</t>
  </si>
  <si>
    <t># of share</t>
  </si>
  <si>
    <t>Share Price</t>
  </si>
  <si>
    <t>(-)Debt</t>
  </si>
  <si>
    <t>(+)Cash</t>
  </si>
  <si>
    <t>Price Today</t>
  </si>
  <si>
    <t>Terminal Growth Rate</t>
  </si>
  <si>
    <t>Sensitivity Analysis</t>
  </si>
  <si>
    <t>Cost of Equity</t>
  </si>
  <si>
    <t>Risk Free Rate</t>
  </si>
  <si>
    <t>Equity Risk Premium</t>
  </si>
  <si>
    <t>Market Capitalization</t>
  </si>
  <si>
    <t>+</t>
  </si>
  <si>
    <t>Cost of Debt</t>
  </si>
  <si>
    <t>1-Effective Tax Rate</t>
  </si>
  <si>
    <t>Note Rate X ST debt to Total Debt</t>
  </si>
  <si>
    <t>Bond Rate X LT Debt to Total Debt</t>
  </si>
  <si>
    <t>X</t>
  </si>
  <si>
    <t>Long Term Debt</t>
  </si>
  <si>
    <t>Short Term Debt</t>
  </si>
  <si>
    <t>Debt Adjustment Factor</t>
  </si>
  <si>
    <t>Total Pre-Tax Cost of Debt</t>
  </si>
  <si>
    <t xml:space="preserve">         ST Debt to Total Debt</t>
  </si>
  <si>
    <t xml:space="preserve">          Note Rate</t>
  </si>
  <si>
    <t xml:space="preserve">           LT Debt to Total Debt</t>
  </si>
  <si>
    <t xml:space="preserve">            Bond Rate</t>
  </si>
  <si>
    <t xml:space="preserve">          Effective Tax Rate</t>
  </si>
  <si>
    <t xml:space="preserve">        Beta</t>
  </si>
  <si>
    <t xml:space="preserve">        Country/ Region Premium</t>
  </si>
  <si>
    <t xml:space="preserve">                Expected Market Return</t>
  </si>
  <si>
    <t xml:space="preserve">                  (Risk Free Rate)</t>
  </si>
  <si>
    <t>Preferred Dividend</t>
  </si>
  <si>
    <t>Preferred Equity</t>
  </si>
  <si>
    <t>/</t>
  </si>
  <si>
    <t>Cost of Preferred Equity</t>
  </si>
  <si>
    <t>Equity</t>
  </si>
  <si>
    <t>Debt Cost</t>
  </si>
  <si>
    <t>Weight</t>
  </si>
  <si>
    <t>Cost</t>
  </si>
  <si>
    <t>W x C</t>
  </si>
  <si>
    <t>NTM Price / EPS</t>
  </si>
  <si>
    <t>NTM EV / EBIT</t>
  </si>
  <si>
    <t>NTM EV / EBITDA</t>
  </si>
  <si>
    <t>NTM EV / Revenue</t>
  </si>
  <si>
    <t>High</t>
  </si>
  <si>
    <t>Mid</t>
  </si>
  <si>
    <t xml:space="preserve">Low </t>
  </si>
  <si>
    <t>Shares Out.</t>
  </si>
  <si>
    <t>Low</t>
  </si>
  <si>
    <t>Minority Interest</t>
  </si>
  <si>
    <t>Pref. Stock</t>
  </si>
  <si>
    <t>Metric</t>
  </si>
  <si>
    <t>Multiple Type</t>
  </si>
  <si>
    <t>Implied Share Price</t>
  </si>
  <si>
    <t>Implied Equity Value</t>
  </si>
  <si>
    <t>Implied Multiple</t>
  </si>
  <si>
    <t>Selected Multiple</t>
  </si>
  <si>
    <t>High Variance</t>
  </si>
  <si>
    <t>Mid Muliple Percentile</t>
  </si>
  <si>
    <t>Low Variance</t>
  </si>
  <si>
    <t>Shares Outstanding (mm)</t>
  </si>
  <si>
    <t>Key Assumptions</t>
  </si>
  <si>
    <t>Valution Data</t>
  </si>
  <si>
    <t xml:space="preserve">High </t>
  </si>
  <si>
    <t>Median</t>
  </si>
  <si>
    <t>Mean</t>
  </si>
  <si>
    <t>NTM EPS</t>
  </si>
  <si>
    <t>LTM EPS</t>
  </si>
  <si>
    <t>NTM EBIT</t>
  </si>
  <si>
    <t>LTM EBIT</t>
  </si>
  <si>
    <t>NTM EBITDA</t>
  </si>
  <si>
    <t>LTM EBITDA</t>
  </si>
  <si>
    <t>NTM Revenue</t>
  </si>
  <si>
    <t>LTM Revenue</t>
  </si>
  <si>
    <t>Current Stock price</t>
  </si>
  <si>
    <t>Range</t>
  </si>
  <si>
    <t>Normalized vs LTM EPS</t>
  </si>
  <si>
    <t>Autodesk</t>
  </si>
  <si>
    <t>Adobe Inc</t>
  </si>
  <si>
    <t>Workday Inc</t>
  </si>
  <si>
    <t>PTC Inc</t>
  </si>
  <si>
    <t>ANSYS Inc</t>
  </si>
  <si>
    <t>Average</t>
  </si>
  <si>
    <t>BSY_US</t>
  </si>
  <si>
    <t>CRM</t>
  </si>
  <si>
    <t>SNOW_US</t>
  </si>
  <si>
    <t>WDAY</t>
  </si>
  <si>
    <t>ADBE</t>
  </si>
  <si>
    <t>ORCL</t>
  </si>
  <si>
    <t>PCOR_US</t>
  </si>
  <si>
    <t>ANSS_US</t>
  </si>
  <si>
    <t>PTC</t>
  </si>
  <si>
    <t>CY-2025</t>
  </si>
  <si>
    <t>CY-2024</t>
  </si>
  <si>
    <t>CY-2023</t>
  </si>
  <si>
    <t>NTM</t>
  </si>
  <si>
    <t>CY-2022</t>
  </si>
  <si>
    <t>Current</t>
  </si>
  <si>
    <t>Company Name</t>
  </si>
  <si>
    <t>Abs</t>
  </si>
  <si>
    <t>M</t>
  </si>
  <si>
    <t>Book value per share</t>
  </si>
  <si>
    <t>Price / Book Value</t>
  </si>
  <si>
    <t>Total revenue, Primary</t>
  </si>
  <si>
    <t>Price / Sales</t>
  </si>
  <si>
    <t>EPS-Diluted-Applicable to Common Stockholders, Primary</t>
  </si>
  <si>
    <t>Price / Earnings</t>
  </si>
  <si>
    <t>EnterpriseValue</t>
  </si>
  <si>
    <t>MarketCap</t>
  </si>
  <si>
    <t>PriceClose</t>
  </si>
  <si>
    <t>vaactuals.consensus</t>
  </si>
  <si>
    <t>Source</t>
  </si>
  <si>
    <t>ADSK - Vs Peers</t>
  </si>
  <si>
    <t>Oracle Coporation</t>
  </si>
  <si>
    <t>May</t>
  </si>
  <si>
    <t>Oracle Corporation</t>
  </si>
  <si>
    <t>Dec</t>
  </si>
  <si>
    <t>ANSYS, Inc.</t>
  </si>
  <si>
    <t>Sep</t>
  </si>
  <si>
    <t>PTC INC.</t>
  </si>
  <si>
    <t>Jan</t>
  </si>
  <si>
    <t>Workday, Inc.</t>
  </si>
  <si>
    <t>Nov</t>
  </si>
  <si>
    <t>Adobe Systems Incorporated</t>
  </si>
  <si>
    <t>AUTODESK, INC.</t>
  </si>
  <si>
    <t>LTM</t>
  </si>
  <si>
    <t>FY End</t>
  </si>
  <si>
    <t>EPS-Diluted-Applicable to Common Stockholders - YoY, GAAP(%)</t>
  </si>
  <si>
    <t>Enterprise Value / Operating Income</t>
  </si>
  <si>
    <t>Enterprise Value / EBITDA</t>
  </si>
  <si>
    <t>Enterprise Value / Sales</t>
  </si>
  <si>
    <t>EPS-Diluted-Applicable to Common Stockholders(Abs)</t>
  </si>
  <si>
    <t>Total revenue</t>
  </si>
  <si>
    <t>VAActuals.Consensus</t>
  </si>
  <si>
    <t>Revenue, EBITDA, EPS</t>
  </si>
  <si>
    <t>ROA %</t>
  </si>
  <si>
    <t>ROIC %</t>
  </si>
  <si>
    <t>LTM % of Rev</t>
  </si>
  <si>
    <t>EPS</t>
  </si>
  <si>
    <t>Gross Profit</t>
  </si>
  <si>
    <t>5 Yr Beta</t>
  </si>
  <si>
    <t xml:space="preserve">Percentile Analysis </t>
  </si>
  <si>
    <t>LTM ROI</t>
  </si>
  <si>
    <t>Est. 1 Yr. Forward (NTM) Growth Rates</t>
  </si>
  <si>
    <t>Historical 1 Yr. (LTM) Growth Rates</t>
  </si>
  <si>
    <t>NTM Profit Margin % of Revenue</t>
  </si>
  <si>
    <t>LTM Profit Margins % of Revenue</t>
  </si>
  <si>
    <t xml:space="preserve">Debt / EBITDA </t>
  </si>
  <si>
    <t>LTM Leverage Ratios</t>
  </si>
  <si>
    <t>Gross profit / (loss)</t>
  </si>
  <si>
    <t>Enterprise Value / Sales, GAAP</t>
  </si>
  <si>
    <t>Free Cash flow (FCF)/Debt(x)</t>
  </si>
  <si>
    <t>Debt/EBITDA(x)</t>
  </si>
  <si>
    <t>LT Debt/Capital(%)</t>
  </si>
  <si>
    <t>Return on average equity(%)</t>
  </si>
  <si>
    <t>Return on average assets(%)</t>
  </si>
  <si>
    <t>Operating income / (loss)</t>
  </si>
  <si>
    <t>Net income / (loss)</t>
  </si>
  <si>
    <t>ROE%</t>
  </si>
  <si>
    <t>Historical 1 Yr. (FY) Growth Rates</t>
  </si>
  <si>
    <t>Est. 1 Yr. Forward (FY) Growth Rates</t>
  </si>
  <si>
    <t>EPS-Diluted</t>
  </si>
  <si>
    <t>LT Debt / Tot. Cap %</t>
  </si>
  <si>
    <t>FCF/Debt</t>
  </si>
  <si>
    <t>Price/Earning GAAP</t>
  </si>
  <si>
    <t>Procore Technologies Inc</t>
  </si>
  <si>
    <t>Snowflake Inc</t>
  </si>
  <si>
    <t>SALESFORCE COM INC</t>
  </si>
  <si>
    <t>Bentley Systems Inc</t>
  </si>
  <si>
    <t>A</t>
  </si>
  <si>
    <t>E</t>
  </si>
  <si>
    <t>a</t>
  </si>
  <si>
    <t>Subscription</t>
  </si>
  <si>
    <t>Opearting Income</t>
  </si>
  <si>
    <t>ADSK's Operating Segements FYE2023</t>
  </si>
  <si>
    <t>D/E Ratio</t>
  </si>
  <si>
    <t>levered Beta</t>
  </si>
  <si>
    <t>Adjust for cash</t>
  </si>
  <si>
    <t>Cash/value</t>
  </si>
  <si>
    <t>Estimate the unlevered beta for software(system&amp;application)</t>
  </si>
  <si>
    <t>Effective Tax rate</t>
  </si>
  <si>
    <t>*</t>
  </si>
  <si>
    <t>Unlevered beta</t>
  </si>
  <si>
    <t>Beta of Software (System &amp; Application)</t>
  </si>
  <si>
    <t>E/V SALES</t>
  </si>
  <si>
    <t>ADSK weighted average ERP</t>
  </si>
  <si>
    <t>ADSK Revenue by Region</t>
  </si>
  <si>
    <t xml:space="preserve">Porpotion </t>
  </si>
  <si>
    <t>ERP</t>
  </si>
  <si>
    <t>License</t>
  </si>
  <si>
    <t>Value of Business</t>
  </si>
  <si>
    <t>Porpotion of business</t>
  </si>
  <si>
    <t>Unlevered Beta</t>
  </si>
  <si>
    <t>ADSK Opertaion</t>
  </si>
  <si>
    <t>(derived from result of 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</si>
</sst>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(&quot;$&quot;* #,##0.00_);_(&quot;$&quot;* \(#,##0.00\);_(&quot;$&quot;* &quot;-&quot;??_);_(@_)"/>
    <numFmt numFmtId="164" formatCode="_(* #,##0.0_);_(* \(#,##0.0\)_)\ ;_(* 0_)"/>
    <numFmt numFmtId="165" formatCode="mmm\-dd\-yyyy"/>
    <numFmt numFmtId="166" formatCode="_(#,##0.0%_);_(\(#,##0.0%\)_);_(#,##0.0%_)"/>
    <numFmt numFmtId="167" formatCode="_(* #,##0.0#_);_(* \(#,##0.0#\)_)\ ;_(* 0_)"/>
    <numFmt numFmtId="168" formatCode="_(&quot;$&quot;#,##0.0#_);_(\(&quot;$&quot;#,##0.0#\)_);_(&quot;$&quot;&quot; - &quot;_)"/>
    <numFmt numFmtId="169" formatCode="_(* #,##0_);_(* \(#,##0\)_)\ ;_(* 0_)"/>
    <numFmt numFmtId="170" formatCode="#,##0.00;[Red]\(#,##0.00\)"/>
    <numFmt numFmtId="171" formatCode="&quot;Ticker&quot;"/>
    <numFmt numFmtId="172" formatCode="0.00_);[Red]\(0.00\)"/>
    <numFmt numFmtId="173" formatCode="0.0000_);[Red]\(0.0000\)"/>
    <numFmt numFmtId="174" formatCode="0.0%"/>
    <numFmt numFmtId="175" formatCode="0.00_);\(0.00\)"/>
    <numFmt numFmtId="176" formatCode="0.00000%"/>
    <numFmt numFmtId="177" formatCode="0.00\x"/>
    <numFmt numFmtId="178" formatCode="#,##0.00&quot;%&quot;;[Red]\(#,##0.00&quot;%&quot;\)"/>
    <numFmt numFmtId="179" formatCode="[$$]#,##0.00;[Red]\([$$]#,##0.00\)"/>
    <numFmt numFmtId="180" formatCode="0.0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b/>
      <sz val="8"/>
      <color indexed="9"/>
      <name val="Verdana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3"/>
      <color indexed="8"/>
      <name val="Verdana"/>
      <family val="2"/>
    </font>
    <font>
      <b/>
      <u/>
      <sz val="8"/>
      <color indexed="8"/>
      <name val="Arial"/>
      <family val="2"/>
    </font>
    <font>
      <sz val="11"/>
      <color theme="9"/>
      <name val="Calibri"/>
      <family val="2"/>
      <scheme val="minor"/>
    </font>
    <font>
      <b/>
      <sz val="8"/>
      <color theme="9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9"/>
      <name val="Calibri"/>
      <family val="2"/>
    </font>
    <font>
      <sz val="11"/>
      <color theme="1" tint="0.249977111117893"/>
      <name val="Calibri"/>
      <family val="2"/>
    </font>
    <font>
      <b/>
      <sz val="11"/>
      <color theme="1" tint="0.249977111117893"/>
      <name val="Calibri"/>
      <family val="2"/>
    </font>
    <font>
      <b/>
      <sz val="10"/>
      <color theme="1" tint="0.249977111117893"/>
      <name val="Arial"/>
      <family val="2"/>
    </font>
    <font>
      <sz val="11"/>
      <color rgb="FF7030A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2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rgb="FF9C6500"/>
      <name val="Calibri"/>
      <family val="2"/>
      <scheme val="minor"/>
    </font>
    <font>
      <b/>
      <sz val="14"/>
      <name val="Times New Roman"/>
      <family val="1"/>
    </font>
    <font>
      <b/>
      <sz val="14"/>
      <color theme="0"/>
      <name val="Times New Roman"/>
      <family val="1"/>
    </font>
    <font>
      <b/>
      <sz val="11"/>
      <color rgb="FF3F3F7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C6EFCE"/>
      </patternFill>
    </fill>
    <fill>
      <patternFill patternType="solid">
        <fgColor rgb="FFF2F2F2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ACBC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11" fillId="0" borderId="0" applyAlignment="0"/>
    <xf numFmtId="44" fontId="1" fillId="0" borderId="0" applyFont="0" applyFill="0" applyBorder="0" applyAlignment="0" applyProtection="0"/>
    <xf numFmtId="0" fontId="27" fillId="0" borderId="7" applyNumberFormat="0" applyFill="0" applyAlignment="0" applyProtection="0"/>
    <xf numFmtId="0" fontId="28" fillId="8" borderId="0" applyNumberFormat="0" applyBorder="0" applyAlignment="0" applyProtection="0"/>
    <xf numFmtId="0" fontId="36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48" fillId="1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19" borderId="20" applyNumberFormat="0" applyAlignment="0" applyProtection="0"/>
  </cellStyleXfs>
  <cellXfs count="349">
    <xf numFmtId="0" fontId="0" fillId="0" borderId="0" xfId="0"/>
    <xf numFmtId="0" fontId="6" fillId="0" borderId="0" xfId="4" applyFont="1"/>
    <xf numFmtId="0" fontId="7" fillId="0" borderId="0" xfId="4" applyNumberFormat="1" applyFont="1" applyAlignment="1">
      <alignment horizontal="center" vertical="center"/>
    </xf>
    <xf numFmtId="0" fontId="6" fillId="0" borderId="0" xfId="4" applyFont="1" applyAlignment="1"/>
    <xf numFmtId="0" fontId="6" fillId="0" borderId="0" xfId="4" applyFont="1" applyAlignment="1">
      <alignment vertical="top" wrapText="1"/>
    </xf>
    <xf numFmtId="0" fontId="6" fillId="0" borderId="0" xfId="4" applyFont="1" applyAlignment="1">
      <alignment vertical="top"/>
    </xf>
    <xf numFmtId="0" fontId="7" fillId="0" borderId="0" xfId="4" applyFont="1" applyAlignment="1">
      <alignment horizontal="left" vertical="top"/>
    </xf>
    <xf numFmtId="164" fontId="8" fillId="0" borderId="0" xfId="4" applyNumberFormat="1" applyFont="1" applyAlignment="1">
      <alignment horizontal="right" vertical="top" wrapText="1"/>
    </xf>
    <xf numFmtId="0" fontId="8" fillId="0" borderId="0" xfId="4" applyFont="1" applyAlignment="1">
      <alignment horizontal="left" vertical="top"/>
    </xf>
    <xf numFmtId="164" fontId="7" fillId="0" borderId="0" xfId="4" applyNumberFormat="1" applyFont="1" applyAlignment="1">
      <alignment horizontal="right" vertical="top" wrapText="1"/>
    </xf>
    <xf numFmtId="49" fontId="7" fillId="0" borderId="0" xfId="4" applyNumberFormat="1" applyFont="1" applyAlignment="1">
      <alignment horizontal="right" vertical="top" wrapText="1"/>
    </xf>
    <xf numFmtId="165" fontId="7" fillId="0" borderId="0" xfId="4" applyNumberFormat="1" applyFont="1" applyAlignment="1">
      <alignment horizontal="right" vertical="top" wrapText="1"/>
    </xf>
    <xf numFmtId="166" fontId="7" fillId="0" borderId="0" xfId="4" applyNumberFormat="1" applyFont="1" applyAlignment="1">
      <alignment horizontal="right" vertical="top" wrapText="1"/>
    </xf>
    <xf numFmtId="167" fontId="7" fillId="0" borderId="0" xfId="4" applyNumberFormat="1" applyFont="1" applyAlignment="1">
      <alignment horizontal="right" vertical="top" wrapText="1"/>
    </xf>
    <xf numFmtId="168" fontId="7" fillId="0" borderId="0" xfId="4" applyNumberFormat="1" applyFont="1" applyAlignment="1">
      <alignment horizontal="right" vertical="top" wrapText="1"/>
    </xf>
    <xf numFmtId="164" fontId="9" fillId="0" borderId="4" xfId="4" applyNumberFormat="1" applyFont="1" applyBorder="1" applyAlignment="1">
      <alignment horizontal="right" vertical="top" wrapText="1"/>
    </xf>
    <xf numFmtId="164" fontId="8" fillId="0" borderId="4" xfId="4" applyNumberFormat="1" applyFont="1" applyBorder="1" applyAlignment="1">
      <alignment horizontal="right" vertical="top" wrapText="1"/>
    </xf>
    <xf numFmtId="0" fontId="10" fillId="4" borderId="0" xfId="4" applyFont="1" applyFill="1" applyAlignment="1">
      <alignment horizontal="right" wrapText="1"/>
    </xf>
    <xf numFmtId="0" fontId="10" fillId="4" borderId="0" xfId="4" applyFont="1" applyFill="1" applyAlignment="1">
      <alignment wrapText="1"/>
    </xf>
    <xf numFmtId="0" fontId="8" fillId="4" borderId="0" xfId="4" applyFont="1" applyFill="1" applyAlignment="1">
      <alignment horizontal="right" wrapText="1"/>
    </xf>
    <xf numFmtId="0" fontId="8" fillId="4" borderId="0" xfId="4" applyFont="1" applyFill="1" applyAlignment="1">
      <alignment wrapText="1"/>
    </xf>
    <xf numFmtId="0" fontId="11" fillId="0" borderId="0" xfId="5" applyFont="1" applyAlignment="1"/>
    <xf numFmtId="0" fontId="12" fillId="5" borderId="0" xfId="4" applyFont="1" applyFill="1" applyAlignment="1"/>
    <xf numFmtId="0" fontId="7" fillId="0" borderId="0" xfId="4" applyNumberFormat="1" applyFont="1" applyAlignment="1">
      <alignment horizontal="left" vertical="center"/>
    </xf>
    <xf numFmtId="0" fontId="7" fillId="0" borderId="0" xfId="4" applyNumberFormat="1" applyFont="1" applyAlignment="1">
      <alignment horizontal="left" vertical="top"/>
    </xf>
    <xf numFmtId="0" fontId="13" fillId="0" borderId="0" xfId="4" applyFont="1"/>
    <xf numFmtId="49" fontId="6" fillId="0" borderId="0" xfId="4" applyNumberFormat="1" applyFont="1"/>
    <xf numFmtId="0" fontId="14" fillId="0" borderId="0" xfId="4" applyFont="1" applyAlignment="1">
      <alignment wrapText="1"/>
    </xf>
    <xf numFmtId="0" fontId="15" fillId="0" borderId="0" xfId="4" applyNumberFormat="1" applyFont="1" applyAlignment="1"/>
    <xf numFmtId="0" fontId="7" fillId="0" borderId="0" xfId="4" applyNumberFormat="1" applyFont="1" applyAlignment="1">
      <alignment horizontal="center" vertical="center" wrapText="1"/>
    </xf>
    <xf numFmtId="169" fontId="7" fillId="0" borderId="0" xfId="4" applyNumberFormat="1" applyFont="1" applyAlignment="1">
      <alignment horizontal="right" vertical="top" wrapText="1"/>
    </xf>
    <xf numFmtId="164" fontId="9" fillId="0" borderId="0" xfId="4" applyNumberFormat="1" applyFont="1" applyAlignment="1">
      <alignment horizontal="right" vertical="top" wrapText="1"/>
    </xf>
    <xf numFmtId="164" fontId="16" fillId="0" borderId="0" xfId="4" applyNumberFormat="1" applyFont="1" applyAlignment="1">
      <alignment horizontal="right" vertical="top" wrapText="1"/>
    </xf>
    <xf numFmtId="165" fontId="8" fillId="4" borderId="0" xfId="4" applyNumberFormat="1" applyFont="1" applyFill="1" applyAlignment="1">
      <alignment horizontal="right" wrapText="1"/>
    </xf>
    <xf numFmtId="0" fontId="4" fillId="6" borderId="0" xfId="0" applyFont="1" applyFill="1"/>
    <xf numFmtId="9" fontId="0" fillId="0" borderId="0" xfId="1" applyFont="1"/>
    <xf numFmtId="9" fontId="0" fillId="0" borderId="0" xfId="0" applyNumberFormat="1"/>
    <xf numFmtId="9" fontId="6" fillId="0" borderId="0" xfId="1" applyFont="1"/>
    <xf numFmtId="9" fontId="6" fillId="0" borderId="0" xfId="4" applyNumberFormat="1" applyFont="1"/>
    <xf numFmtId="164" fontId="18" fillId="4" borderId="0" xfId="4" applyNumberFormat="1" applyFont="1" applyFill="1" applyAlignment="1">
      <alignment horizontal="right" wrapText="1"/>
    </xf>
    <xf numFmtId="0" fontId="19" fillId="0" borderId="5" xfId="0" applyFont="1" applyBorder="1" applyAlignment="1">
      <alignment wrapText="1"/>
    </xf>
    <xf numFmtId="14" fontId="19" fillId="0" borderId="5" xfId="0" applyNumberFormat="1" applyFont="1" applyBorder="1" applyAlignment="1">
      <alignment horizontal="right" wrapText="1"/>
    </xf>
    <xf numFmtId="0" fontId="20" fillId="7" borderId="5" xfId="0" applyFont="1" applyFill="1" applyBorder="1" applyAlignment="1">
      <alignment wrapText="1"/>
    </xf>
    <xf numFmtId="0" fontId="21" fillId="7" borderId="5" xfId="0" applyFont="1" applyFill="1" applyBorder="1" applyAlignment="1">
      <alignment wrapText="1"/>
    </xf>
    <xf numFmtId="0" fontId="19" fillId="7" borderId="5" xfId="0" applyFont="1" applyFill="1" applyBorder="1" applyAlignment="1">
      <alignment wrapText="1"/>
    </xf>
    <xf numFmtId="0" fontId="3" fillId="3" borderId="1" xfId="3"/>
    <xf numFmtId="0" fontId="2" fillId="2" borderId="2" xfId="2" applyBorder="1"/>
    <xf numFmtId="14" fontId="2" fillId="2" borderId="2" xfId="2" applyNumberFormat="1" applyBorder="1"/>
    <xf numFmtId="14" fontId="19" fillId="0" borderId="5" xfId="0" applyNumberFormat="1" applyFont="1" applyBorder="1" applyAlignment="1">
      <alignment wrapText="1"/>
    </xf>
    <xf numFmtId="0" fontId="22" fillId="7" borderId="6" xfId="0" applyFont="1" applyFill="1" applyBorder="1" applyAlignment="1">
      <alignment wrapText="1"/>
    </xf>
    <xf numFmtId="0" fontId="22" fillId="7" borderId="5" xfId="0" applyFont="1" applyFill="1" applyBorder="1" applyAlignment="1">
      <alignment wrapText="1"/>
    </xf>
    <xf numFmtId="0" fontId="23" fillId="7" borderId="5" xfId="0" applyFont="1" applyFill="1" applyBorder="1" applyAlignment="1">
      <alignment wrapText="1"/>
    </xf>
    <xf numFmtId="0" fontId="24" fillId="7" borderId="5" xfId="0" applyFont="1" applyFill="1" applyBorder="1" applyAlignment="1">
      <alignment wrapText="1"/>
    </xf>
    <xf numFmtId="0" fontId="25" fillId="0" borderId="5" xfId="0" applyFont="1" applyBorder="1" applyAlignment="1">
      <alignment wrapText="1"/>
    </xf>
    <xf numFmtId="0" fontId="31" fillId="0" borderId="0" xfId="0" applyFont="1" applyFill="1" applyBorder="1"/>
    <xf numFmtId="0" fontId="0" fillId="9" borderId="0" xfId="0" applyFill="1"/>
    <xf numFmtId="170" fontId="32" fillId="0" borderId="0" xfId="0" applyNumberFormat="1" applyFont="1"/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0" fontId="33" fillId="0" borderId="0" xfId="0" applyFont="1" applyAlignment="1">
      <alignment horizontal="left" indent="1"/>
    </xf>
    <xf numFmtId="0" fontId="32" fillId="0" borderId="0" xfId="0" applyFont="1" applyAlignment="1">
      <alignment horizontal="left" indent="2"/>
    </xf>
    <xf numFmtId="0" fontId="34" fillId="10" borderId="8" xfId="7" applyFont="1" applyFill="1" applyBorder="1" applyAlignment="1">
      <alignment horizontal="center"/>
    </xf>
    <xf numFmtId="14" fontId="35" fillId="10" borderId="0" xfId="0" applyNumberFormat="1" applyFont="1" applyFill="1" applyBorder="1" applyAlignment="1">
      <alignment horizontal="left"/>
    </xf>
    <xf numFmtId="0" fontId="35" fillId="10" borderId="9" xfId="0" applyNumberFormat="1" applyFont="1" applyFill="1" applyBorder="1"/>
    <xf numFmtId="0" fontId="33" fillId="0" borderId="0" xfId="0" applyFont="1" applyAlignment="1">
      <alignment horizontal="left" indent="2"/>
    </xf>
    <xf numFmtId="0" fontId="32" fillId="0" borderId="0" xfId="0" applyFont="1" applyAlignment="1">
      <alignment horizontal="left" indent="3"/>
    </xf>
    <xf numFmtId="9" fontId="28" fillId="8" borderId="0" xfId="10" applyFont="1" applyFill="1"/>
    <xf numFmtId="9" fontId="2" fillId="2" borderId="0" xfId="10" applyFont="1" applyFill="1"/>
    <xf numFmtId="9" fontId="32" fillId="0" borderId="0" xfId="10" applyFont="1"/>
    <xf numFmtId="9" fontId="32" fillId="0" borderId="0" xfId="10" applyFont="1" applyAlignment="1">
      <alignment horizontal="left"/>
    </xf>
    <xf numFmtId="9" fontId="33" fillId="0" borderId="0" xfId="10" applyFont="1" applyAlignment="1">
      <alignment horizontal="left"/>
    </xf>
    <xf numFmtId="9" fontId="28" fillId="8" borderId="0" xfId="8" applyNumberFormat="1"/>
    <xf numFmtId="9" fontId="2" fillId="2" borderId="0" xfId="2" applyNumberFormat="1"/>
    <xf numFmtId="170" fontId="32" fillId="11" borderId="0" xfId="0" applyNumberFormat="1" applyFont="1" applyFill="1"/>
    <xf numFmtId="170" fontId="2" fillId="2" borderId="0" xfId="2" applyNumberFormat="1"/>
    <xf numFmtId="0" fontId="2" fillId="2" borderId="0" xfId="2" applyAlignment="1">
      <alignment horizontal="left"/>
    </xf>
    <xf numFmtId="0" fontId="2" fillId="2" borderId="0" xfId="2" applyAlignment="1">
      <alignment horizontal="left" indent="1"/>
    </xf>
    <xf numFmtId="0" fontId="2" fillId="2" borderId="0" xfId="2" applyAlignment="1">
      <alignment horizontal="left" indent="2"/>
    </xf>
    <xf numFmtId="172" fontId="17" fillId="0" borderId="0" xfId="0" applyNumberFormat="1" applyFont="1"/>
    <xf numFmtId="172" fontId="0" fillId="0" borderId="0" xfId="0" applyNumberFormat="1" applyFont="1"/>
    <xf numFmtId="172" fontId="0" fillId="0" borderId="0" xfId="0" applyNumberFormat="1"/>
    <xf numFmtId="172" fontId="4" fillId="6" borderId="0" xfId="0" applyNumberFormat="1" applyFont="1" applyFill="1"/>
    <xf numFmtId="172" fontId="26" fillId="0" borderId="0" xfId="0" applyNumberFormat="1" applyFont="1"/>
    <xf numFmtId="9" fontId="30" fillId="0" borderId="0" xfId="1" applyFont="1"/>
    <xf numFmtId="2" fontId="0" fillId="0" borderId="0" xfId="1" applyNumberFormat="1" applyFont="1"/>
    <xf numFmtId="2" fontId="17" fillId="0" borderId="0" xfId="1" applyNumberFormat="1" applyFont="1"/>
    <xf numFmtId="2" fontId="1" fillId="0" borderId="0" xfId="1" applyNumberFormat="1" applyFont="1"/>
    <xf numFmtId="9" fontId="1" fillId="0" borderId="0" xfId="1" applyFont="1"/>
    <xf numFmtId="172" fontId="17" fillId="0" borderId="0" xfId="1" applyNumberFormat="1" applyFont="1"/>
    <xf numFmtId="173" fontId="0" fillId="0" borderId="0" xfId="0" applyNumberFormat="1"/>
    <xf numFmtId="9" fontId="3" fillId="3" borderId="1" xfId="3" applyNumberFormat="1"/>
    <xf numFmtId="172" fontId="38" fillId="0" borderId="0" xfId="0" applyNumberFormat="1" applyFont="1"/>
    <xf numFmtId="0" fontId="0" fillId="12" borderId="0" xfId="0" applyFill="1"/>
    <xf numFmtId="0" fontId="4" fillId="13" borderId="0" xfId="0" applyFont="1" applyFill="1"/>
    <xf numFmtId="172" fontId="4" fillId="13" borderId="0" xfId="0" applyNumberFormat="1" applyFont="1" applyFill="1"/>
    <xf numFmtId="0" fontId="0" fillId="13" borderId="0" xfId="0" applyFill="1"/>
    <xf numFmtId="174" fontId="0" fillId="0" borderId="0" xfId="1" applyNumberFormat="1" applyFont="1"/>
    <xf numFmtId="174" fontId="26" fillId="2" borderId="2" xfId="1" applyNumberFormat="1" applyFont="1" applyFill="1" applyBorder="1" applyAlignment="1"/>
    <xf numFmtId="174" fontId="29" fillId="2" borderId="2" xfId="1" applyNumberFormat="1" applyFont="1" applyFill="1" applyBorder="1" applyAlignment="1"/>
    <xf numFmtId="174" fontId="1" fillId="2" borderId="2" xfId="1" applyNumberFormat="1" applyFont="1" applyFill="1" applyBorder="1" applyAlignment="1"/>
    <xf numFmtId="174" fontId="38" fillId="2" borderId="2" xfId="1" applyNumberFormat="1" applyFont="1" applyFill="1" applyBorder="1" applyAlignment="1"/>
    <xf numFmtId="0" fontId="39" fillId="14" borderId="0" xfId="0" applyFont="1" applyFill="1"/>
    <xf numFmtId="172" fontId="39" fillId="14" borderId="0" xfId="0" applyNumberFormat="1" applyFont="1" applyFill="1"/>
    <xf numFmtId="9" fontId="26" fillId="0" borderId="0" xfId="1" applyFont="1"/>
    <xf numFmtId="174" fontId="26" fillId="0" borderId="0" xfId="1" applyNumberFormat="1" applyFont="1"/>
    <xf numFmtId="10" fontId="3" fillId="3" borderId="1" xfId="3" applyNumberFormat="1"/>
    <xf numFmtId="0" fontId="40" fillId="0" borderId="0" xfId="0" applyFont="1"/>
    <xf numFmtId="174" fontId="3" fillId="3" borderId="1" xfId="3" applyNumberFormat="1"/>
    <xf numFmtId="175" fontId="26" fillId="0" borderId="0" xfId="0" applyNumberFormat="1" applyFont="1"/>
    <xf numFmtId="174" fontId="0" fillId="2" borderId="2" xfId="1" applyNumberFormat="1" applyFont="1" applyFill="1" applyBorder="1" applyAlignment="1"/>
    <xf numFmtId="0" fontId="42" fillId="14" borderId="0" xfId="0" applyFont="1" applyFill="1"/>
    <xf numFmtId="174" fontId="0" fillId="0" borderId="0" xfId="0" applyNumberFormat="1"/>
    <xf numFmtId="174" fontId="3" fillId="3" borderId="1" xfId="1" applyNumberFormat="1" applyFont="1" applyFill="1" applyBorder="1"/>
    <xf numFmtId="4" fontId="42" fillId="14" borderId="0" xfId="0" applyNumberFormat="1" applyFont="1" applyFill="1"/>
    <xf numFmtId="4" fontId="0" fillId="0" borderId="0" xfId="0" applyNumberFormat="1"/>
    <xf numFmtId="4" fontId="0" fillId="0" borderId="0" xfId="0" applyNumberFormat="1" applyFont="1"/>
    <xf numFmtId="0" fontId="42" fillId="0" borderId="0" xfId="0" applyFont="1"/>
    <xf numFmtId="44" fontId="42" fillId="0" borderId="0" xfId="6" applyFont="1"/>
    <xf numFmtId="0" fontId="3" fillId="3" borderId="10" xfId="3" applyBorder="1"/>
    <xf numFmtId="44" fontId="0" fillId="0" borderId="0" xfId="6" applyFont="1"/>
    <xf numFmtId="44" fontId="0" fillId="12" borderId="0" xfId="6" applyFont="1" applyFill="1"/>
    <xf numFmtId="174" fontId="0" fillId="12" borderId="0" xfId="1" applyNumberFormat="1" applyFont="1" applyFill="1"/>
    <xf numFmtId="0" fontId="43" fillId="6" borderId="0" xfId="0" applyFont="1" applyFill="1"/>
    <xf numFmtId="9" fontId="0" fillId="12" borderId="0" xfId="1" applyFont="1" applyFill="1"/>
    <xf numFmtId="10" fontId="0" fillId="12" borderId="0" xfId="1" applyNumberFormat="1" applyFont="1" applyFill="1"/>
    <xf numFmtId="0" fontId="33" fillId="11" borderId="0" xfId="0" applyFont="1" applyFill="1" applyAlignment="1">
      <alignment horizontal="left"/>
    </xf>
    <xf numFmtId="0" fontId="32" fillId="11" borderId="0" xfId="0" applyFont="1" applyFill="1" applyAlignment="1">
      <alignment horizontal="left"/>
    </xf>
    <xf numFmtId="9" fontId="32" fillId="11" borderId="0" xfId="10" applyFont="1" applyFill="1"/>
    <xf numFmtId="10" fontId="0" fillId="0" borderId="0" xfId="1" applyNumberFormat="1" applyFont="1"/>
    <xf numFmtId="10" fontId="0" fillId="0" borderId="0" xfId="0" applyNumberFormat="1"/>
    <xf numFmtId="0" fontId="0" fillId="15" borderId="0" xfId="0" applyFill="1"/>
    <xf numFmtId="0" fontId="4" fillId="15" borderId="0" xfId="0" applyFont="1" applyFill="1"/>
    <xf numFmtId="0" fontId="38" fillId="15" borderId="0" xfId="0" applyFont="1" applyFill="1"/>
    <xf numFmtId="0" fontId="0" fillId="0" borderId="0" xfId="0" applyAlignment="1">
      <alignment vertical="top"/>
    </xf>
    <xf numFmtId="10" fontId="0" fillId="15" borderId="0" xfId="0" applyNumberFormat="1" applyFill="1"/>
    <xf numFmtId="0" fontId="38" fillId="15" borderId="0" xfId="0" applyFont="1" applyFill="1" applyBorder="1" applyAlignment="1">
      <alignment vertical="top"/>
    </xf>
    <xf numFmtId="0" fontId="0" fillId="0" borderId="0" xfId="0" applyBorder="1"/>
    <xf numFmtId="10" fontId="45" fillId="0" borderId="15" xfId="0" applyNumberFormat="1" applyFont="1" applyBorder="1" applyAlignment="1">
      <alignment vertical="top"/>
    </xf>
    <xf numFmtId="10" fontId="30" fillId="0" borderId="15" xfId="0" applyNumberFormat="1" applyFont="1" applyBorder="1" applyAlignment="1">
      <alignment vertical="top"/>
    </xf>
    <xf numFmtId="0" fontId="0" fillId="15" borderId="0" xfId="0" applyFill="1" applyBorder="1"/>
    <xf numFmtId="0" fontId="45" fillId="15" borderId="15" xfId="0" applyFont="1" applyFill="1" applyBorder="1" applyAlignment="1">
      <alignment vertical="top"/>
    </xf>
    <xf numFmtId="0" fontId="4" fillId="15" borderId="0" xfId="0" applyFont="1" applyFill="1" applyBorder="1"/>
    <xf numFmtId="10" fontId="47" fillId="15" borderId="15" xfId="0" applyNumberFormat="1" applyFont="1" applyFill="1" applyBorder="1" applyAlignment="1">
      <alignment vertical="top"/>
    </xf>
    <xf numFmtId="0" fontId="0" fillId="15" borderId="14" xfId="0" applyFill="1" applyBorder="1"/>
    <xf numFmtId="10" fontId="38" fillId="15" borderId="15" xfId="0" applyNumberFormat="1" applyFont="1" applyFill="1" applyBorder="1" applyAlignment="1">
      <alignment vertical="top"/>
    </xf>
    <xf numFmtId="10" fontId="26" fillId="15" borderId="15" xfId="0" applyNumberFormat="1" applyFont="1" applyFill="1" applyBorder="1" applyAlignment="1">
      <alignment vertical="top"/>
    </xf>
    <xf numFmtId="0" fontId="38" fillId="15" borderId="17" xfId="0" applyFont="1" applyFill="1" applyBorder="1"/>
    <xf numFmtId="0" fontId="0" fillId="15" borderId="17" xfId="0" applyFill="1" applyBorder="1"/>
    <xf numFmtId="0" fontId="0" fillId="15" borderId="11" xfId="0" applyFill="1" applyBorder="1"/>
    <xf numFmtId="0" fontId="30" fillId="16" borderId="12" xfId="0" applyFont="1" applyFill="1" applyBorder="1"/>
    <xf numFmtId="9" fontId="30" fillId="16" borderId="13" xfId="0" applyNumberFormat="1" applyFont="1" applyFill="1" applyBorder="1"/>
    <xf numFmtId="0" fontId="0" fillId="15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0" xfId="0" applyFont="1" applyBorder="1" applyAlignment="1">
      <alignment vertical="top"/>
    </xf>
    <xf numFmtId="10" fontId="44" fillId="0" borderId="15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0" fontId="3" fillId="3" borderId="19" xfId="3" applyNumberFormat="1" applyBorder="1" applyAlignment="1">
      <alignment vertical="top"/>
    </xf>
    <xf numFmtId="10" fontId="0" fillId="0" borderId="15" xfId="1" applyNumberFormat="1" applyFont="1" applyBorder="1" applyAlignment="1">
      <alignment vertical="top"/>
    </xf>
    <xf numFmtId="2" fontId="0" fillId="0" borderId="15" xfId="1" applyNumberFormat="1" applyFont="1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44" fillId="0" borderId="18" xfId="0" applyFont="1" applyBorder="1" applyAlignment="1">
      <alignment vertical="top"/>
    </xf>
    <xf numFmtId="0" fontId="30" fillId="16" borderId="12" xfId="0" applyFont="1" applyFill="1" applyBorder="1" applyAlignment="1">
      <alignment vertical="top"/>
    </xf>
    <xf numFmtId="0" fontId="0" fillId="16" borderId="12" xfId="0" applyFill="1" applyBorder="1" applyAlignment="1">
      <alignment vertical="top"/>
    </xf>
    <xf numFmtId="0" fontId="30" fillId="16" borderId="13" xfId="0" applyFont="1" applyFill="1" applyBorder="1" applyAlignment="1">
      <alignment vertical="top"/>
    </xf>
    <xf numFmtId="0" fontId="45" fillId="0" borderId="15" xfId="0" applyFont="1" applyBorder="1" applyAlignment="1">
      <alignment vertical="top"/>
    </xf>
    <xf numFmtId="10" fontId="0" fillId="0" borderId="14" xfId="1" applyNumberFormat="1" applyFont="1" applyBorder="1"/>
    <xf numFmtId="0" fontId="45" fillId="15" borderId="18" xfId="0" applyFont="1" applyFill="1" applyBorder="1"/>
    <xf numFmtId="10" fontId="0" fillId="0" borderId="0" xfId="1" applyNumberFormat="1" applyFont="1" applyBorder="1" applyAlignment="1">
      <alignment vertical="top"/>
    </xf>
    <xf numFmtId="10" fontId="1" fillId="0" borderId="0" xfId="1" applyNumberFormat="1" applyFont="1" applyFill="1" applyBorder="1" applyAlignment="1">
      <alignment vertical="top"/>
    </xf>
    <xf numFmtId="10" fontId="1" fillId="0" borderId="15" xfId="1" applyNumberFormat="1" applyFont="1" applyFill="1" applyBorder="1" applyAlignment="1">
      <alignment vertical="top"/>
    </xf>
    <xf numFmtId="0" fontId="1" fillId="7" borderId="0" xfId="12" applyFill="1"/>
    <xf numFmtId="44" fontId="0" fillId="7" borderId="0" xfId="13" applyFont="1" applyFill="1"/>
    <xf numFmtId="44" fontId="1" fillId="7" borderId="0" xfId="12" applyNumberFormat="1" applyFill="1"/>
    <xf numFmtId="177" fontId="1" fillId="7" borderId="0" xfId="12" applyNumberFormat="1" applyFill="1"/>
    <xf numFmtId="0" fontId="0" fillId="7" borderId="0" xfId="13" applyNumberFormat="1" applyFont="1" applyFill="1"/>
    <xf numFmtId="0" fontId="1" fillId="20" borderId="0" xfId="12" applyFill="1" applyAlignment="1">
      <alignment horizontal="center"/>
    </xf>
    <xf numFmtId="0" fontId="1" fillId="20" borderId="0" xfId="12" applyFill="1"/>
    <xf numFmtId="0" fontId="50" fillId="20" borderId="3" xfId="12" applyFont="1" applyFill="1" applyBorder="1"/>
    <xf numFmtId="9" fontId="1" fillId="7" borderId="0" xfId="12" applyNumberFormat="1" applyFill="1"/>
    <xf numFmtId="0" fontId="50" fillId="7" borderId="3" xfId="12" applyFont="1" applyFill="1" applyBorder="1" applyAlignment="1">
      <alignment horizontal="center"/>
    </xf>
    <xf numFmtId="0" fontId="50" fillId="7" borderId="3" xfId="12" applyFont="1" applyFill="1" applyBorder="1"/>
    <xf numFmtId="177" fontId="1" fillId="7" borderId="18" xfId="12" applyNumberFormat="1" applyFill="1" applyBorder="1"/>
    <xf numFmtId="177" fontId="1" fillId="7" borderId="16" xfId="12" applyNumberFormat="1" applyFill="1" applyBorder="1"/>
    <xf numFmtId="177" fontId="1" fillId="7" borderId="17" xfId="12" applyNumberFormat="1" applyFill="1" applyBorder="1"/>
    <xf numFmtId="177" fontId="1" fillId="7" borderId="15" xfId="12" applyNumberFormat="1" applyFill="1" applyBorder="1"/>
    <xf numFmtId="177" fontId="1" fillId="7" borderId="14" xfId="12" applyNumberFormat="1" applyFill="1" applyBorder="1"/>
    <xf numFmtId="0" fontId="1" fillId="7" borderId="15" xfId="12" applyFill="1" applyBorder="1"/>
    <xf numFmtId="0" fontId="1" fillId="7" borderId="14" xfId="12" applyFill="1" applyBorder="1"/>
    <xf numFmtId="177" fontId="1" fillId="7" borderId="15" xfId="12" applyNumberFormat="1" applyFill="1" applyBorder="1" applyAlignment="1">
      <alignment horizontal="right"/>
    </xf>
    <xf numFmtId="177" fontId="1" fillId="7" borderId="14" xfId="12" applyNumberFormat="1" applyFill="1" applyBorder="1" applyAlignment="1">
      <alignment horizontal="right"/>
    </xf>
    <xf numFmtId="177" fontId="1" fillId="7" borderId="0" xfId="12" applyNumberFormat="1" applyFill="1" applyAlignment="1">
      <alignment horizontal="right"/>
    </xf>
    <xf numFmtId="177" fontId="1" fillId="7" borderId="13" xfId="12" applyNumberFormat="1" applyFill="1" applyBorder="1" applyAlignment="1">
      <alignment horizontal="right"/>
    </xf>
    <xf numFmtId="177" fontId="1" fillId="7" borderId="11" xfId="12" applyNumberFormat="1" applyFill="1" applyBorder="1" applyAlignment="1">
      <alignment horizontal="right"/>
    </xf>
    <xf numFmtId="177" fontId="1" fillId="7" borderId="12" xfId="12" applyNumberFormat="1" applyFill="1" applyBorder="1" applyAlignment="1">
      <alignment horizontal="right"/>
    </xf>
    <xf numFmtId="44" fontId="1" fillId="7" borderId="18" xfId="12" applyNumberFormat="1" applyFill="1" applyBorder="1"/>
    <xf numFmtId="44" fontId="1" fillId="7" borderId="17" xfId="12" applyNumberFormat="1" applyFill="1" applyBorder="1"/>
    <xf numFmtId="0" fontId="1" fillId="7" borderId="16" xfId="12" applyFill="1" applyBorder="1"/>
    <xf numFmtId="44" fontId="1" fillId="7" borderId="15" xfId="12" applyNumberFormat="1" applyFill="1" applyBorder="1"/>
    <xf numFmtId="177" fontId="1" fillId="20" borderId="0" xfId="12" applyNumberFormat="1" applyFill="1" applyAlignment="1">
      <alignment horizontal="right"/>
    </xf>
    <xf numFmtId="0" fontId="1" fillId="7" borderId="13" xfId="12" applyFill="1" applyBorder="1" applyAlignment="1">
      <alignment horizontal="center"/>
    </xf>
    <xf numFmtId="0" fontId="1" fillId="7" borderId="12" xfId="12" applyFill="1" applyBorder="1" applyAlignment="1">
      <alignment horizontal="center"/>
    </xf>
    <xf numFmtId="0" fontId="1" fillId="7" borderId="11" xfId="12" applyFill="1" applyBorder="1"/>
    <xf numFmtId="0" fontId="30" fillId="7" borderId="0" xfId="12" applyFont="1" applyFill="1"/>
    <xf numFmtId="0" fontId="0" fillId="7" borderId="0" xfId="12" applyFont="1" applyFill="1"/>
    <xf numFmtId="170" fontId="20" fillId="0" borderId="21" xfId="0" applyNumberFormat="1" applyFont="1" applyBorder="1" applyAlignment="1">
      <alignment horizontal="right" vertical="center"/>
    </xf>
    <xf numFmtId="170" fontId="20" fillId="0" borderId="24" xfId="0" applyNumberFormat="1" applyFont="1" applyBorder="1" applyAlignment="1">
      <alignment horizontal="right" vertical="center"/>
    </xf>
    <xf numFmtId="0" fontId="0" fillId="0" borderId="25" xfId="0" applyBorder="1"/>
    <xf numFmtId="0" fontId="21" fillId="9" borderId="26" xfId="0" applyFont="1" applyFill="1" applyBorder="1" applyAlignment="1">
      <alignment horizontal="left" vertical="center"/>
    </xf>
    <xf numFmtId="0" fontId="21" fillId="21" borderId="26" xfId="0" applyFont="1" applyFill="1" applyBorder="1" applyAlignment="1">
      <alignment horizontal="left" vertical="center"/>
    </xf>
    <xf numFmtId="0" fontId="21" fillId="21" borderId="26" xfId="0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left" vertical="center" wrapText="1"/>
    </xf>
    <xf numFmtId="0" fontId="21" fillId="9" borderId="27" xfId="0" applyFont="1" applyFill="1" applyBorder="1" applyAlignment="1">
      <alignment horizontal="left" vertical="center"/>
    </xf>
    <xf numFmtId="0" fontId="21" fillId="21" borderId="27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left"/>
    </xf>
    <xf numFmtId="0" fontId="32" fillId="0" borderId="0" xfId="0" applyFont="1"/>
    <xf numFmtId="0" fontId="33" fillId="0" borderId="0" xfId="0" applyFont="1"/>
    <xf numFmtId="14" fontId="1" fillId="7" borderId="0" xfId="12" applyNumberFormat="1" applyFill="1"/>
    <xf numFmtId="0" fontId="20" fillId="0" borderId="0" xfId="0" applyFont="1" applyAlignment="1">
      <alignment vertical="center"/>
    </xf>
    <xf numFmtId="178" fontId="20" fillId="0" borderId="28" xfId="0" applyNumberFormat="1" applyFont="1" applyBorder="1" applyAlignment="1">
      <alignment horizontal="right" vertical="center"/>
    </xf>
    <xf numFmtId="178" fontId="20" fillId="0" borderId="29" xfId="0" applyNumberFormat="1" applyFont="1" applyBorder="1" applyAlignment="1">
      <alignment horizontal="right" vertical="center"/>
    </xf>
    <xf numFmtId="0" fontId="20" fillId="0" borderId="29" xfId="0" applyFont="1" applyBorder="1" applyAlignment="1">
      <alignment horizontal="left" vertical="top"/>
    </xf>
    <xf numFmtId="178" fontId="20" fillId="0" borderId="32" xfId="0" applyNumberFormat="1" applyFont="1" applyBorder="1" applyAlignment="1">
      <alignment horizontal="right" vertical="center"/>
    </xf>
    <xf numFmtId="178" fontId="20" fillId="0" borderId="33" xfId="0" applyNumberFormat="1" applyFont="1" applyBorder="1" applyAlignment="1">
      <alignment horizontal="right" vertical="center"/>
    </xf>
    <xf numFmtId="0" fontId="20" fillId="0" borderId="33" xfId="0" applyFont="1" applyBorder="1" applyAlignment="1">
      <alignment horizontal="left" vertical="top"/>
    </xf>
    <xf numFmtId="178" fontId="20" fillId="0" borderId="24" xfId="0" applyNumberFormat="1" applyFont="1" applyBorder="1" applyAlignment="1">
      <alignment horizontal="right" vertical="center"/>
    </xf>
    <xf numFmtId="0" fontId="20" fillId="0" borderId="25" xfId="0" applyFont="1" applyBorder="1" applyAlignment="1">
      <alignment vertical="top"/>
    </xf>
    <xf numFmtId="0" fontId="21" fillId="9" borderId="26" xfId="0" applyFont="1" applyFill="1" applyBorder="1" applyAlignment="1">
      <alignment horizontal="right" vertical="center" wrapText="1"/>
    </xf>
    <xf numFmtId="0" fontId="21" fillId="21" borderId="26" xfId="0" applyFont="1" applyFill="1" applyBorder="1" applyAlignment="1">
      <alignment horizontal="right" vertical="center" wrapText="1"/>
    </xf>
    <xf numFmtId="0" fontId="21" fillId="9" borderId="35" xfId="0" applyFont="1" applyFill="1" applyBorder="1" applyAlignment="1">
      <alignment horizontal="right" vertical="center" wrapText="1"/>
    </xf>
    <xf numFmtId="0" fontId="21" fillId="21" borderId="35" xfId="0" applyFont="1" applyFill="1" applyBorder="1" applyAlignment="1">
      <alignment horizontal="right" vertical="center" wrapText="1"/>
    </xf>
    <xf numFmtId="0" fontId="21" fillId="9" borderId="27" xfId="0" applyFont="1" applyFill="1" applyBorder="1" applyAlignment="1">
      <alignment horizontal="right" vertical="center" wrapText="1"/>
    </xf>
    <xf numFmtId="179" fontId="20" fillId="0" borderId="28" xfId="0" applyNumberFormat="1" applyFont="1" applyBorder="1" applyAlignment="1">
      <alignment horizontal="right" vertical="center"/>
    </xf>
    <xf numFmtId="179" fontId="20" fillId="0" borderId="29" xfId="0" applyNumberFormat="1" applyFont="1" applyBorder="1" applyAlignment="1">
      <alignment horizontal="right" vertical="center"/>
    </xf>
    <xf numFmtId="179" fontId="20" fillId="0" borderId="32" xfId="0" applyNumberFormat="1" applyFont="1" applyBorder="1" applyAlignment="1">
      <alignment horizontal="right" vertical="center"/>
    </xf>
    <xf numFmtId="179" fontId="20" fillId="0" borderId="33" xfId="0" applyNumberFormat="1" applyFont="1" applyBorder="1" applyAlignment="1">
      <alignment horizontal="right" vertical="center"/>
    </xf>
    <xf numFmtId="179" fontId="20" fillId="0" borderId="24" xfId="0" applyNumberFormat="1" applyFont="1" applyBorder="1" applyAlignment="1">
      <alignment horizontal="right" vertical="center"/>
    </xf>
    <xf numFmtId="0" fontId="51" fillId="0" borderId="0" xfId="0" applyFont="1" applyAlignment="1">
      <alignment vertical="center"/>
    </xf>
    <xf numFmtId="14" fontId="51" fillId="0" borderId="0" xfId="0" applyNumberFormat="1" applyFont="1" applyAlignment="1">
      <alignment horizontal="left" vertical="center"/>
    </xf>
    <xf numFmtId="0" fontId="52" fillId="0" borderId="0" xfId="0" applyFont="1" applyAlignment="1">
      <alignment vertical="center"/>
    </xf>
    <xf numFmtId="177" fontId="1" fillId="7" borderId="0" xfId="12" applyNumberFormat="1" applyFill="1" applyBorder="1" applyAlignment="1">
      <alignment horizontal="right"/>
    </xf>
    <xf numFmtId="0" fontId="1" fillId="7" borderId="0" xfId="12" applyFill="1" applyBorder="1"/>
    <xf numFmtId="177" fontId="1" fillId="7" borderId="0" xfId="12" applyNumberFormat="1" applyFill="1" applyBorder="1"/>
    <xf numFmtId="0" fontId="53" fillId="2" borderId="0" xfId="2" applyFont="1"/>
    <xf numFmtId="44" fontId="53" fillId="2" borderId="0" xfId="2" applyNumberFormat="1" applyFont="1"/>
    <xf numFmtId="177" fontId="53" fillId="2" borderId="0" xfId="2" applyNumberFormat="1" applyFont="1" applyAlignment="1">
      <alignment horizontal="right"/>
    </xf>
    <xf numFmtId="174" fontId="0" fillId="7" borderId="0" xfId="14" applyNumberFormat="1" applyFont="1" applyFill="1"/>
    <xf numFmtId="174" fontId="30" fillId="7" borderId="0" xfId="12" applyNumberFormat="1" applyFont="1" applyFill="1"/>
    <xf numFmtId="174" fontId="0" fillId="22" borderId="0" xfId="14" applyNumberFormat="1" applyFont="1" applyFill="1"/>
    <xf numFmtId="0" fontId="4" fillId="7" borderId="0" xfId="12" applyFont="1" applyFill="1"/>
    <xf numFmtId="10" fontId="1" fillId="7" borderId="0" xfId="12" applyNumberFormat="1" applyFill="1"/>
    <xf numFmtId="10" fontId="0" fillId="7" borderId="0" xfId="14" applyNumberFormat="1" applyFont="1" applyFill="1"/>
    <xf numFmtId="9" fontId="0" fillId="7" borderId="0" xfId="14" applyFont="1" applyFill="1"/>
    <xf numFmtId="0" fontId="1" fillId="0" borderId="0" xfId="12"/>
    <xf numFmtId="9" fontId="48" fillId="7" borderId="0" xfId="14" applyFont="1" applyFill="1"/>
    <xf numFmtId="177" fontId="0" fillId="7" borderId="0" xfId="14" applyNumberFormat="1" applyFont="1" applyFill="1"/>
    <xf numFmtId="0" fontId="1" fillId="0" borderId="0" xfId="12" applyFill="1"/>
    <xf numFmtId="174" fontId="0" fillId="0" borderId="0" xfId="14" applyNumberFormat="1" applyFont="1" applyFill="1"/>
    <xf numFmtId="177" fontId="1" fillId="0" borderId="0" xfId="12" applyNumberFormat="1" applyFill="1"/>
    <xf numFmtId="0" fontId="1" fillId="22" borderId="0" xfId="12" applyFill="1"/>
    <xf numFmtId="2" fontId="0" fillId="7" borderId="0" xfId="6" applyNumberFormat="1" applyFont="1" applyFill="1"/>
    <xf numFmtId="10" fontId="0" fillId="7" borderId="0" xfId="1" applyNumberFormat="1" applyFont="1" applyFill="1"/>
    <xf numFmtId="180" fontId="1" fillId="7" borderId="0" xfId="12" applyNumberFormat="1" applyFill="1"/>
    <xf numFmtId="2" fontId="1" fillId="7" borderId="0" xfId="12" applyNumberFormat="1" applyFill="1"/>
    <xf numFmtId="10" fontId="0" fillId="0" borderId="0" xfId="14" applyNumberFormat="1" applyFont="1" applyFill="1"/>
    <xf numFmtId="0" fontId="4" fillId="0" borderId="0" xfId="12" applyFont="1" applyFill="1"/>
    <xf numFmtId="0" fontId="55" fillId="24" borderId="0" xfId="12" applyFont="1" applyFill="1" applyAlignment="1">
      <alignment horizontal="left"/>
    </xf>
    <xf numFmtId="0" fontId="54" fillId="24" borderId="0" xfId="12" applyFont="1" applyFill="1" applyAlignment="1">
      <alignment horizontal="left"/>
    </xf>
    <xf numFmtId="177" fontId="2" fillId="2" borderId="0" xfId="2" applyNumberFormat="1"/>
    <xf numFmtId="0" fontId="56" fillId="3" borderId="1" xfId="3" applyFont="1"/>
    <xf numFmtId="174" fontId="56" fillId="3" borderId="1" xfId="3" applyNumberFormat="1" applyFont="1"/>
    <xf numFmtId="10" fontId="56" fillId="3" borderId="1" xfId="3" applyNumberFormat="1" applyFont="1"/>
    <xf numFmtId="177" fontId="56" fillId="3" borderId="1" xfId="3" applyNumberFormat="1" applyFont="1"/>
    <xf numFmtId="174" fontId="28" fillId="8" borderId="0" xfId="8" applyNumberFormat="1"/>
    <xf numFmtId="174" fontId="48" fillId="18" borderId="0" xfId="11" applyNumberFormat="1"/>
    <xf numFmtId="174" fontId="2" fillId="2" borderId="0" xfId="2" applyNumberFormat="1"/>
    <xf numFmtId="174" fontId="28" fillId="22" borderId="0" xfId="8" applyNumberFormat="1" applyFill="1"/>
    <xf numFmtId="177" fontId="28" fillId="8" borderId="0" xfId="8" applyNumberFormat="1"/>
    <xf numFmtId="2" fontId="56" fillId="3" borderId="1" xfId="3" applyNumberFormat="1" applyFont="1"/>
    <xf numFmtId="0" fontId="4" fillId="24" borderId="0" xfId="12" applyFont="1" applyFill="1" applyAlignment="1">
      <alignment horizontal="center"/>
    </xf>
    <xf numFmtId="14" fontId="55" fillId="24" borderId="0" xfId="12" applyNumberFormat="1" applyFont="1" applyFill="1" applyAlignment="1">
      <alignment horizontal="center"/>
    </xf>
    <xf numFmtId="0" fontId="55" fillId="24" borderId="0" xfId="12" applyFont="1" applyFill="1" applyAlignment="1">
      <alignment horizontal="center"/>
    </xf>
    <xf numFmtId="0" fontId="30" fillId="24" borderId="0" xfId="12" applyFont="1" applyFill="1"/>
    <xf numFmtId="0" fontId="49" fillId="24" borderId="0" xfId="12" applyFont="1" applyFill="1" applyAlignment="1">
      <alignment horizontal="center"/>
    </xf>
    <xf numFmtId="0" fontId="49" fillId="24" borderId="0" xfId="12" applyFont="1" applyFill="1"/>
    <xf numFmtId="0" fontId="4" fillId="23" borderId="0" xfId="12" applyFont="1" applyFill="1" applyAlignment="1">
      <alignment horizontal="center"/>
    </xf>
    <xf numFmtId="0" fontId="1" fillId="24" borderId="0" xfId="12" applyFill="1"/>
    <xf numFmtId="0" fontId="4" fillId="24" borderId="0" xfId="12" applyFont="1" applyFill="1"/>
    <xf numFmtId="174" fontId="28" fillId="0" borderId="0" xfId="8" applyNumberFormat="1" applyFill="1"/>
    <xf numFmtId="0" fontId="4" fillId="24" borderId="0" xfId="12" applyFont="1" applyFill="1" applyAlignment="1">
      <alignment horizontal="center"/>
    </xf>
    <xf numFmtId="0" fontId="49" fillId="24" borderId="0" xfId="12" applyFont="1" applyFill="1"/>
    <xf numFmtId="2" fontId="0" fillId="7" borderId="0" xfId="12" applyNumberFormat="1" applyFont="1" applyFill="1"/>
    <xf numFmtId="10" fontId="0" fillId="7" borderId="0" xfId="12" applyNumberFormat="1" applyFont="1" applyFill="1"/>
    <xf numFmtId="10" fontId="0" fillId="7" borderId="0" xfId="6" applyNumberFormat="1" applyFont="1" applyFill="1"/>
    <xf numFmtId="0" fontId="0" fillId="7" borderId="0" xfId="1" applyNumberFormat="1" applyFont="1" applyFill="1"/>
    <xf numFmtId="0" fontId="0" fillId="7" borderId="0" xfId="14" applyNumberFormat="1" applyFont="1" applyFill="1"/>
    <xf numFmtId="0" fontId="0" fillId="17" borderId="11" xfId="0" applyFill="1" applyBorder="1"/>
    <xf numFmtId="0" fontId="46" fillId="17" borderId="14" xfId="0" applyFont="1" applyFill="1" applyBorder="1"/>
    <xf numFmtId="0" fontId="30" fillId="17" borderId="14" xfId="0" applyFont="1" applyFill="1" applyBorder="1"/>
    <xf numFmtId="0" fontId="0" fillId="17" borderId="14" xfId="0" applyFont="1" applyFill="1" applyBorder="1"/>
    <xf numFmtId="0" fontId="0" fillId="17" borderId="14" xfId="0" applyFill="1" applyBorder="1"/>
    <xf numFmtId="0" fontId="0" fillId="17" borderId="16" xfId="0" applyFill="1" applyBorder="1"/>
    <xf numFmtId="0" fontId="49" fillId="6" borderId="12" xfId="0" applyFont="1" applyFill="1" applyBorder="1" applyAlignment="1">
      <alignment vertical="top"/>
    </xf>
    <xf numFmtId="0" fontId="49" fillId="6" borderId="12" xfId="0" applyFont="1" applyFill="1" applyBorder="1"/>
    <xf numFmtId="176" fontId="49" fillId="6" borderId="13" xfId="0" applyNumberFormat="1" applyFont="1" applyFill="1" applyBorder="1" applyAlignment="1">
      <alignment vertical="top"/>
    </xf>
    <xf numFmtId="10" fontId="49" fillId="6" borderId="11" xfId="1" applyNumberFormat="1" applyFont="1" applyFill="1" applyBorder="1" applyAlignment="1">
      <alignment vertical="top"/>
    </xf>
    <xf numFmtId="10" fontId="49" fillId="6" borderId="14" xfId="1" applyNumberFormat="1" applyFont="1" applyFill="1" applyBorder="1" applyAlignment="1">
      <alignment horizontal="left" vertical="top"/>
    </xf>
    <xf numFmtId="10" fontId="49" fillId="6" borderId="12" xfId="1" applyNumberFormat="1" applyFont="1" applyFill="1" applyBorder="1" applyAlignment="1"/>
    <xf numFmtId="10" fontId="49" fillId="6" borderId="13" xfId="1" applyNumberFormat="1" applyFont="1" applyFill="1" applyBorder="1" applyAlignment="1"/>
    <xf numFmtId="0" fontId="41" fillId="0" borderId="0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" fillId="24" borderId="0" xfId="12" applyFont="1" applyFill="1" applyAlignment="1">
      <alignment horizontal="center"/>
    </xf>
    <xf numFmtId="0" fontId="4" fillId="7" borderId="0" xfId="12" applyFont="1" applyFill="1" applyAlignment="1">
      <alignment horizontal="center"/>
    </xf>
    <xf numFmtId="0" fontId="55" fillId="24" borderId="0" xfId="12" applyFont="1" applyFill="1" applyAlignment="1">
      <alignment horizontal="center"/>
    </xf>
    <xf numFmtId="0" fontId="49" fillId="24" borderId="0" xfId="12" applyFont="1" applyFill="1" applyAlignment="1">
      <alignment horizontal="center"/>
    </xf>
    <xf numFmtId="0" fontId="49" fillId="24" borderId="0" xfId="12" applyFont="1" applyFill="1"/>
    <xf numFmtId="0" fontId="21" fillId="0" borderId="11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9" borderId="27" xfId="0" applyFont="1" applyFill="1" applyBorder="1" applyAlignment="1">
      <alignment horizontal="left" vertical="center" wrapText="1"/>
    </xf>
    <xf numFmtId="0" fontId="0" fillId="0" borderId="37" xfId="0" applyBorder="1"/>
    <xf numFmtId="0" fontId="0" fillId="0" borderId="36" xfId="0" applyBorder="1"/>
    <xf numFmtId="0" fontId="21" fillId="0" borderId="2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21" borderId="27" xfId="0" applyFont="1" applyFill="1" applyBorder="1" applyAlignment="1">
      <alignment vertical="center"/>
    </xf>
    <xf numFmtId="0" fontId="21" fillId="21" borderId="27" xfId="0" applyFont="1" applyFill="1" applyBorder="1" applyAlignment="1">
      <alignment horizontal="left" vertical="center"/>
    </xf>
    <xf numFmtId="0" fontId="21" fillId="9" borderId="27" xfId="0" applyFont="1" applyFill="1" applyBorder="1" applyAlignment="1">
      <alignment vertical="center"/>
    </xf>
    <xf numFmtId="0" fontId="21" fillId="9" borderId="27" xfId="0" applyFont="1" applyFill="1" applyBorder="1" applyAlignment="1">
      <alignment horizontal="left" vertical="center"/>
    </xf>
    <xf numFmtId="171" fontId="37" fillId="10" borderId="0" xfId="9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30" fillId="0" borderId="0" xfId="0" applyFont="1"/>
    <xf numFmtId="180" fontId="30" fillId="0" borderId="0" xfId="0" applyNumberFormat="1" applyFont="1"/>
    <xf numFmtId="2" fontId="0" fillId="0" borderId="0" xfId="0" applyNumberFormat="1"/>
    <xf numFmtId="0" fontId="32" fillId="0" borderId="0" xfId="0" applyFont="1" applyAlignment="1">
      <alignment horizontal="center"/>
    </xf>
    <xf numFmtId="10" fontId="0" fillId="0" borderId="0" xfId="1" applyNumberFormat="1" applyFont="1" applyAlignment="1">
      <alignment horizontal="left"/>
    </xf>
    <xf numFmtId="4" fontId="0" fillId="0" borderId="0" xfId="0" applyNumberFormat="1" applyAlignment="1">
      <alignment horizontal="left"/>
    </xf>
    <xf numFmtId="0" fontId="33" fillId="0" borderId="0" xfId="0" applyFont="1" applyAlignment="1"/>
    <xf numFmtId="0" fontId="30" fillId="0" borderId="0" xfId="0" applyFont="1" applyAlignment="1"/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left"/>
    </xf>
    <xf numFmtId="0" fontId="30" fillId="11" borderId="0" xfId="0" applyFont="1" applyFill="1"/>
  </cellXfs>
  <cellStyles count="16">
    <cellStyle name="Bad" xfId="11" builtinId="27"/>
    <cellStyle name="Check Cell 2" xfId="15"/>
    <cellStyle name="Currency" xfId="6" builtinId="4"/>
    <cellStyle name="Currency 2" xfId="13"/>
    <cellStyle name="Good" xfId="8" builtinId="26"/>
    <cellStyle name="Heading 3" xfId="7" builtinId="18"/>
    <cellStyle name="Hyperlink" xfId="9" builtinId="8"/>
    <cellStyle name="Input" xfId="3" builtinId="20"/>
    <cellStyle name="Invisible" xfId="5"/>
    <cellStyle name="Neutral" xfId="2" builtinId="28"/>
    <cellStyle name="Normal" xfId="0" builtinId="0"/>
    <cellStyle name="Normal 2" xfId="4"/>
    <cellStyle name="Normal 2 2" xfId="12"/>
    <cellStyle name="Percent" xfId="1" builtinId="5"/>
    <cellStyle name="Percent 2" xfId="10"/>
    <cellStyle name="Percent 2 2" xfId="14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21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22.xml"/><Relationship Id="rId4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</a:t>
            </a:r>
            <a:r>
              <a:rPr lang="en-US" baseline="0"/>
              <a:t> Stock Price: A</a:t>
            </a:r>
            <a:r>
              <a:rPr lang="en-US" altLang="zh-CN" baseline="0"/>
              <a:t>utodesk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2551297487687"/>
          <c:y val="0.16245355061475786"/>
          <c:w val="0.83458552055992996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'COMP (2)'!$P$11:$P$14</c:f>
              <c:strCache>
                <c:ptCount val="4"/>
                <c:pt idx="0">
                  <c:v>NTM EV / Revenue</c:v>
                </c:pt>
                <c:pt idx="1">
                  <c:v>NTM EV / EBITDA</c:v>
                </c:pt>
                <c:pt idx="2">
                  <c:v>NTM EV / EBIT</c:v>
                </c:pt>
                <c:pt idx="3">
                  <c:v>NTM Price / EPS</c:v>
                </c:pt>
              </c:strCache>
            </c:strRef>
          </c:cat>
          <c:val>
            <c:numRef>
              <c:f>'COMP (2)'!$Q$11:$Q$14</c:f>
              <c:numCache>
                <c:formatCode>_("$"* #,##0.00_);_("$"* \(#,##0.00\);_("$"* "-"??_);_(@_)</c:formatCode>
                <c:ptCount val="4"/>
                <c:pt idx="0">
                  <c:v>209.88451906473964</c:v>
                </c:pt>
                <c:pt idx="1">
                  <c:v>168.83463239879009</c:v>
                </c:pt>
                <c:pt idx="2">
                  <c:v>173.71255071614863</c:v>
                </c:pt>
                <c:pt idx="3">
                  <c:v>198.7296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E-4DB6-8364-7D311C4EEEF3}"/>
            </c:ext>
          </c:extLst>
        </c:ser>
        <c:ser>
          <c:idx val="1"/>
          <c:order val="1"/>
          <c:spPr>
            <a:solidFill>
              <a:srgbClr val="CC0049"/>
            </a:solidFill>
            <a:ln>
              <a:noFill/>
            </a:ln>
            <a:effectLst/>
          </c:spPr>
          <c:invertIfNegative val="0"/>
          <c:cat>
            <c:strRef>
              <c:f>'COMP (2)'!$P$11:$P$14</c:f>
              <c:strCache>
                <c:ptCount val="4"/>
                <c:pt idx="0">
                  <c:v>NTM EV / Revenue</c:v>
                </c:pt>
                <c:pt idx="1">
                  <c:v>NTM EV / EBITDA</c:v>
                </c:pt>
                <c:pt idx="2">
                  <c:v>NTM EV / EBIT</c:v>
                </c:pt>
                <c:pt idx="3">
                  <c:v>NTM Price / EPS</c:v>
                </c:pt>
              </c:strCache>
            </c:strRef>
          </c:cat>
          <c:val>
            <c:numRef>
              <c:f>'COMP (2)'!$R$11:$R$14</c:f>
              <c:numCache>
                <c:formatCode>_("$"* #,##0.00_);_("$"* \(#,##0.00\);_("$"* "-"??_);_(@_)</c:formatCode>
                <c:ptCount val="4"/>
                <c:pt idx="0">
                  <c:v>52.062681795531859</c:v>
                </c:pt>
                <c:pt idx="1">
                  <c:v>40.607513237972569</c:v>
                </c:pt>
                <c:pt idx="2">
                  <c:v>45.011011786388679</c:v>
                </c:pt>
                <c:pt idx="3">
                  <c:v>31.046399999999977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E-4DB6-8364-7D311C4EEEF3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'COMP (2)'!$P$11:$P$14</c:f>
              <c:strCache>
                <c:ptCount val="4"/>
                <c:pt idx="0">
                  <c:v>NTM EV / Revenue</c:v>
                </c:pt>
                <c:pt idx="1">
                  <c:v>NTM EV / EBITDA</c:v>
                </c:pt>
                <c:pt idx="2">
                  <c:v>NTM EV / EBIT</c:v>
                </c:pt>
                <c:pt idx="3">
                  <c:v>NTM Price / EPS</c:v>
                </c:pt>
              </c:strCache>
            </c:strRef>
          </c:cat>
          <c:val>
            <c:numRef>
              <c:f>'COMP (2)'!$S$11:$S$14</c:f>
              <c:numCache>
                <c:formatCode>_("$"* #,##0.00_);_("$"* \(#,##0.00\);_("$"* "-"??_);_(@_)</c:formatCode>
                <c:ptCount val="4"/>
                <c:pt idx="0">
                  <c:v>261.94720086027149</c:v>
                </c:pt>
                <c:pt idx="1">
                  <c:v>209.44214563676266</c:v>
                </c:pt>
                <c:pt idx="2">
                  <c:v>218.72356250253731</c:v>
                </c:pt>
                <c:pt idx="3">
                  <c:v>229.77599999999998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E-4DB6-8364-7D311C4EE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475360"/>
        <c:axId val="295476016"/>
      </c:barChart>
      <c:catAx>
        <c:axId val="2954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76016"/>
        <c:crosses val="autoZero"/>
        <c:auto val="1"/>
        <c:lblAlgn val="ctr"/>
        <c:lblOffset val="100"/>
        <c:noMultiLvlLbl val="0"/>
      </c:catAx>
      <c:valAx>
        <c:axId val="295476016"/>
        <c:scaling>
          <c:orientation val="minMax"/>
          <c:max val="2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75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</a:t>
            </a:r>
            <a:r>
              <a:rPr lang="en-US" baseline="0"/>
              <a:t> Stock Price: Starbucks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2551297487687"/>
          <c:y val="0.16245355061475786"/>
          <c:w val="0.83458552055992996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COMP!$P$11:$P$14</c:f>
              <c:strCache>
                <c:ptCount val="4"/>
                <c:pt idx="0">
                  <c:v>NTM EV / Revenue</c:v>
                </c:pt>
                <c:pt idx="1">
                  <c:v>NTM EV / EBITDA</c:v>
                </c:pt>
                <c:pt idx="2">
                  <c:v>NTM EV / EBIT</c:v>
                </c:pt>
                <c:pt idx="3">
                  <c:v>NTM Price / EPS</c:v>
                </c:pt>
              </c:strCache>
            </c:strRef>
          </c:cat>
          <c:val>
            <c:numRef>
              <c:f>COMP!$Q$11:$Q$14</c:f>
              <c:numCache>
                <c:formatCode>_("$"* #,##0.00_);_("$"* \(#,##0.00\);_("$"* "-"??_);_(@_)</c:formatCode>
                <c:ptCount val="4"/>
                <c:pt idx="0">
                  <c:v>171.91599373025352</c:v>
                </c:pt>
                <c:pt idx="1">
                  <c:v>168.14226089931961</c:v>
                </c:pt>
                <c:pt idx="2">
                  <c:v>173.34878160494324</c:v>
                </c:pt>
                <c:pt idx="3">
                  <c:v>178.90684000000002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4566-B5C3-B6CD92E13D04}"/>
            </c:ext>
          </c:extLst>
        </c:ser>
        <c:ser>
          <c:idx val="1"/>
          <c:order val="1"/>
          <c:spPr>
            <a:solidFill>
              <a:srgbClr val="CC0049"/>
            </a:solidFill>
            <a:ln>
              <a:noFill/>
            </a:ln>
            <a:effectLst/>
          </c:spPr>
          <c:invertIfNegative val="0"/>
          <c:cat>
            <c:strRef>
              <c:f>COMP!$P$11:$P$14</c:f>
              <c:strCache>
                <c:ptCount val="4"/>
                <c:pt idx="0">
                  <c:v>NTM EV / Revenue</c:v>
                </c:pt>
                <c:pt idx="1">
                  <c:v>NTM EV / EBITDA</c:v>
                </c:pt>
                <c:pt idx="2">
                  <c:v>NTM EV / EBIT</c:v>
                </c:pt>
                <c:pt idx="3">
                  <c:v>NTM Price / EPS</c:v>
                </c:pt>
              </c:strCache>
            </c:strRef>
          </c:cat>
          <c:val>
            <c:numRef>
              <c:f>COMP!$R$11:$R$14</c:f>
              <c:numCache>
                <c:formatCode>_("$"* #,##0.00_);_("$"* \(#,##0.00\);_("$"* "-"??_);_(@_)</c:formatCode>
                <c:ptCount val="4"/>
                <c:pt idx="0">
                  <c:v>46.050785514774589</c:v>
                </c:pt>
                <c:pt idx="1">
                  <c:v>54.020919135636859</c:v>
                </c:pt>
                <c:pt idx="2">
                  <c:v>80.297714542127352</c:v>
                </c:pt>
                <c:pt idx="3">
                  <c:v>58.233559999999983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3-4566-B5C3-B6CD92E13D04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COMP!$P$11:$P$14</c:f>
              <c:strCache>
                <c:ptCount val="4"/>
                <c:pt idx="0">
                  <c:v>NTM EV / Revenue</c:v>
                </c:pt>
                <c:pt idx="1">
                  <c:v>NTM EV / EBITDA</c:v>
                </c:pt>
                <c:pt idx="2">
                  <c:v>NTM EV / EBIT</c:v>
                </c:pt>
                <c:pt idx="3">
                  <c:v>NTM Price / EPS</c:v>
                </c:pt>
              </c:strCache>
            </c:strRef>
          </c:cat>
          <c:val>
            <c:numRef>
              <c:f>COMP!$S$11:$S$14</c:f>
              <c:numCache>
                <c:formatCode>_("$"* #,##0.00_);_("$"* \(#,##0.00\);_("$"* "-"??_);_(@_)</c:formatCode>
                <c:ptCount val="4"/>
                <c:pt idx="0">
                  <c:v>217.96677924502811</c:v>
                </c:pt>
                <c:pt idx="1">
                  <c:v>222.16318003495647</c:v>
                </c:pt>
                <c:pt idx="2">
                  <c:v>253.64649614707059</c:v>
                </c:pt>
                <c:pt idx="3">
                  <c:v>237.1404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3-4566-B5C3-B6CD92E13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475360"/>
        <c:axId val="295476016"/>
      </c:barChart>
      <c:catAx>
        <c:axId val="2954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76016"/>
        <c:crosses val="autoZero"/>
        <c:auto val="1"/>
        <c:lblAlgn val="ctr"/>
        <c:lblOffset val="100"/>
        <c:noMultiLvlLbl val="0"/>
      </c:catAx>
      <c:valAx>
        <c:axId val="295476016"/>
        <c:scaling>
          <c:orientation val="minMax"/>
          <c:max val="2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75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33</xdr:col>
      <xdr:colOff>426819</xdr:colOff>
      <xdr:row>43</xdr:row>
      <xdr:rowOff>115432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0" y="2103120"/>
          <a:ext cx="14447619" cy="61809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761999</xdr:colOff>
      <xdr:row>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0679" cy="1828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761999</xdr:colOff>
      <xdr:row>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0679" cy="1828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761999</xdr:colOff>
      <xdr:row>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0679" cy="1828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761999</xdr:colOff>
      <xdr:row>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0679" cy="1828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761999</xdr:colOff>
      <xdr:row>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0679" cy="18288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944880</xdr:colOff>
      <xdr:row>2</xdr:row>
      <xdr:rowOff>91440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944880</xdr:colOff>
      <xdr:row>2</xdr:row>
      <xdr:rowOff>91440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944880</xdr:colOff>
      <xdr:row>2</xdr:row>
      <xdr:rowOff>91440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444405</xdr:colOff>
      <xdr:row>14</xdr:row>
      <xdr:rowOff>157708</xdr:rowOff>
    </xdr:from>
    <xdr:to>
      <xdr:col>21</xdr:col>
      <xdr:colOff>583660</xdr:colOff>
      <xdr:row>28</xdr:row>
      <xdr:rowOff>48638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5CDB6-A5AF-8549-A067-98CAB939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326379</xdr:colOff>
      <xdr:row>19</xdr:row>
      <xdr:rowOff>141283</xdr:rowOff>
    </xdr:from>
    <xdr:to>
      <xdr:col>21</xdr:col>
      <xdr:colOff>163094</xdr:colOff>
      <xdr:row>19</xdr:row>
      <xdr:rowOff>150355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F6FC5D-CBC0-D249-816C-7F51A0CCD16C}"/>
            </a:ext>
          </a:extLst>
        </xdr:cNvPr>
        <xdr:cNvCxnSpPr/>
      </xdr:nvCxnSpPr>
      <xdr:spPr>
        <a:xfrm flipV="1">
          <a:off x="16884639" y="4179883"/>
          <a:ext cx="4195355" cy="907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352435</xdr:colOff>
      <xdr:row>20</xdr:row>
      <xdr:rowOff>101907</xdr:rowOff>
    </xdr:from>
    <xdr:to>
      <xdr:col>21</xdr:col>
      <xdr:colOff>171007</xdr:colOff>
      <xdr:row>23</xdr:row>
      <xdr:rowOff>110980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BB76AA1-4CEF-D94C-9FF2-9B4FB0860FA0}"/>
            </a:ext>
          </a:extLst>
        </xdr:cNvPr>
        <xdr:cNvSpPr/>
      </xdr:nvSpPr>
      <xdr:spPr>
        <a:xfrm>
          <a:off x="16910695" y="4323387"/>
          <a:ext cx="4177212" cy="572953"/>
        </a:xfrm>
        <a:prstGeom prst="rect">
          <a:avLst/>
        </a:prstGeom>
        <a:solidFill>
          <a:schemeClr val="accent1">
            <a:lumMod val="40000"/>
            <a:lumOff val="60000"/>
            <a:alpha val="3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444405</xdr:colOff>
      <xdr:row>14</xdr:row>
      <xdr:rowOff>157708</xdr:rowOff>
    </xdr:from>
    <xdr:to>
      <xdr:col>21</xdr:col>
      <xdr:colOff>583660</xdr:colOff>
      <xdr:row>30</xdr:row>
      <xdr:rowOff>48638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5CDB6-A5AF-8549-A067-98CAB939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326379</xdr:colOff>
      <xdr:row>21</xdr:row>
      <xdr:rowOff>141283</xdr:rowOff>
    </xdr:from>
    <xdr:to>
      <xdr:col>21</xdr:col>
      <xdr:colOff>163094</xdr:colOff>
      <xdr:row>21</xdr:row>
      <xdr:rowOff>150355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F6FC5D-CBC0-D249-816C-7F51A0CCD16C}"/>
            </a:ext>
          </a:extLst>
        </xdr:cNvPr>
        <xdr:cNvCxnSpPr/>
      </xdr:nvCxnSpPr>
      <xdr:spPr>
        <a:xfrm flipV="1">
          <a:off x="9356079" y="4164643"/>
          <a:ext cx="3448595" cy="907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352435</xdr:colOff>
      <xdr:row>22</xdr:row>
      <xdr:rowOff>101907</xdr:rowOff>
    </xdr:from>
    <xdr:to>
      <xdr:col>21</xdr:col>
      <xdr:colOff>171007</xdr:colOff>
      <xdr:row>25</xdr:row>
      <xdr:rowOff>110980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BB76AA1-4CEF-D94C-9FF2-9B4FB0860FA0}"/>
            </a:ext>
          </a:extLst>
        </xdr:cNvPr>
        <xdr:cNvSpPr/>
      </xdr:nvSpPr>
      <xdr:spPr>
        <a:xfrm>
          <a:off x="9382135" y="4308147"/>
          <a:ext cx="3430452" cy="557713"/>
        </a:xfrm>
        <a:prstGeom prst="rect">
          <a:avLst/>
        </a:prstGeom>
        <a:solidFill>
          <a:schemeClr val="accent1">
            <a:lumMod val="40000"/>
            <a:lumOff val="60000"/>
            <a:alpha val="3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761999</xdr:colOff>
      <xdr:row>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630679" cy="1828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445047</xdr:colOff>
      <xdr:row>0</xdr:row>
      <xdr:rowOff>52467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9BDA11-BB55-1846-824D-33F57641609C}"/>
            </a:ext>
          </a:extLst>
        </xdr:cNvPr>
        <xdr:cNvSpPr txBox="1"/>
      </xdr:nvSpPr>
      <xdr:spPr>
        <a:xfrm>
          <a:off x="29153397" y="524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28</xdr:col>
      <xdr:colOff>445047</xdr:colOff>
      <xdr:row>17</xdr:row>
      <xdr:rowOff>52467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9BDA11-BB55-1846-824D-33F57641609C}"/>
            </a:ext>
          </a:extLst>
        </xdr:cNvPr>
        <xdr:cNvSpPr txBox="1"/>
      </xdr:nvSpPr>
      <xdr:spPr>
        <a:xfrm>
          <a:off x="29524872" y="524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619250" cy="36576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9250" cy="365760"/>
        </a:xfrm>
        <a:prstGeom prst="rect">
          <a:avLst/>
        </a:prstGeom>
      </xdr:spPr>
    </xdr:pic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619250" cy="36576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9250" cy="365760"/>
        </a:xfrm>
        <a:prstGeom prst="rect">
          <a:avLst/>
        </a:prstGeom>
      </xdr:spPr>
    </xdr:pic>
    <xdr:clientData/>
  </xdr:absoluteAnchor>
  <xdr:twoCellAnchor editAs="oneCell">
    <xdr:from>
      <xdr:col>2</xdr:col>
      <xdr:colOff>403860</xdr:colOff>
      <xdr:row>88</xdr:row>
      <xdr:rowOff>160020</xdr:rowOff>
    </xdr:from>
    <xdr:to>
      <xdr:col>15</xdr:col>
      <xdr:colOff>63053</xdr:colOff>
      <xdr:row>107</xdr:row>
      <xdr:rowOff>106251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16459200"/>
          <a:ext cx="13733333" cy="3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619250" cy="36576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9250" cy="365760"/>
        </a:xfrm>
        <a:prstGeom prst="rect">
          <a:avLst/>
        </a:prstGeom>
      </xdr:spPr>
    </xdr:pic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640840" cy="31623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40840" cy="316230"/>
        </a:xfrm>
        <a:prstGeom prst="rect">
          <a:avLst/>
        </a:prstGeom>
      </xdr:spPr>
    </xdr:pic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Documents%20and%20Settings/cbryant2/Local%20Settings/Temp/Documents%20and%20Settings/cbryant2/My%20Documents/Platform%20Acq%20Model%20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Park,%20Dan/Project%20Orchard%20(Pharmerica)%20(Jan%2005)/Board%20Presentation%20(May%2011)/Project%20Spider/Spider%20model%20master%20v3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Consumer%20Products/Company/Reckitt%20Benckiser/Project%20Bush%202002/lbocases/model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Users/Josh/Downloads/Merger%20Model%20for%20Chapter%207%20v.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Park,%20Dan/Project%20Orchard%20(Pharmerica)%20(Jan%2005)/Board%20Presentation%20(May%2011)/(DAN%20Solution%20file)%20LANCE.LBO_Model_SOLUTION_v0.4%20-%20NO%20RECA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lassshare\Valuation%20Training\Templates\acq%20comps%20key%20HSY%20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Documents%20and%20Settings/cbryant2/Local%20Settings/Temp/Documents%20and%20Settings/cbryant2/My%20Documents/FLM%20Model%20Revised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Documents%20and%20Settings/cbryant2/Local%20Settings/Temp/TREAS/GABE/chase%20model%20templates/Cashflow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Pearl/Dead%20Deals/Nash%20finch%202-11-04/Model/Nash%20Finch%20model%20(2-24-04)%20v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Park,%20Dan/Project%20Orchard%20(Pharmerica)%20(Jan%2005)/Financial%20analysis/Pharmerica%20Model%20v.9.%20(Jan%2005)%20SG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M&amp;A/Dan%20Park/Model%20Templates/Lance%20Model/Lance%20Operating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Wdd00ta573/lavori%20cipi/Lavori%20CIPI/ROMAGEST/File%20vuot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Documents%20and%20Settings/Joshua%20Pearl/My%20Documents/Book/Financial%20Model/Comparable%20Companies/HLHZ%20Val%20Pak%20Template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Users/Josh/Documents/1-IB%202/Chapter%207%20-%20Merger%20Analysis/HUN-ROC-1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Users/Josh/Dropbox/Documents/1-IB%203/FINANCIAL%20MODELS/3%20-%20DCF%20Analysis/M&amp;A/Project%20Horseshoe%20-%20Merger%20Model%20(May%202006)%20v.33%20(DRAFT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Users/Josh/Dropbox/Documents/1-IB%203/FINANCIAL%20MODELS/3%20-%20DCF%20Analysis/M&amp;A/Model_v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USERS/NEUMAMI/Templates/COMPANY/FINALCA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Industrials/Calvin%20Chan/panaria/Backup%20and%20other%20files/Indexed%20price%20performan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B-BP/Clients/Light-End%20BP/Headwaters/Board%20presentations/2007-11-2/Book/Excel/HW%202%202007-11-2%20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Industrials/Landerfelt/ABC%20Supply/September%202007/ABC%20Supply%209-2007%20V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Industrials/Nimesh/HB-BP/BP%20Update/BP%20Update%20Comprehensive%20Backu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o4-my.sharepoint.com/dbg.ads.db.com/nyc-corpfin-g/B-BP/Clients/Traditional%20HB/PULTE/September%202007/Pulte%20Homes%20V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Mag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Assumptions"/>
      <sheetName val="Transaction Overview"/>
      <sheetName val="Opening Balance Sheet"/>
      <sheetName val="Income Statement"/>
      <sheetName val="Balance Sheet &amp; Cash Flow"/>
      <sheetName val="NPV - Perpetuity"/>
      <sheetName val="NPV - EBITDA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U - consolidated"/>
      <sheetName val="Sheet"/>
      <sheetName val="Nuts"/>
      <sheetName val="HO"/>
      <sheetName val="Adj"/>
      <sheetName val="START"/>
      <sheetName val="CS"/>
      <sheetName val="RS"/>
      <sheetName val="Seeds"/>
      <sheetName val="Tea"/>
      <sheetName val="Merch"/>
      <sheetName val="END"/>
      <sheetName val="Total"/>
      <sheetName val="Consol"/>
      <sheetName val="DCF"/>
      <sheetName val="Scenario Analysis"/>
      <sheetName val="DCF Output"/>
      <sheetName val="LBO"/>
      <sheetName val="LBO Output"/>
      <sheetName val="Valuation Summary"/>
      <sheetName val="Reconciliation"/>
      <sheetName val="Acc - Dil"/>
      <sheetName val="Acc-Dil output"/>
      <sheetName val="Total - Football (new)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ies"/>
      <sheetName val="COMMENTS"/>
      <sheetName val="CALCS"/>
      <sheetName val="options"/>
      <sheetName val="New Acquis"/>
      <sheetName val="Model"/>
      <sheetName val="Schick"/>
      <sheetName val="SHiCKCURRCONV"/>
      <sheetName val="SCHICKDCFonlyreckitt"/>
      <sheetName val="SCHICKDCF"/>
      <sheetName val="purchasepricematrix"/>
      <sheetName val="DCFscenarios"/>
      <sheetName val="pagesforbook"/>
      <sheetName val="Module1"/>
      <sheetName val="Module2"/>
      <sheetName val="Module3"/>
      <sheetName val="Module4"/>
      <sheetName val="Module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  <sheetName val="Transaction-Summary"/>
      <sheetName val="Merger-Model"/>
      <sheetName val="Tax Schedule"/>
      <sheetName val="MSFT-Financials"/>
      <sheetName val="Synergies"/>
      <sheetName val="Contribution-Analysis"/>
    </sheetNames>
    <sheetDataSet>
      <sheetData sheetId="0">
        <row r="4">
          <cell r="E4" t="str">
            <v>Yahoo! Inc.</v>
          </cell>
        </row>
        <row r="6">
          <cell r="E6">
            <v>39447</v>
          </cell>
        </row>
        <row r="8">
          <cell r="E8">
            <v>39994</v>
          </cell>
        </row>
        <row r="10">
          <cell r="E10">
            <v>1</v>
          </cell>
          <cell r="F10" t="str">
            <v>Base</v>
          </cell>
        </row>
        <row r="13">
          <cell r="L13" t="str">
            <v>TTM</v>
          </cell>
        </row>
        <row r="14">
          <cell r="I14" t="str">
            <v>Forward Year 1</v>
          </cell>
          <cell r="L14">
            <v>39813</v>
          </cell>
        </row>
        <row r="15">
          <cell r="E15">
            <v>365</v>
          </cell>
          <cell r="I15" t="str">
            <v>Forward Year 2</v>
          </cell>
          <cell r="L15">
            <v>40178</v>
          </cell>
        </row>
        <row r="16">
          <cell r="E16">
            <v>1000000</v>
          </cell>
          <cell r="L16">
            <v>40543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GOOG</v>
          </cell>
          <cell r="L2" t="str">
            <v>EBAY</v>
          </cell>
          <cell r="Q2" t="str">
            <v>AMZN</v>
          </cell>
          <cell r="V2" t="str">
            <v>IACI</v>
          </cell>
          <cell r="AA2" t="str">
            <v>YHOO</v>
          </cell>
        </row>
        <row r="3">
          <cell r="G3" t="str">
            <v>Google Inc.</v>
          </cell>
          <cell r="L3" t="str">
            <v>eBay Inc.</v>
          </cell>
          <cell r="Q3" t="str">
            <v>Amazon.com, Inc.</v>
          </cell>
          <cell r="V3" t="str">
            <v>IAC/InterActiveCorp</v>
          </cell>
          <cell r="AA3" t="str">
            <v>Yahoo! Inc.</v>
          </cell>
        </row>
        <row r="4">
          <cell r="D4" t="str">
            <v>Calendarization</v>
          </cell>
          <cell r="I4" t="str">
            <v>Calendarization</v>
          </cell>
          <cell r="N4" t="str">
            <v>Calendarization</v>
          </cell>
          <cell r="S4" t="str">
            <v>Calendarization</v>
          </cell>
          <cell r="X4" t="str">
            <v>Calendarization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TTM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TTM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TTM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TTM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TTM</v>
          </cell>
        </row>
        <row r="6">
          <cell r="F6">
            <v>11660.086000000001</v>
          </cell>
          <cell r="G6">
            <v>11660.086000000001</v>
          </cell>
          <cell r="K6">
            <v>7672.3289999999997</v>
          </cell>
          <cell r="L6">
            <v>7672.3289999999997</v>
          </cell>
          <cell r="P6">
            <v>14835</v>
          </cell>
          <cell r="Q6">
            <v>14835</v>
          </cell>
          <cell r="U6">
            <v>6373.41</v>
          </cell>
          <cell r="V6">
            <v>6373.41</v>
          </cell>
          <cell r="Z6">
            <v>5112.5720000000001</v>
          </cell>
          <cell r="AA6">
            <v>5112.5720000000001</v>
          </cell>
        </row>
        <row r="7">
          <cell r="F7">
            <v>1715.1850000000004</v>
          </cell>
          <cell r="G7">
            <v>1715.1850000000004</v>
          </cell>
          <cell r="K7">
            <v>1762.972</v>
          </cell>
          <cell r="L7">
            <v>1762.972</v>
          </cell>
          <cell r="P7">
            <v>11482</v>
          </cell>
          <cell r="Q7">
            <v>11482</v>
          </cell>
          <cell r="U7">
            <v>3374.4560000000001</v>
          </cell>
          <cell r="V7">
            <v>3374.4560000000001</v>
          </cell>
          <cell r="Z7">
            <v>982.05700000000002</v>
          </cell>
          <cell r="AA7">
            <v>982.05700000000002</v>
          </cell>
        </row>
        <row r="8">
          <cell r="D8">
            <v>0</v>
          </cell>
          <cell r="E8">
            <v>0</v>
          </cell>
          <cell r="F8">
            <v>9944.9010000000017</v>
          </cell>
          <cell r="G8">
            <v>9944.9010000000017</v>
          </cell>
          <cell r="I8">
            <v>0</v>
          </cell>
          <cell r="J8">
            <v>0</v>
          </cell>
          <cell r="K8">
            <v>5909.357</v>
          </cell>
          <cell r="L8">
            <v>5909.357</v>
          </cell>
          <cell r="N8">
            <v>0</v>
          </cell>
          <cell r="O8">
            <v>0</v>
          </cell>
          <cell r="P8">
            <v>3353</v>
          </cell>
          <cell r="Q8">
            <v>3353</v>
          </cell>
          <cell r="S8">
            <v>0</v>
          </cell>
          <cell r="T8">
            <v>0</v>
          </cell>
          <cell r="U8">
            <v>2998.9539999999997</v>
          </cell>
          <cell r="V8">
            <v>2998.9539999999997</v>
          </cell>
          <cell r="X8">
            <v>0</v>
          </cell>
          <cell r="Y8">
            <v>0</v>
          </cell>
          <cell r="Z8">
            <v>4130.5150000000003</v>
          </cell>
          <cell r="AA8">
            <v>4130.5150000000003</v>
          </cell>
        </row>
        <row r="9">
          <cell r="F9">
            <v>4860.5009999999984</v>
          </cell>
          <cell r="G9">
            <v>4860.5009999999984</v>
          </cell>
          <cell r="K9">
            <v>5296.1769999999997</v>
          </cell>
          <cell r="L9">
            <v>5296.1769999999997</v>
          </cell>
          <cell r="P9">
            <v>2698</v>
          </cell>
          <cell r="Q9">
            <v>2698</v>
          </cell>
          <cell r="U9">
            <v>3158.5180000000005</v>
          </cell>
          <cell r="V9">
            <v>3158.5180000000005</v>
          </cell>
          <cell r="Z9">
            <v>3435.1030000000001</v>
          </cell>
          <cell r="AA9">
            <v>3435.1030000000001</v>
          </cell>
        </row>
        <row r="10">
          <cell r="F10">
            <v>589.58000000000004</v>
          </cell>
          <cell r="G10">
            <v>589.58000000000004</v>
          </cell>
          <cell r="K10">
            <v>137.67099999999999</v>
          </cell>
          <cell r="L10">
            <v>137.67099999999999</v>
          </cell>
          <cell r="P10">
            <v>5</v>
          </cell>
          <cell r="Q10">
            <v>5</v>
          </cell>
          <cell r="U10">
            <v>87.486000000000004</v>
          </cell>
          <cell r="V10">
            <v>87.486000000000004</v>
          </cell>
          <cell r="Z10">
            <v>154.011</v>
          </cell>
          <cell r="AA10">
            <v>154.011</v>
          </cell>
        </row>
        <row r="11">
          <cell r="D11">
            <v>0</v>
          </cell>
          <cell r="E11">
            <v>0</v>
          </cell>
          <cell r="F11">
            <v>5673.9800000000032</v>
          </cell>
          <cell r="G11">
            <v>5673.9800000000032</v>
          </cell>
          <cell r="I11">
            <v>0</v>
          </cell>
          <cell r="J11">
            <v>0</v>
          </cell>
          <cell r="K11">
            <v>750.85100000000034</v>
          </cell>
          <cell r="L11">
            <v>750.85100000000034</v>
          </cell>
          <cell r="N11">
            <v>0</v>
          </cell>
          <cell r="O11">
            <v>0</v>
          </cell>
          <cell r="P11">
            <v>660</v>
          </cell>
          <cell r="Q11">
            <v>660</v>
          </cell>
          <cell r="S11">
            <v>0</v>
          </cell>
          <cell r="T11">
            <v>0</v>
          </cell>
          <cell r="U11">
            <v>-72.078000000000756</v>
          </cell>
          <cell r="V11">
            <v>-72.078000000000756</v>
          </cell>
          <cell r="X11">
            <v>0</v>
          </cell>
          <cell r="Y11">
            <v>0</v>
          </cell>
          <cell r="Z11">
            <v>849.42300000000023</v>
          </cell>
          <cell r="AA11">
            <v>849.42300000000023</v>
          </cell>
        </row>
        <row r="12">
          <cell r="F12">
            <v>1470.26</v>
          </cell>
          <cell r="G12">
            <v>1470.26</v>
          </cell>
          <cell r="K12">
            <v>402.6</v>
          </cell>
          <cell r="L12">
            <v>402.6</v>
          </cell>
          <cell r="P12">
            <v>184</v>
          </cell>
          <cell r="Q12">
            <v>184</v>
          </cell>
          <cell r="U12">
            <v>138.05199999999999</v>
          </cell>
          <cell r="V12">
            <v>138.05199999999999</v>
          </cell>
          <cell r="Z12">
            <v>337.26299999999998</v>
          </cell>
          <cell r="AA12">
            <v>337.26299999999998</v>
          </cell>
        </row>
        <row r="13">
          <cell r="F13">
            <v>0</v>
          </cell>
          <cell r="G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U13">
            <v>4.5609999999999999</v>
          </cell>
          <cell r="V13">
            <v>4.5609999999999999</v>
          </cell>
          <cell r="Z13">
            <v>-2.85</v>
          </cell>
          <cell r="AA13">
            <v>-2.85</v>
          </cell>
        </row>
        <row r="14">
          <cell r="D14">
            <v>0</v>
          </cell>
          <cell r="E14">
            <v>0</v>
          </cell>
          <cell r="F14">
            <v>4203.720000000003</v>
          </cell>
          <cell r="G14">
            <v>4203.720000000003</v>
          </cell>
          <cell r="I14">
            <v>0</v>
          </cell>
          <cell r="J14">
            <v>0</v>
          </cell>
          <cell r="K14">
            <v>348.25100000000032</v>
          </cell>
          <cell r="L14">
            <v>348.25100000000032</v>
          </cell>
          <cell r="N14">
            <v>0</v>
          </cell>
          <cell r="O14">
            <v>0</v>
          </cell>
          <cell r="P14">
            <v>476</v>
          </cell>
          <cell r="Q14">
            <v>476</v>
          </cell>
          <cell r="S14">
            <v>0</v>
          </cell>
          <cell r="T14">
            <v>0</v>
          </cell>
          <cell r="U14">
            <v>-205.56900000000073</v>
          </cell>
          <cell r="V14">
            <v>-205.56900000000073</v>
          </cell>
          <cell r="Z14">
            <v>659.99900000000025</v>
          </cell>
          <cell r="AA14">
            <v>659.99900000000025</v>
          </cell>
        </row>
        <row r="15">
          <cell r="F15">
            <v>159.91499999999999</v>
          </cell>
          <cell r="G15">
            <v>159.91499999999999</v>
          </cell>
          <cell r="K15">
            <v>204.10400000000001</v>
          </cell>
          <cell r="L15">
            <v>204.10400000000001</v>
          </cell>
          <cell r="P15">
            <v>129</v>
          </cell>
          <cell r="Q15">
            <v>129</v>
          </cell>
          <cell r="U15">
            <v>206.39499999999998</v>
          </cell>
          <cell r="V15">
            <v>206.39499999999998</v>
          </cell>
          <cell r="Z15">
            <v>249.82900000000001</v>
          </cell>
          <cell r="AA15">
            <v>249.82900000000001</v>
          </cell>
        </row>
        <row r="16">
          <cell r="F16">
            <v>807.74300000000005</v>
          </cell>
          <cell r="G16">
            <v>807.74300000000005</v>
          </cell>
          <cell r="K16">
            <v>397.60299999999995</v>
          </cell>
          <cell r="L16">
            <v>397.60299999999995</v>
          </cell>
          <cell r="P16">
            <v>117</v>
          </cell>
          <cell r="Q16">
            <v>117</v>
          </cell>
          <cell r="U16">
            <v>156.416</v>
          </cell>
          <cell r="V16">
            <v>156.416</v>
          </cell>
          <cell r="Z16">
            <v>409.36599999999999</v>
          </cell>
          <cell r="AA16">
            <v>409.36599999999999</v>
          </cell>
        </row>
        <row r="17">
          <cell r="F17">
            <v>868.64599999999996</v>
          </cell>
          <cell r="G17">
            <v>868.64599999999996</v>
          </cell>
          <cell r="K17">
            <v>301.81299999999999</v>
          </cell>
          <cell r="L17">
            <v>301.81299999999999</v>
          </cell>
          <cell r="P17">
            <v>185</v>
          </cell>
          <cell r="Q17">
            <v>185</v>
          </cell>
          <cell r="U17">
            <v>105.61199999999999</v>
          </cell>
          <cell r="V17">
            <v>105.61199999999999</v>
          </cell>
          <cell r="Z17">
            <v>572.42700000000002</v>
          </cell>
          <cell r="AA17">
            <v>572.42700000000002</v>
          </cell>
        </row>
        <row r="18">
          <cell r="F18">
            <v>0</v>
          </cell>
          <cell r="G18">
            <v>0</v>
          </cell>
          <cell r="K18">
            <v>1390.9380000000001</v>
          </cell>
          <cell r="L18">
            <v>1390.9380000000001</v>
          </cell>
          <cell r="P18">
            <v>9</v>
          </cell>
          <cell r="Q18">
            <v>9</v>
          </cell>
          <cell r="U18">
            <v>507.76400000000001</v>
          </cell>
          <cell r="V18">
            <v>507.76400000000001</v>
          </cell>
          <cell r="Z18">
            <v>0</v>
          </cell>
          <cell r="AA18">
            <v>0</v>
          </cell>
        </row>
        <row r="19">
          <cell r="G19">
            <v>0.35</v>
          </cell>
          <cell r="L19">
            <v>0.35</v>
          </cell>
          <cell r="Q19">
            <v>0.35</v>
          </cell>
          <cell r="V19">
            <v>0.35</v>
          </cell>
          <cell r="AA19">
            <v>0.4</v>
          </cell>
        </row>
        <row r="21">
          <cell r="D21">
            <v>0</v>
          </cell>
          <cell r="E21">
            <v>0</v>
          </cell>
          <cell r="F21">
            <v>4356.6516500000016</v>
          </cell>
          <cell r="G21">
            <v>4356.6516500000016</v>
          </cell>
          <cell r="I21">
            <v>0</v>
          </cell>
          <cell r="J21">
            <v>0</v>
          </cell>
          <cell r="K21">
            <v>1721.0089000000005</v>
          </cell>
          <cell r="L21">
            <v>1721.0089000000005</v>
          </cell>
          <cell r="N21">
            <v>0</v>
          </cell>
          <cell r="O21">
            <v>0</v>
          </cell>
          <cell r="P21">
            <v>638.95000000000005</v>
          </cell>
          <cell r="Q21">
            <v>638.95000000000005</v>
          </cell>
          <cell r="S21">
            <v>0</v>
          </cell>
          <cell r="T21">
            <v>0</v>
          </cell>
          <cell r="U21">
            <v>490.56144999999947</v>
          </cell>
          <cell r="V21">
            <v>490.56144999999947</v>
          </cell>
          <cell r="X21">
            <v>0</v>
          </cell>
          <cell r="Y21">
            <v>0</v>
          </cell>
          <cell r="Z21">
            <v>1150.8464000000001</v>
          </cell>
          <cell r="AA21">
            <v>1150.8464000000001</v>
          </cell>
        </row>
        <row r="22">
          <cell r="G22">
            <v>13.683244682869462</v>
          </cell>
          <cell r="L22">
            <v>1.29599204709293</v>
          </cell>
          <cell r="Q22">
            <v>1.4834390979014545</v>
          </cell>
          <cell r="V22">
            <v>1.732352055141765</v>
          </cell>
          <cell r="AA22">
            <v>0.86066144255016364</v>
          </cell>
        </row>
        <row r="24">
          <cell r="D24">
            <v>0</v>
          </cell>
          <cell r="E24">
            <v>0</v>
          </cell>
          <cell r="F24">
            <v>6920.7040000000034</v>
          </cell>
          <cell r="G24">
            <v>6920.7040000000034</v>
          </cell>
          <cell r="I24">
            <v>0</v>
          </cell>
          <cell r="J24">
            <v>0</v>
          </cell>
          <cell r="K24">
            <v>2907.6380000000004</v>
          </cell>
          <cell r="L24">
            <v>2907.6380000000004</v>
          </cell>
          <cell r="N24">
            <v>0</v>
          </cell>
          <cell r="O24">
            <v>0</v>
          </cell>
          <cell r="P24">
            <v>1095</v>
          </cell>
          <cell r="Q24">
            <v>1095</v>
          </cell>
          <cell r="S24">
            <v>0</v>
          </cell>
          <cell r="T24">
            <v>0</v>
          </cell>
          <cell r="U24">
            <v>816.62299999999925</v>
          </cell>
          <cell r="V24">
            <v>816.62299999999925</v>
          </cell>
          <cell r="X24">
            <v>0</v>
          </cell>
          <cell r="Y24">
            <v>0</v>
          </cell>
          <cell r="Z24">
            <v>1927.0340000000001</v>
          </cell>
          <cell r="AA24">
            <v>1927.0340000000001</v>
          </cell>
        </row>
        <row r="25">
          <cell r="D25">
            <v>0</v>
          </cell>
          <cell r="E25">
            <v>0</v>
          </cell>
          <cell r="F25">
            <v>5953.046000000003</v>
          </cell>
          <cell r="G25">
            <v>5953.046000000003</v>
          </cell>
          <cell r="I25">
            <v>0</v>
          </cell>
          <cell r="J25">
            <v>0</v>
          </cell>
          <cell r="K25">
            <v>2305.9310000000005</v>
          </cell>
          <cell r="L25">
            <v>2305.9310000000005</v>
          </cell>
          <cell r="N25">
            <v>0</v>
          </cell>
          <cell r="O25">
            <v>0</v>
          </cell>
          <cell r="P25">
            <v>849</v>
          </cell>
          <cell r="Q25">
            <v>849</v>
          </cell>
          <cell r="S25">
            <v>0</v>
          </cell>
          <cell r="T25">
            <v>0</v>
          </cell>
          <cell r="U25">
            <v>453.81199999999922</v>
          </cell>
          <cell r="V25">
            <v>453.81199999999922</v>
          </cell>
          <cell r="X25">
            <v>0</v>
          </cell>
          <cell r="Y25">
            <v>0</v>
          </cell>
          <cell r="Z25">
            <v>1267.8390000000004</v>
          </cell>
          <cell r="AA25">
            <v>1267.8390000000004</v>
          </cell>
        </row>
        <row r="27">
          <cell r="D27" t="str">
            <v>Balance Sheet Data</v>
          </cell>
          <cell r="I27" t="str">
            <v>Balance Sheet Data</v>
          </cell>
          <cell r="N27" t="str">
            <v>Balance Sheet Data</v>
          </cell>
          <cell r="S27" t="str">
            <v>Balance Sheet Data</v>
          </cell>
        </row>
        <row r="28">
          <cell r="G28">
            <v>15278.307000000001</v>
          </cell>
          <cell r="L28">
            <v>5035.692</v>
          </cell>
          <cell r="Q28">
            <v>3112</v>
          </cell>
          <cell r="V28">
            <v>2386.1089999999999</v>
          </cell>
          <cell r="AA28">
            <v>2363.4720000000002</v>
          </cell>
        </row>
        <row r="29">
          <cell r="G29">
            <v>0</v>
          </cell>
          <cell r="L29">
            <v>0</v>
          </cell>
          <cell r="Q29">
            <v>1299</v>
          </cell>
          <cell r="V29">
            <v>946.423</v>
          </cell>
          <cell r="AA29">
            <v>749.62800000000004</v>
          </cell>
        </row>
        <row r="30">
          <cell r="G30">
            <v>0</v>
          </cell>
          <cell r="L30">
            <v>0</v>
          </cell>
          <cell r="Q30">
            <v>0</v>
          </cell>
          <cell r="V30">
            <v>0</v>
          </cell>
          <cell r="AA30">
            <v>0</v>
          </cell>
        </row>
        <row r="31">
          <cell r="G31">
            <v>0</v>
          </cell>
          <cell r="L31">
            <v>0</v>
          </cell>
          <cell r="Q31">
            <v>0</v>
          </cell>
          <cell r="V31">
            <v>40.481000000000002</v>
          </cell>
          <cell r="AA31">
            <v>12.254</v>
          </cell>
        </row>
        <row r="33">
          <cell r="D33" t="str">
            <v>Equity Research Projections</v>
          </cell>
          <cell r="I33" t="str">
            <v>Equity Research Projections</v>
          </cell>
          <cell r="N33" t="str">
            <v>Equity Research Projections</v>
          </cell>
          <cell r="S33" t="str">
            <v>Equity Research Projections</v>
          </cell>
          <cell r="X33" t="str">
            <v>Projections</v>
          </cell>
        </row>
        <row r="34">
          <cell r="D34">
            <v>39813</v>
          </cell>
          <cell r="E34">
            <v>40178</v>
          </cell>
          <cell r="F34">
            <v>40543</v>
          </cell>
          <cell r="I34">
            <v>39813</v>
          </cell>
          <cell r="J34">
            <v>40178</v>
          </cell>
          <cell r="K34">
            <v>40543</v>
          </cell>
          <cell r="N34">
            <v>39813</v>
          </cell>
          <cell r="O34">
            <v>40178</v>
          </cell>
          <cell r="P34">
            <v>40543</v>
          </cell>
          <cell r="S34">
            <v>39813</v>
          </cell>
          <cell r="T34">
            <v>40178</v>
          </cell>
          <cell r="U34">
            <v>40543</v>
          </cell>
          <cell r="X34">
            <v>39813</v>
          </cell>
          <cell r="Y34">
            <v>40178</v>
          </cell>
          <cell r="Z34">
            <v>40543</v>
          </cell>
        </row>
        <row r="35">
          <cell r="G35" t="str">
            <v>CS</v>
          </cell>
          <cell r="L35" t="str">
            <v>CS</v>
          </cell>
          <cell r="Q35" t="str">
            <v>Canaccord</v>
          </cell>
          <cell r="V35" t="str">
            <v>Oppenh.</v>
          </cell>
          <cell r="AA35" t="str">
            <v>N/A</v>
          </cell>
        </row>
        <row r="36">
          <cell r="G36" t="str">
            <v>3.26.08</v>
          </cell>
          <cell r="L36" t="str">
            <v>3.11.08</v>
          </cell>
          <cell r="Q36" t="str">
            <v>3.17.08</v>
          </cell>
          <cell r="V36" t="str">
            <v>3.4.08</v>
          </cell>
          <cell r="AA36" t="str">
            <v>N/A</v>
          </cell>
        </row>
        <row r="37">
          <cell r="D37">
            <v>17212.3</v>
          </cell>
          <cell r="E37">
            <v>23582.799999999999</v>
          </cell>
          <cell r="F37" t="str">
            <v>N/A</v>
          </cell>
          <cell r="I37">
            <v>8674</v>
          </cell>
          <cell r="J37">
            <v>9977.9</v>
          </cell>
          <cell r="K37" t="str">
            <v>N/A</v>
          </cell>
          <cell r="N37">
            <v>19258</v>
          </cell>
          <cell r="O37">
            <v>23102</v>
          </cell>
          <cell r="P37" t="str">
            <v>N/A</v>
          </cell>
          <cell r="S37">
            <v>6817.4</v>
          </cell>
          <cell r="T37">
            <v>7462.5</v>
          </cell>
          <cell r="U37" t="str">
            <v>N/A</v>
          </cell>
          <cell r="X37">
            <v>5800.6792722400005</v>
          </cell>
          <cell r="Y37">
            <v>6499.7832878501285</v>
          </cell>
          <cell r="Z37">
            <v>7217.2457674924335</v>
          </cell>
        </row>
        <row r="38">
          <cell r="D38">
            <v>10118</v>
          </cell>
          <cell r="E38">
            <v>13567</v>
          </cell>
          <cell r="F38" t="str">
            <v>N/A</v>
          </cell>
          <cell r="I38">
            <v>3135.2</v>
          </cell>
          <cell r="J38">
            <v>3645.8</v>
          </cell>
          <cell r="K38" t="str">
            <v>N/A</v>
          </cell>
          <cell r="N38">
            <v>1407</v>
          </cell>
          <cell r="O38">
            <v>1783</v>
          </cell>
          <cell r="P38" t="str">
            <v>N/A</v>
          </cell>
          <cell r="S38">
            <v>890.072</v>
          </cell>
          <cell r="T38">
            <v>1047.8820000000001</v>
          </cell>
          <cell r="U38" t="str">
            <v>N/A</v>
          </cell>
          <cell r="X38">
            <v>2044.8728779244573</v>
          </cell>
          <cell r="Y38">
            <v>2194.3259206832022</v>
          </cell>
          <cell r="Z38">
            <v>2379.5092743993891</v>
          </cell>
        </row>
        <row r="39">
          <cell r="D39">
            <v>8674</v>
          </cell>
          <cell r="E39">
            <v>11422</v>
          </cell>
          <cell r="F39" t="str">
            <v>N/A</v>
          </cell>
          <cell r="I39">
            <v>2734.9</v>
          </cell>
          <cell r="J39">
            <v>3139.6</v>
          </cell>
          <cell r="K39" t="str">
            <v>N/A</v>
          </cell>
          <cell r="N39">
            <v>1148</v>
          </cell>
          <cell r="O39">
            <v>1497</v>
          </cell>
          <cell r="P39" t="str">
            <v>N/A</v>
          </cell>
          <cell r="S39">
            <v>443.14400000000001</v>
          </cell>
          <cell r="T39">
            <v>578.88200000000006</v>
          </cell>
          <cell r="U39" t="str">
            <v>N/A</v>
          </cell>
          <cell r="X39">
            <v>1432.8207579244572</v>
          </cell>
          <cell r="Y39">
            <v>1578.32069072897</v>
          </cell>
          <cell r="Z39">
            <v>1671.0582269896497</v>
          </cell>
        </row>
        <row r="40">
          <cell r="D40">
            <v>21.16</v>
          </cell>
          <cell r="E40">
            <v>26.93</v>
          </cell>
          <cell r="F40" t="str">
            <v>N/A</v>
          </cell>
          <cell r="I40">
            <v>1.65</v>
          </cell>
          <cell r="J40">
            <v>1.94</v>
          </cell>
          <cell r="K40" t="str">
            <v>N/A</v>
          </cell>
          <cell r="N40">
            <v>1.86</v>
          </cell>
          <cell r="O40">
            <v>2.4</v>
          </cell>
          <cell r="P40" t="str">
            <v>N/A</v>
          </cell>
          <cell r="S40">
            <v>1.61</v>
          </cell>
          <cell r="T40">
            <v>1.97</v>
          </cell>
          <cell r="U40" t="str">
            <v>N/A</v>
          </cell>
          <cell r="X40">
            <v>0.85927835704476285</v>
          </cell>
          <cell r="Y40">
            <v>0.86938385434911991</v>
          </cell>
          <cell r="Z40">
            <v>0.89630839110580873</v>
          </cell>
        </row>
        <row r="42">
          <cell r="D42" t="str">
            <v>Diluted Shares Calculation</v>
          </cell>
          <cell r="I42" t="str">
            <v>Diluted Shares Calculation</v>
          </cell>
          <cell r="N42" t="str">
            <v>Diluted Shares Calculation</v>
          </cell>
          <cell r="S42" t="str">
            <v>Diluted Shares Calculation</v>
          </cell>
        </row>
        <row r="43">
          <cell r="G43">
            <v>548.27</v>
          </cell>
          <cell r="L43">
            <v>26.3</v>
          </cell>
          <cell r="Q43">
            <v>74.209999999999994</v>
          </cell>
          <cell r="V43">
            <v>50.88</v>
          </cell>
          <cell r="AA43">
            <v>19.05</v>
          </cell>
          <cell r="AB43">
            <v>23.72</v>
          </cell>
        </row>
        <row r="44">
          <cell r="G44">
            <v>313.37888800000002</v>
          </cell>
          <cell r="L44">
            <v>1327.9471149999999</v>
          </cell>
          <cell r="Q44">
            <v>416.81769000000003</v>
          </cell>
          <cell r="V44">
            <v>277.99080800000002</v>
          </cell>
          <cell r="AA44">
            <v>1337.165049</v>
          </cell>
        </row>
        <row r="46">
          <cell r="E46" t="str">
            <v>Total</v>
          </cell>
          <cell r="F46" t="str">
            <v>Strike</v>
          </cell>
          <cell r="G46" t="str">
            <v>Dilution</v>
          </cell>
          <cell r="J46" t="str">
            <v>Total</v>
          </cell>
          <cell r="K46" t="str">
            <v>Strike</v>
          </cell>
          <cell r="L46" t="str">
            <v>Dilution</v>
          </cell>
          <cell r="O46" t="str">
            <v>Total</v>
          </cell>
          <cell r="P46" t="str">
            <v>Strike</v>
          </cell>
          <cell r="Q46" t="str">
            <v>Dilution</v>
          </cell>
          <cell r="T46" t="str">
            <v>Total</v>
          </cell>
          <cell r="U46" t="str">
            <v>Strike</v>
          </cell>
          <cell r="V46" t="str">
            <v>Dilution</v>
          </cell>
          <cell r="Y46" t="str">
            <v>Total</v>
          </cell>
          <cell r="Z46" t="str">
            <v>Strike</v>
          </cell>
          <cell r="AA46" t="str">
            <v>Dilution</v>
          </cell>
        </row>
        <row r="47">
          <cell r="E47">
            <v>2.2786330000000001</v>
          </cell>
          <cell r="F47">
            <v>18.07</v>
          </cell>
          <cell r="G47">
            <v>2.2035333259160632</v>
          </cell>
          <cell r="J47">
            <v>117.86199999999999</v>
          </cell>
          <cell r="K47">
            <v>32.450000000000003</v>
          </cell>
          <cell r="L47">
            <v>0</v>
          </cell>
          <cell r="O47">
            <v>18.182309999999973</v>
          </cell>
          <cell r="P47">
            <v>17.46</v>
          </cell>
          <cell r="Q47">
            <v>13.904407660692607</v>
          </cell>
          <cell r="T47">
            <v>0.91200000000000003</v>
          </cell>
          <cell r="U47">
            <v>6.05</v>
          </cell>
          <cell r="V47">
            <v>0.80355660377358495</v>
          </cell>
          <cell r="Y47">
            <v>180.39699999999999</v>
          </cell>
          <cell r="Z47">
            <v>29.36</v>
          </cell>
          <cell r="AA47">
            <v>0</v>
          </cell>
        </row>
        <row r="48">
          <cell r="E48">
            <v>1.678669</v>
          </cell>
          <cell r="F48">
            <v>176.42</v>
          </cell>
          <cell r="G48">
            <v>1.138513994291134</v>
          </cell>
          <cell r="L48">
            <v>0</v>
          </cell>
          <cell r="Q48">
            <v>0</v>
          </cell>
          <cell r="T48">
            <v>1.6779999999999999</v>
          </cell>
          <cell r="U48">
            <v>14.64</v>
          </cell>
          <cell r="V48">
            <v>1.1951792452830188</v>
          </cell>
          <cell r="Y48">
            <v>36.567219512195123</v>
          </cell>
          <cell r="Z48">
            <v>22.55</v>
          </cell>
          <cell r="AA48">
            <v>0</v>
          </cell>
        </row>
        <row r="49">
          <cell r="E49">
            <v>1.3914390000000001</v>
          </cell>
          <cell r="F49">
            <v>274.52</v>
          </cell>
          <cell r="G49">
            <v>0.69474241933718794</v>
          </cell>
          <cell r="L49">
            <v>0</v>
          </cell>
          <cell r="Q49">
            <v>0</v>
          </cell>
          <cell r="T49">
            <v>3.4550000000000001</v>
          </cell>
          <cell r="U49">
            <v>25.18</v>
          </cell>
          <cell r="V49">
            <v>1.7451552672955977</v>
          </cell>
          <cell r="AA49">
            <v>0</v>
          </cell>
        </row>
        <row r="50">
          <cell r="E50">
            <v>1.7895179999999999</v>
          </cell>
          <cell r="F50">
            <v>329.55</v>
          </cell>
          <cell r="G50">
            <v>0.71388800583654044</v>
          </cell>
          <cell r="L50">
            <v>0</v>
          </cell>
          <cell r="Q50">
            <v>0</v>
          </cell>
          <cell r="T50">
            <v>4.0270000000000001</v>
          </cell>
          <cell r="U50">
            <v>34.28</v>
          </cell>
          <cell r="V50">
            <v>1.3138404088050311</v>
          </cell>
          <cell r="AA50">
            <v>0</v>
          </cell>
        </row>
        <row r="51">
          <cell r="E51">
            <v>1.469211</v>
          </cell>
          <cell r="F51">
            <v>449.9</v>
          </cell>
          <cell r="G51">
            <v>0.26360422067594436</v>
          </cell>
          <cell r="L51">
            <v>0</v>
          </cell>
          <cell r="Q51">
            <v>0</v>
          </cell>
          <cell r="T51">
            <v>1.8660000000000001</v>
          </cell>
          <cell r="U51">
            <v>47.39</v>
          </cell>
          <cell r="V51">
            <v>0.127994103773585</v>
          </cell>
          <cell r="AA51">
            <v>0</v>
          </cell>
        </row>
        <row r="52">
          <cell r="E52">
            <v>3.7215069999999999</v>
          </cell>
          <cell r="F52">
            <v>556.91999999999996</v>
          </cell>
          <cell r="G52">
            <v>0</v>
          </cell>
          <cell r="L52">
            <v>0</v>
          </cell>
          <cell r="Q52">
            <v>0</v>
          </cell>
          <cell r="T52">
            <v>0.06</v>
          </cell>
          <cell r="U52">
            <v>51.23</v>
          </cell>
          <cell r="V52">
            <v>0</v>
          </cell>
          <cell r="AA52">
            <v>0</v>
          </cell>
        </row>
        <row r="53">
          <cell r="E53">
            <v>0.15057699999999999</v>
          </cell>
          <cell r="F53">
            <v>663.13</v>
          </cell>
          <cell r="G53">
            <v>0</v>
          </cell>
          <cell r="L53">
            <v>0</v>
          </cell>
          <cell r="Q53">
            <v>0</v>
          </cell>
          <cell r="T53">
            <v>0.01</v>
          </cell>
          <cell r="U53">
            <v>68.180000000000007</v>
          </cell>
          <cell r="V53">
            <v>0</v>
          </cell>
          <cell r="AA53">
            <v>0</v>
          </cell>
        </row>
        <row r="54">
          <cell r="E54">
            <v>5.2652999999999998E-2</v>
          </cell>
          <cell r="F54">
            <v>718.16</v>
          </cell>
          <cell r="G54">
            <v>0</v>
          </cell>
          <cell r="L54">
            <v>0</v>
          </cell>
          <cell r="Q54">
            <v>0</v>
          </cell>
          <cell r="T54">
            <v>2E-3</v>
          </cell>
          <cell r="U54">
            <v>71.91</v>
          </cell>
          <cell r="V54">
            <v>0</v>
          </cell>
          <cell r="AA54">
            <v>0</v>
          </cell>
        </row>
        <row r="55">
          <cell r="G55">
            <v>0</v>
          </cell>
          <cell r="L55">
            <v>0</v>
          </cell>
          <cell r="Q55">
            <v>0</v>
          </cell>
          <cell r="T55">
            <v>2.4E-2</v>
          </cell>
          <cell r="U55">
            <v>102.12</v>
          </cell>
          <cell r="V55">
            <v>0</v>
          </cell>
          <cell r="AA55">
            <v>0</v>
          </cell>
        </row>
        <row r="56">
          <cell r="G56">
            <v>318.39316996605692</v>
          </cell>
          <cell r="L56">
            <v>1327.9471149999999</v>
          </cell>
          <cell r="Q56">
            <v>430.72209766069261</v>
          </cell>
          <cell r="V56">
            <v>283.17653362893083</v>
          </cell>
          <cell r="AA56">
            <v>1337.165049</v>
          </cell>
        </row>
        <row r="58">
          <cell r="D58" t="str">
            <v>Valuation Metrics</v>
          </cell>
          <cell r="I58" t="str">
            <v>Valuation Metrics</v>
          </cell>
          <cell r="N58" t="str">
            <v>Valuation Metrics</v>
          </cell>
          <cell r="S58" t="str">
            <v>Valuation Metrics</v>
          </cell>
        </row>
        <row r="60">
          <cell r="G60">
            <v>174565.42329729002</v>
          </cell>
          <cell r="L60">
            <v>34925.0091245</v>
          </cell>
          <cell r="Q60">
            <v>31963.886867399997</v>
          </cell>
          <cell r="V60">
            <v>14408.022031040002</v>
          </cell>
          <cell r="AA60">
            <v>25472.994183449999</v>
          </cell>
        </row>
        <row r="61">
          <cell r="G61">
            <v>159287.11629729002</v>
          </cell>
          <cell r="L61">
            <v>29889.317124500001</v>
          </cell>
          <cell r="Q61">
            <v>30150.886867399997</v>
          </cell>
          <cell r="V61">
            <v>13008.817031040002</v>
          </cell>
          <cell r="AA61">
            <v>18509.098078758339</v>
          </cell>
        </row>
        <row r="62">
          <cell r="G62">
            <v>1.29</v>
          </cell>
          <cell r="L62">
            <v>1.96</v>
          </cell>
          <cell r="Q62">
            <v>1.28</v>
          </cell>
          <cell r="V62">
            <v>0.8</v>
          </cell>
          <cell r="AA62">
            <v>1.39</v>
          </cell>
        </row>
        <row r="64">
          <cell r="D64" t="str">
            <v>Valuation Multiples</v>
          </cell>
          <cell r="I64" t="str">
            <v>Valuation Multiples</v>
          </cell>
          <cell r="N64" t="str">
            <v>Valuation Multiples</v>
          </cell>
          <cell r="S64" t="str">
            <v>Valuation Multiples</v>
          </cell>
          <cell r="X64" t="str">
            <v>Valuation Multiples</v>
          </cell>
        </row>
        <row r="65">
          <cell r="D65" t="str">
            <v>TTM</v>
          </cell>
          <cell r="E65">
            <v>39813</v>
          </cell>
          <cell r="F65">
            <v>40178</v>
          </cell>
          <cell r="G65">
            <v>40543</v>
          </cell>
          <cell r="I65" t="str">
            <v>TTM</v>
          </cell>
          <cell r="J65">
            <v>39813</v>
          </cell>
          <cell r="K65">
            <v>40178</v>
          </cell>
          <cell r="L65">
            <v>40543</v>
          </cell>
          <cell r="N65" t="str">
            <v>TTM</v>
          </cell>
          <cell r="O65">
            <v>39813</v>
          </cell>
          <cell r="P65">
            <v>40178</v>
          </cell>
          <cell r="Q65">
            <v>40543</v>
          </cell>
          <cell r="S65" t="str">
            <v>TTM</v>
          </cell>
          <cell r="T65">
            <v>39813</v>
          </cell>
          <cell r="U65">
            <v>40178</v>
          </cell>
          <cell r="V65">
            <v>40543</v>
          </cell>
          <cell r="X65" t="str">
            <v>TTM</v>
          </cell>
          <cell r="Y65">
            <v>39813</v>
          </cell>
          <cell r="Z65">
            <v>40178</v>
          </cell>
          <cell r="AA65">
            <v>40543</v>
          </cell>
        </row>
        <row r="66">
          <cell r="D66">
            <v>13.660886917754295</v>
          </cell>
          <cell r="E66">
            <v>9.2542609818147508</v>
          </cell>
          <cell r="F66">
            <v>6.7543767617623871</v>
          </cell>
          <cell r="G66" t="str">
            <v>N/A</v>
          </cell>
          <cell r="I66">
            <v>3.8957293312760704</v>
          </cell>
          <cell r="J66">
            <v>3.4458516399008534</v>
          </cell>
          <cell r="K66">
            <v>2.9955518821094622</v>
          </cell>
          <cell r="L66" t="str">
            <v>N/A</v>
          </cell>
          <cell r="N66">
            <v>2.0324156971621163</v>
          </cell>
          <cell r="O66">
            <v>1.5656291861771729</v>
          </cell>
          <cell r="P66">
            <v>1.305120200303004</v>
          </cell>
          <cell r="Q66" t="str">
            <v>N/A</v>
          </cell>
          <cell r="S66">
            <v>2.0411078262719649</v>
          </cell>
          <cell r="T66">
            <v>1.908178635702761</v>
          </cell>
          <cell r="U66">
            <v>1.7432250627859298</v>
          </cell>
          <cell r="V66" t="str">
            <v>N/A</v>
          </cell>
          <cell r="X66">
            <v>3.6203104970958528</v>
          </cell>
          <cell r="Y66">
            <v>3.1908501073893771</v>
          </cell>
          <cell r="Z66">
            <v>2.8476484921207916</v>
          </cell>
          <cell r="AA66">
            <v>2.564565303030987</v>
          </cell>
        </row>
        <row r="67">
          <cell r="D67">
            <v>23.016027892146514</v>
          </cell>
          <cell r="E67">
            <v>15.742944880143311</v>
          </cell>
          <cell r="F67">
            <v>11.740776612168499</v>
          </cell>
          <cell r="G67" t="str">
            <v>N/A</v>
          </cell>
          <cell r="I67">
            <v>10.279586772665647</v>
          </cell>
          <cell r="J67">
            <v>9.5334642525197761</v>
          </cell>
          <cell r="K67">
            <v>8.1982876527785393</v>
          </cell>
          <cell r="L67" t="str">
            <v>N/A</v>
          </cell>
          <cell r="N67">
            <v>27.535056499908674</v>
          </cell>
          <cell r="O67">
            <v>21.429201753660269</v>
          </cell>
          <cell r="P67">
            <v>16.910200149971956</v>
          </cell>
          <cell r="Q67" t="str">
            <v>N/A</v>
          </cell>
          <cell r="S67">
            <v>15.930015479652194</v>
          </cell>
          <cell r="T67">
            <v>14.615465974707666</v>
          </cell>
          <cell r="U67">
            <v>12.414391153813121</v>
          </cell>
          <cell r="V67" t="str">
            <v>N/A</v>
          </cell>
          <cell r="X67">
            <v>9.604967052350057</v>
          </cell>
          <cell r="Y67">
            <v>9.0514663667235116</v>
          </cell>
          <cell r="Z67">
            <v>8.4349812870986565</v>
          </cell>
          <cell r="AA67">
            <v>7.7785358005928398</v>
          </cell>
        </row>
        <row r="68">
          <cell r="D68">
            <v>26.757246004363136</v>
          </cell>
          <cell r="E68">
            <v>18.363744096989858</v>
          </cell>
          <cell r="F68">
            <v>13.945641419829279</v>
          </cell>
          <cell r="G68" t="str">
            <v>N/A</v>
          </cell>
          <cell r="I68">
            <v>12.961930397960735</v>
          </cell>
          <cell r="J68">
            <v>10.92885192310505</v>
          </cell>
          <cell r="K68">
            <v>9.5201035560262461</v>
          </cell>
          <cell r="L68" t="str">
            <v>N/A</v>
          </cell>
          <cell r="N68">
            <v>35.513412093521787</v>
          </cell>
          <cell r="O68">
            <v>26.263838734668987</v>
          </cell>
          <cell r="P68">
            <v>20.140872990915163</v>
          </cell>
          <cell r="Q68" t="str">
            <v>N/A</v>
          </cell>
          <cell r="S68">
            <v>28.665652364944126</v>
          </cell>
          <cell r="T68">
            <v>29.355733195169069</v>
          </cell>
          <cell r="U68">
            <v>22.472312200137509</v>
          </cell>
          <cell r="V68" t="str">
            <v>N/A</v>
          </cell>
          <cell r="X68">
            <v>14.598934153909395</v>
          </cell>
          <cell r="Y68">
            <v>12.917943836582941</v>
          </cell>
          <cell r="Z68">
            <v>11.727083214127825</v>
          </cell>
          <cell r="AA68">
            <v>11.07627357312486</v>
          </cell>
        </row>
        <row r="69">
          <cell r="D69">
            <v>40.068712699875825</v>
          </cell>
          <cell r="E69">
            <v>25.910680529300567</v>
          </cell>
          <cell r="F69">
            <v>20.359079093947269</v>
          </cell>
          <cell r="G69" t="str">
            <v>N/A</v>
          </cell>
          <cell r="I69">
            <v>20.293334406637868</v>
          </cell>
          <cell r="J69">
            <v>15.939393939393941</v>
          </cell>
          <cell r="K69">
            <v>13.556701030927837</v>
          </cell>
          <cell r="L69" t="str">
            <v>N/A</v>
          </cell>
          <cell r="N69">
            <v>50.025646556694568</v>
          </cell>
          <cell r="O69">
            <v>39.897849462365585</v>
          </cell>
          <cell r="P69">
            <v>30.920833333333331</v>
          </cell>
          <cell r="Q69" t="str">
            <v>N/A</v>
          </cell>
          <cell r="S69">
            <v>29.370473425989786</v>
          </cell>
          <cell r="T69">
            <v>31.602484472049689</v>
          </cell>
          <cell r="U69">
            <v>25.827411167512693</v>
          </cell>
          <cell r="V69" t="str">
            <v>N/A</v>
          </cell>
          <cell r="X69">
            <v>22.134138998436278</v>
          </cell>
          <cell r="Y69">
            <v>22.169765878331809</v>
          </cell>
          <cell r="Z69">
            <v>21.912070145657502</v>
          </cell>
          <cell r="AA69">
            <v>21.253845427573552</v>
          </cell>
        </row>
        <row r="71">
          <cell r="D71" t="str">
            <v>Lookup Variables</v>
          </cell>
          <cell r="I71" t="str">
            <v>Lookup Variables</v>
          </cell>
          <cell r="N71" t="str">
            <v>Lookup Variables</v>
          </cell>
          <cell r="S71" t="str">
            <v>Lookup Variables</v>
          </cell>
        </row>
        <row r="73">
          <cell r="G73">
            <v>17212.3</v>
          </cell>
          <cell r="L73">
            <v>8674</v>
          </cell>
          <cell r="Q73">
            <v>19258</v>
          </cell>
          <cell r="V73">
            <v>6817.4</v>
          </cell>
          <cell r="AA73">
            <v>5800.6792722400005</v>
          </cell>
        </row>
        <row r="74">
          <cell r="G74">
            <v>10118</v>
          </cell>
          <cell r="L74">
            <v>3135.2</v>
          </cell>
          <cell r="Q74">
            <v>1407</v>
          </cell>
          <cell r="V74">
            <v>890.072</v>
          </cell>
          <cell r="AA74">
            <v>2044.8728779244573</v>
          </cell>
        </row>
        <row r="75">
          <cell r="G75">
            <v>8674</v>
          </cell>
          <cell r="L75">
            <v>2734.9</v>
          </cell>
          <cell r="Q75">
            <v>1148</v>
          </cell>
          <cell r="V75">
            <v>443.14400000000001</v>
          </cell>
          <cell r="AA75">
            <v>1432.8207579244572</v>
          </cell>
        </row>
        <row r="76">
          <cell r="G76">
            <v>21.16</v>
          </cell>
          <cell r="L76">
            <v>1.65</v>
          </cell>
          <cell r="Q76">
            <v>1.86</v>
          </cell>
          <cell r="V76">
            <v>1.61</v>
          </cell>
          <cell r="AA76">
            <v>0.85927835704476285</v>
          </cell>
        </row>
        <row r="78">
          <cell r="G78">
            <v>23582.799999999999</v>
          </cell>
          <cell r="L78">
            <v>9977.9</v>
          </cell>
          <cell r="Q78">
            <v>23102</v>
          </cell>
          <cell r="V78">
            <v>7462.5</v>
          </cell>
          <cell r="AA78">
            <v>6499.7832878501285</v>
          </cell>
        </row>
        <row r="79">
          <cell r="G79">
            <v>13567</v>
          </cell>
          <cell r="L79">
            <v>3645.8</v>
          </cell>
          <cell r="Q79">
            <v>1783</v>
          </cell>
          <cell r="V79">
            <v>1047.8820000000001</v>
          </cell>
          <cell r="AA79">
            <v>2194.3259206832022</v>
          </cell>
        </row>
        <row r="80">
          <cell r="G80">
            <v>11422</v>
          </cell>
          <cell r="L80">
            <v>3139.6</v>
          </cell>
          <cell r="Q80">
            <v>1497</v>
          </cell>
          <cell r="V80">
            <v>578.88200000000006</v>
          </cell>
          <cell r="AA80">
            <v>1578.32069072897</v>
          </cell>
        </row>
        <row r="81">
          <cell r="G81">
            <v>26.93</v>
          </cell>
          <cell r="L81">
            <v>1.94</v>
          </cell>
          <cell r="Q81">
            <v>2.4</v>
          </cell>
          <cell r="V81">
            <v>1.97</v>
          </cell>
          <cell r="AA81">
            <v>0.86938385434911991</v>
          </cell>
        </row>
        <row r="83">
          <cell r="G83" t="str">
            <v>N/A</v>
          </cell>
          <cell r="L83" t="str">
            <v>N/A</v>
          </cell>
          <cell r="Q83" t="str">
            <v>N/A</v>
          </cell>
          <cell r="V83" t="str">
            <v>N/A</v>
          </cell>
          <cell r="AA83">
            <v>7217.2457674924335</v>
          </cell>
        </row>
        <row r="84">
          <cell r="G84" t="str">
            <v>N/A</v>
          </cell>
          <cell r="L84" t="str">
            <v>N/A</v>
          </cell>
          <cell r="Q84" t="str">
            <v>N/A</v>
          </cell>
          <cell r="V84" t="str">
            <v>N/A</v>
          </cell>
          <cell r="AA84">
            <v>2379.5092743993891</v>
          </cell>
        </row>
        <row r="85">
          <cell r="G85" t="str">
            <v>N/A</v>
          </cell>
          <cell r="L85" t="str">
            <v>N/A</v>
          </cell>
          <cell r="Q85" t="str">
            <v>N/A</v>
          </cell>
          <cell r="V85" t="str">
            <v>N/A</v>
          </cell>
          <cell r="AA85">
            <v>1671.0582269896497</v>
          </cell>
        </row>
        <row r="86">
          <cell r="G86" t="str">
            <v>N/A</v>
          </cell>
          <cell r="L86" t="str">
            <v>N/A</v>
          </cell>
          <cell r="Q86" t="str">
            <v>N/A</v>
          </cell>
          <cell r="V86" t="str">
            <v>N/A</v>
          </cell>
          <cell r="AA86">
            <v>0.89630839110580873</v>
          </cell>
        </row>
        <row r="88">
          <cell r="G88">
            <v>13.660886917754295</v>
          </cell>
          <cell r="L88">
            <v>3.8957293312760704</v>
          </cell>
          <cell r="Q88">
            <v>2.0324156971621163</v>
          </cell>
          <cell r="V88">
            <v>2.0411078262719649</v>
          </cell>
          <cell r="AA88">
            <v>3.6203104970958528</v>
          </cell>
        </row>
        <row r="89">
          <cell r="G89">
            <v>23.016027892146514</v>
          </cell>
          <cell r="L89">
            <v>10.279586772665647</v>
          </cell>
          <cell r="Q89">
            <v>27.535056499908674</v>
          </cell>
          <cell r="V89">
            <v>15.930015479652194</v>
          </cell>
          <cell r="AA89">
            <v>9.604967052350057</v>
          </cell>
        </row>
        <row r="90">
          <cell r="G90">
            <v>26.757246004363136</v>
          </cell>
          <cell r="L90">
            <v>12.961930397960735</v>
          </cell>
          <cell r="Q90">
            <v>35.513412093521787</v>
          </cell>
          <cell r="V90">
            <v>28.665652364944126</v>
          </cell>
          <cell r="AA90">
            <v>14.598934153909395</v>
          </cell>
        </row>
        <row r="91">
          <cell r="G91">
            <v>40.068712699875825</v>
          </cell>
          <cell r="L91">
            <v>20.293334406637868</v>
          </cell>
          <cell r="Q91">
            <v>50.025646556694568</v>
          </cell>
          <cell r="V91">
            <v>29.370473425989786</v>
          </cell>
          <cell r="AA91">
            <v>22.134138998436278</v>
          </cell>
        </row>
        <row r="93">
          <cell r="G93">
            <v>9.2542609818147508</v>
          </cell>
          <cell r="L93">
            <v>3.4458516399008534</v>
          </cell>
          <cell r="Q93">
            <v>1.5656291861771729</v>
          </cell>
          <cell r="V93">
            <v>1.908178635702761</v>
          </cell>
          <cell r="AA93">
            <v>3.1908501073893771</v>
          </cell>
        </row>
        <row r="94">
          <cell r="G94">
            <v>15.742944880143311</v>
          </cell>
          <cell r="L94">
            <v>9.5334642525197761</v>
          </cell>
          <cell r="Q94">
            <v>21.429201753660269</v>
          </cell>
          <cell r="V94">
            <v>14.615465974707666</v>
          </cell>
          <cell r="AA94">
            <v>9.0514663667235116</v>
          </cell>
        </row>
        <row r="95">
          <cell r="G95">
            <v>18.363744096989858</v>
          </cell>
          <cell r="L95">
            <v>10.92885192310505</v>
          </cell>
          <cell r="Q95">
            <v>26.263838734668987</v>
          </cell>
          <cell r="V95">
            <v>29.355733195169069</v>
          </cell>
          <cell r="AA95">
            <v>12.917943836582941</v>
          </cell>
        </row>
        <row r="96">
          <cell r="G96">
            <v>25.910680529300567</v>
          </cell>
          <cell r="L96">
            <v>15.939393939393941</v>
          </cell>
          <cell r="Q96">
            <v>39.897849462365585</v>
          </cell>
          <cell r="V96">
            <v>31.602484472049689</v>
          </cell>
          <cell r="AA96">
            <v>22.169765878331809</v>
          </cell>
        </row>
        <row r="98">
          <cell r="G98">
            <v>6.7543767617623871</v>
          </cell>
          <cell r="L98">
            <v>2.9955518821094622</v>
          </cell>
          <cell r="Q98">
            <v>1.305120200303004</v>
          </cell>
          <cell r="V98">
            <v>1.7432250627859298</v>
          </cell>
          <cell r="AA98">
            <v>2.8476484921207916</v>
          </cell>
        </row>
        <row r="99">
          <cell r="G99">
            <v>11.740776612168499</v>
          </cell>
          <cell r="L99">
            <v>8.1982876527785393</v>
          </cell>
          <cell r="Q99">
            <v>16.910200149971956</v>
          </cell>
          <cell r="V99">
            <v>12.414391153813121</v>
          </cell>
          <cell r="AA99">
            <v>8.4349812870986565</v>
          </cell>
        </row>
        <row r="100">
          <cell r="G100">
            <v>13.945641419829279</v>
          </cell>
          <cell r="L100">
            <v>9.5201035560262461</v>
          </cell>
          <cell r="Q100">
            <v>20.140872990915163</v>
          </cell>
          <cell r="V100">
            <v>22.472312200137509</v>
          </cell>
          <cell r="AA100">
            <v>11.727083214127825</v>
          </cell>
        </row>
        <row r="101">
          <cell r="G101">
            <v>20.359079093947269</v>
          </cell>
          <cell r="L101">
            <v>13.556701030927837</v>
          </cell>
          <cell r="Q101">
            <v>30.920833333333331</v>
          </cell>
          <cell r="V101">
            <v>25.827411167512693</v>
          </cell>
          <cell r="AA101">
            <v>21.912070145657502</v>
          </cell>
        </row>
        <row r="103">
          <cell r="G103" t="str">
            <v>N/A</v>
          </cell>
          <cell r="L103" t="str">
            <v>N/A</v>
          </cell>
          <cell r="Q103" t="str">
            <v>N/A</v>
          </cell>
          <cell r="V103" t="str">
            <v>N/A</v>
          </cell>
          <cell r="AA103">
            <v>2.564565303030987</v>
          </cell>
        </row>
        <row r="104">
          <cell r="G104" t="str">
            <v>N/A</v>
          </cell>
          <cell r="L104" t="str">
            <v>N/A</v>
          </cell>
          <cell r="Q104" t="str">
            <v>N/A</v>
          </cell>
          <cell r="V104" t="str">
            <v>N/A</v>
          </cell>
          <cell r="AA104">
            <v>7.7785358005928398</v>
          </cell>
        </row>
        <row r="105">
          <cell r="G105" t="str">
            <v>N/A</v>
          </cell>
          <cell r="L105" t="str">
            <v>N/A</v>
          </cell>
          <cell r="Q105" t="str">
            <v>N/A</v>
          </cell>
          <cell r="V105" t="str">
            <v>N/A</v>
          </cell>
          <cell r="AA105">
            <v>11.07627357312486</v>
          </cell>
        </row>
        <row r="106">
          <cell r="G106" t="str">
            <v>N/A</v>
          </cell>
          <cell r="L106" t="str">
            <v>N/A</v>
          </cell>
          <cell r="Q106" t="str">
            <v>N/A</v>
          </cell>
          <cell r="V106" t="str">
            <v>N/A</v>
          </cell>
          <cell r="AA106">
            <v>21.253845427573552</v>
          </cell>
        </row>
      </sheetData>
      <sheetData sheetId="8">
        <row r="24">
          <cell r="E24">
            <v>5362.30610469166</v>
          </cell>
        </row>
      </sheetData>
      <sheetData sheetId="9"/>
      <sheetData sheetId="10"/>
      <sheetData sheetId="11">
        <row r="2">
          <cell r="G2" t="str">
            <v>AQNT</v>
          </cell>
          <cell r="L2" t="str">
            <v>DBLK</v>
          </cell>
          <cell r="Q2" t="str">
            <v>DTAS</v>
          </cell>
          <cell r="V2" t="str">
            <v>RTMD</v>
          </cell>
          <cell r="AA2" t="str">
            <v>VTRU</v>
          </cell>
          <cell r="AF2" t="str">
            <v>IVIL</v>
          </cell>
          <cell r="AK2" t="str">
            <v>TFSM</v>
          </cell>
        </row>
        <row r="3">
          <cell r="G3" t="str">
            <v>aQuantive</v>
          </cell>
          <cell r="L3" t="str">
            <v>DoubleClick</v>
          </cell>
          <cell r="Q3" t="str">
            <v>Digitas</v>
          </cell>
          <cell r="V3" t="str">
            <v>Right Media (Remaining 80%)</v>
          </cell>
          <cell r="AA3" t="str">
            <v>Vertrue</v>
          </cell>
          <cell r="AF3" t="str">
            <v>iVillage</v>
          </cell>
          <cell r="AK3" t="str">
            <v>24/7 Real Media</v>
          </cell>
        </row>
        <row r="5">
          <cell r="G5" t="str">
            <v>Microsoft</v>
          </cell>
          <cell r="L5" t="str">
            <v>Google</v>
          </cell>
          <cell r="Q5" t="str">
            <v>Publicis</v>
          </cell>
          <cell r="V5" t="str">
            <v>Yahoo</v>
          </cell>
          <cell r="AA5" t="str">
            <v>Investor Group</v>
          </cell>
          <cell r="AF5" t="str">
            <v>NBC Universal</v>
          </cell>
          <cell r="AK5" t="str">
            <v>WPP Group</v>
          </cell>
        </row>
        <row r="6">
          <cell r="D6" t="str">
            <v>Calendarization</v>
          </cell>
          <cell r="I6" t="str">
            <v>Calendarization</v>
          </cell>
          <cell r="N6" t="str">
            <v>Calendarization</v>
          </cell>
          <cell r="S6" t="str">
            <v>Calendarization</v>
          </cell>
          <cell r="X6" t="str">
            <v>Calendarization</v>
          </cell>
          <cell r="AC6" t="str">
            <v>Calendarization</v>
          </cell>
          <cell r="AH6" t="str">
            <v>Calendarization</v>
          </cell>
        </row>
        <row r="7">
          <cell r="D7" t="str">
            <v>Old Partial</v>
          </cell>
          <cell r="E7" t="str">
            <v>New Partial</v>
          </cell>
          <cell r="F7" t="str">
            <v>FY</v>
          </cell>
          <cell r="G7" t="str">
            <v>TTM</v>
          </cell>
          <cell r="I7" t="str">
            <v>Old Partial</v>
          </cell>
          <cell r="J7" t="str">
            <v>New Partial</v>
          </cell>
          <cell r="K7" t="str">
            <v>FY</v>
          </cell>
          <cell r="L7" t="str">
            <v>TTM</v>
          </cell>
          <cell r="N7" t="str">
            <v>Old Partial</v>
          </cell>
          <cell r="O7" t="str">
            <v>New Partial</v>
          </cell>
          <cell r="P7" t="str">
            <v>FY</v>
          </cell>
          <cell r="Q7" t="str">
            <v>TTM</v>
          </cell>
          <cell r="S7" t="str">
            <v>Old Partial</v>
          </cell>
          <cell r="T7" t="str">
            <v>New Partial</v>
          </cell>
          <cell r="U7" t="str">
            <v>FY</v>
          </cell>
          <cell r="V7" t="str">
            <v>TTM</v>
          </cell>
          <cell r="X7" t="str">
            <v>Old Partial</v>
          </cell>
          <cell r="Y7" t="str">
            <v>New Partial</v>
          </cell>
          <cell r="Z7" t="str">
            <v>FY</v>
          </cell>
          <cell r="AA7" t="str">
            <v>TTM</v>
          </cell>
          <cell r="AC7" t="str">
            <v>Old Partial</v>
          </cell>
          <cell r="AD7" t="str">
            <v>New Partial</v>
          </cell>
          <cell r="AE7" t="str">
            <v>FY</v>
          </cell>
          <cell r="AF7" t="str">
            <v>TTM</v>
          </cell>
          <cell r="AH7" t="str">
            <v>Old Partial</v>
          </cell>
          <cell r="AI7" t="str">
            <v>New Partial</v>
          </cell>
          <cell r="AJ7" t="str">
            <v>FY</v>
          </cell>
          <cell r="AK7" t="str">
            <v>TTM</v>
          </cell>
        </row>
        <row r="8">
          <cell r="D8">
            <v>92.185000000000002</v>
          </cell>
          <cell r="E8">
            <v>142.62100000000001</v>
          </cell>
          <cell r="F8">
            <v>442.21100000000001</v>
          </cell>
          <cell r="G8">
            <v>492.64699999999999</v>
          </cell>
          <cell r="K8">
            <v>231.8</v>
          </cell>
          <cell r="L8">
            <v>231.8</v>
          </cell>
          <cell r="N8">
            <v>406.44900000000001</v>
          </cell>
          <cell r="O8">
            <v>553.68399999999997</v>
          </cell>
          <cell r="P8">
            <v>565.49699999999996</v>
          </cell>
          <cell r="Q8">
            <v>712.73199999999997</v>
          </cell>
          <cell r="U8" t="str">
            <v>N/A</v>
          </cell>
          <cell r="V8" t="str">
            <v>N/A</v>
          </cell>
          <cell r="X8">
            <v>317.65800000000002</v>
          </cell>
          <cell r="Y8">
            <v>355.90499999999997</v>
          </cell>
          <cell r="Z8">
            <v>658.85500000000002</v>
          </cell>
          <cell r="AA8">
            <v>697.10199999999998</v>
          </cell>
          <cell r="AE8">
            <v>91.061000000000007</v>
          </cell>
          <cell r="AF8">
            <v>91.061000000000007</v>
          </cell>
          <cell r="AH8">
            <v>42.941000000000003</v>
          </cell>
          <cell r="AI8">
            <v>57.662999999999997</v>
          </cell>
          <cell r="AJ8">
            <v>200.24299999999999</v>
          </cell>
          <cell r="AK8">
            <v>214.965</v>
          </cell>
        </row>
        <row r="9">
          <cell r="D9">
            <v>13.378</v>
          </cell>
          <cell r="E9">
            <v>23.588000000000001</v>
          </cell>
          <cell r="F9">
            <v>67.578000000000003</v>
          </cell>
          <cell r="G9">
            <v>77.787999999999997</v>
          </cell>
          <cell r="L9">
            <v>0</v>
          </cell>
          <cell r="N9">
            <v>149.01300000000001</v>
          </cell>
          <cell r="O9">
            <v>174.298</v>
          </cell>
          <cell r="P9">
            <v>198.066</v>
          </cell>
          <cell r="Q9">
            <v>223.35100000000003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27.266999999999999</v>
          </cell>
          <cell r="AI9">
            <v>39.052999999999997</v>
          </cell>
          <cell r="AJ9">
            <v>129.41399999999999</v>
          </cell>
          <cell r="AK9">
            <v>141.19999999999999</v>
          </cell>
        </row>
        <row r="10">
          <cell r="D10">
            <v>78.807000000000002</v>
          </cell>
          <cell r="E10">
            <v>119.03300000000002</v>
          </cell>
          <cell r="F10">
            <v>374.63300000000004</v>
          </cell>
          <cell r="G10">
            <v>414.85900000000004</v>
          </cell>
          <cell r="I10">
            <v>0</v>
          </cell>
          <cell r="J10">
            <v>0</v>
          </cell>
          <cell r="K10">
            <v>231.8</v>
          </cell>
          <cell r="L10">
            <v>231.8</v>
          </cell>
          <cell r="N10">
            <v>257.43600000000004</v>
          </cell>
          <cell r="O10">
            <v>379.38599999999997</v>
          </cell>
          <cell r="P10">
            <v>367.43099999999993</v>
          </cell>
          <cell r="Q10">
            <v>489.38099999999986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X10">
            <v>317.65800000000002</v>
          </cell>
          <cell r="Y10">
            <v>355.90499999999997</v>
          </cell>
          <cell r="Z10">
            <v>658.85500000000002</v>
          </cell>
          <cell r="AA10">
            <v>697.10199999999998</v>
          </cell>
          <cell r="AC10">
            <v>0</v>
          </cell>
          <cell r="AD10">
            <v>0</v>
          </cell>
          <cell r="AE10">
            <v>91.061000000000007</v>
          </cell>
          <cell r="AF10">
            <v>91.061000000000007</v>
          </cell>
          <cell r="AH10">
            <v>15.674000000000003</v>
          </cell>
          <cell r="AI10">
            <v>18.61</v>
          </cell>
          <cell r="AJ10">
            <v>70.829000000000008</v>
          </cell>
          <cell r="AK10">
            <v>73.765000000000001</v>
          </cell>
        </row>
        <row r="11">
          <cell r="D11">
            <v>67.653999999999996</v>
          </cell>
          <cell r="E11">
            <v>100.185</v>
          </cell>
          <cell r="F11">
            <v>298.62699999999995</v>
          </cell>
          <cell r="G11">
            <v>331.15799999999996</v>
          </cell>
          <cell r="L11">
            <v>0</v>
          </cell>
          <cell r="N11">
            <v>229.60400000000001</v>
          </cell>
          <cell r="O11">
            <v>350.41800000000001</v>
          </cell>
          <cell r="P11">
            <v>329.92099999999994</v>
          </cell>
          <cell r="Q11">
            <v>450.7349999999999</v>
          </cell>
          <cell r="V11">
            <v>0</v>
          </cell>
          <cell r="X11">
            <v>283.12399999999997</v>
          </cell>
          <cell r="Y11">
            <v>323.98700000000002</v>
          </cell>
          <cell r="Z11">
            <v>593.51400000000001</v>
          </cell>
          <cell r="AA11">
            <v>634.37699999999995</v>
          </cell>
          <cell r="AE11">
            <v>83.007999999999996</v>
          </cell>
          <cell r="AF11">
            <v>83.007999999999996</v>
          </cell>
          <cell r="AH11">
            <v>22.931000000000001</v>
          </cell>
          <cell r="AI11">
            <v>18.768999999999998</v>
          </cell>
          <cell r="AJ11">
            <v>78.796000000000006</v>
          </cell>
          <cell r="AK11">
            <v>74.634</v>
          </cell>
        </row>
        <row r="12">
          <cell r="D12">
            <v>2.036</v>
          </cell>
          <cell r="E12">
            <v>2.7429999999999999</v>
          </cell>
          <cell r="F12">
            <v>9.33</v>
          </cell>
          <cell r="G12">
            <v>10.037000000000001</v>
          </cell>
          <cell r="L12">
            <v>0</v>
          </cell>
          <cell r="N12">
            <v>2.1</v>
          </cell>
          <cell r="O12">
            <v>3.1579999999999999</v>
          </cell>
          <cell r="P12">
            <v>2.8</v>
          </cell>
          <cell r="Q12">
            <v>3.8580000000000001</v>
          </cell>
          <cell r="V12">
            <v>0</v>
          </cell>
          <cell r="X12">
            <v>4.633</v>
          </cell>
          <cell r="Y12">
            <v>4.16</v>
          </cell>
          <cell r="Z12">
            <v>8.36</v>
          </cell>
          <cell r="AA12">
            <v>7.8869999999999996</v>
          </cell>
          <cell r="AE12">
            <v>6.8</v>
          </cell>
          <cell r="AF12">
            <v>6.8</v>
          </cell>
          <cell r="AH12">
            <v>1.042</v>
          </cell>
          <cell r="AI12">
            <v>0.74199999999999999</v>
          </cell>
          <cell r="AJ12">
            <v>3.8610000000000002</v>
          </cell>
          <cell r="AK12">
            <v>3.5609999999999999</v>
          </cell>
        </row>
        <row r="13">
          <cell r="D13">
            <v>3.7630000000000003</v>
          </cell>
          <cell r="E13">
            <v>5.4079999999999995</v>
          </cell>
          <cell r="F13">
            <v>16.445</v>
          </cell>
          <cell r="G13">
            <v>18.09</v>
          </cell>
          <cell r="L13">
            <v>0</v>
          </cell>
          <cell r="N13">
            <v>6.793000000000001</v>
          </cell>
          <cell r="O13">
            <v>8.5530000000000008</v>
          </cell>
          <cell r="P13">
            <v>9.5040000000000013</v>
          </cell>
          <cell r="Q13">
            <v>11.264000000000001</v>
          </cell>
          <cell r="V13">
            <v>0</v>
          </cell>
          <cell r="X13">
            <v>8.3919999999999995</v>
          </cell>
          <cell r="Y13">
            <v>8.5860000000000003</v>
          </cell>
          <cell r="Z13">
            <v>17.228999999999999</v>
          </cell>
          <cell r="AA13">
            <v>17.422999999999998</v>
          </cell>
          <cell r="AE13">
            <v>2.1060000000000008</v>
          </cell>
          <cell r="AF13">
            <v>2.1060000000000008</v>
          </cell>
          <cell r="AH13">
            <v>0.83199999999999996</v>
          </cell>
          <cell r="AI13">
            <v>1.107</v>
          </cell>
          <cell r="AJ13">
            <v>3.7989999999999999</v>
          </cell>
          <cell r="AK13">
            <v>4.0739999999999998</v>
          </cell>
        </row>
        <row r="14">
          <cell r="D14">
            <v>4.7489999999999997</v>
          </cell>
          <cell r="E14">
            <v>4.7039999999999997</v>
          </cell>
          <cell r="F14">
            <v>18.553999999999998</v>
          </cell>
          <cell r="G14">
            <v>18.509</v>
          </cell>
          <cell r="L14">
            <v>0</v>
          </cell>
          <cell r="N14">
            <v>1.5820000000000001</v>
          </cell>
          <cell r="O14">
            <v>6.1239999999999997</v>
          </cell>
          <cell r="P14">
            <v>2.3540000000000001</v>
          </cell>
          <cell r="Q14">
            <v>6.8959999999999999</v>
          </cell>
          <cell r="V14">
            <v>0</v>
          </cell>
          <cell r="X14">
            <v>2.25</v>
          </cell>
          <cell r="Y14">
            <v>2.3780000000000001</v>
          </cell>
          <cell r="Z14">
            <v>4.5309999999999997</v>
          </cell>
          <cell r="AA14">
            <v>4.6589999999999998</v>
          </cell>
          <cell r="AE14">
            <v>0.20499999999999999</v>
          </cell>
          <cell r="AF14">
            <v>0.20499999999999999</v>
          </cell>
          <cell r="AH14">
            <v>9.0389999999999997</v>
          </cell>
          <cell r="AI14">
            <v>2.7949999999999999</v>
          </cell>
          <cell r="AJ14">
            <v>20.446999999999999</v>
          </cell>
          <cell r="AK14">
            <v>14.202999999999998</v>
          </cell>
        </row>
        <row r="15">
          <cell r="D15">
            <v>1.9</v>
          </cell>
          <cell r="E15">
            <v>0</v>
          </cell>
          <cell r="F15">
            <v>0</v>
          </cell>
          <cell r="G15">
            <v>-1.9</v>
          </cell>
          <cell r="L15">
            <v>0</v>
          </cell>
          <cell r="N15">
            <v>0</v>
          </cell>
          <cell r="O15">
            <v>2.39</v>
          </cell>
          <cell r="P15">
            <v>0.88100000000000001</v>
          </cell>
          <cell r="Q15">
            <v>3.2709999999999999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E15">
            <v>0.188</v>
          </cell>
          <cell r="AF15">
            <v>0.188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7">
          <cell r="D17">
            <v>23.601000000000003</v>
          </cell>
          <cell r="E17">
            <v>31.70300000000001</v>
          </cell>
          <cell r="F17">
            <v>120.33500000000009</v>
          </cell>
          <cell r="G17">
            <v>128.4370000000001</v>
          </cell>
          <cell r="K17">
            <v>71.900000000000006</v>
          </cell>
          <cell r="L17">
            <v>71.900000000000006</v>
          </cell>
          <cell r="N17">
            <v>38.307000000000023</v>
          </cell>
          <cell r="O17">
            <v>49.192999999999962</v>
          </cell>
          <cell r="P17">
            <v>53.048999999999992</v>
          </cell>
          <cell r="Q17">
            <v>63.934999999999938</v>
          </cell>
          <cell r="U17" t="str">
            <v>N/A</v>
          </cell>
          <cell r="V17" t="str">
            <v>N/A</v>
          </cell>
          <cell r="X17">
            <v>49.809000000000054</v>
          </cell>
          <cell r="Y17">
            <v>47.041999999999945</v>
          </cell>
          <cell r="Z17">
            <v>95.461000000000013</v>
          </cell>
          <cell r="AA17">
            <v>92.693999999999903</v>
          </cell>
          <cell r="AC17">
            <v>0</v>
          </cell>
          <cell r="AD17">
            <v>0</v>
          </cell>
          <cell r="AE17">
            <v>17.352000000000011</v>
          </cell>
          <cell r="AF17">
            <v>17.352000000000011</v>
          </cell>
          <cell r="AH17">
            <v>3.6560000000000015</v>
          </cell>
          <cell r="AI17">
            <v>4.4850000000000012</v>
          </cell>
          <cell r="AJ17">
            <v>20.14</v>
          </cell>
          <cell r="AK17">
            <v>20.968999999999998</v>
          </cell>
        </row>
        <row r="18">
          <cell r="D18">
            <v>17.802000000000007</v>
          </cell>
          <cell r="E18">
            <v>23.552000000000014</v>
          </cell>
          <cell r="F18">
            <v>94.560000000000088</v>
          </cell>
          <cell r="G18">
            <v>100.3100000000001</v>
          </cell>
          <cell r="K18" t="str">
            <v>N/A</v>
          </cell>
          <cell r="L18" t="str">
            <v>N/A</v>
          </cell>
          <cell r="N18">
            <v>29.414000000000023</v>
          </cell>
          <cell r="O18">
            <v>37.481999999999964</v>
          </cell>
          <cell r="P18">
            <v>40.74499999999999</v>
          </cell>
          <cell r="Q18">
            <v>48.812999999999924</v>
          </cell>
          <cell r="U18" t="str">
            <v>N/A</v>
          </cell>
          <cell r="V18" t="str">
            <v>N/A</v>
          </cell>
          <cell r="X18">
            <v>36.784000000000049</v>
          </cell>
          <cell r="Y18">
            <v>34.29599999999995</v>
          </cell>
          <cell r="Z18">
            <v>69.872000000000014</v>
          </cell>
          <cell r="AA18">
            <v>67.383999999999915</v>
          </cell>
          <cell r="AC18">
            <v>0</v>
          </cell>
          <cell r="AD18">
            <v>0</v>
          </cell>
          <cell r="AE18">
            <v>8.4460000000000122</v>
          </cell>
          <cell r="AF18">
            <v>8.4460000000000122</v>
          </cell>
          <cell r="AH18">
            <v>1.7820000000000018</v>
          </cell>
          <cell r="AI18">
            <v>2.636000000000001</v>
          </cell>
          <cell r="AJ18">
            <v>12.48</v>
          </cell>
          <cell r="AK18">
            <v>13.334</v>
          </cell>
        </row>
        <row r="20">
          <cell r="D20" t="str">
            <v>Balance Sheet Data</v>
          </cell>
          <cell r="I20" t="str">
            <v>Balance Sheet Data</v>
          </cell>
          <cell r="N20" t="str">
            <v>Balance Sheet Data</v>
          </cell>
          <cell r="S20" t="str">
            <v>Balance Sheet Data</v>
          </cell>
          <cell r="AC20" t="str">
            <v>Balance Sheet Data</v>
          </cell>
          <cell r="AH20" t="str">
            <v>Balance Sheet Data</v>
          </cell>
        </row>
        <row r="21">
          <cell r="G21">
            <v>315.70699999999999</v>
          </cell>
          <cell r="Q21">
            <v>147.434</v>
          </cell>
          <cell r="V21" t="str">
            <v>N/A</v>
          </cell>
          <cell r="AA21">
            <v>59.975000000000001</v>
          </cell>
          <cell r="AF21">
            <v>55.881</v>
          </cell>
          <cell r="AK21">
            <v>67.600999999999999</v>
          </cell>
        </row>
        <row r="22">
          <cell r="G22">
            <v>0</v>
          </cell>
          <cell r="Q22">
            <v>0.158</v>
          </cell>
          <cell r="V22" t="str">
            <v>N/A</v>
          </cell>
          <cell r="AA22">
            <v>148.81699999999998</v>
          </cell>
          <cell r="AF22">
            <v>0</v>
          </cell>
          <cell r="AK22">
            <v>0</v>
          </cell>
        </row>
        <row r="23">
          <cell r="G23">
            <v>0</v>
          </cell>
          <cell r="Q23">
            <v>0</v>
          </cell>
          <cell r="V23" t="str">
            <v>N/A</v>
          </cell>
          <cell r="AA23">
            <v>0</v>
          </cell>
          <cell r="AF23">
            <v>0</v>
          </cell>
          <cell r="AK23">
            <v>0</v>
          </cell>
        </row>
        <row r="24">
          <cell r="G24">
            <v>0</v>
          </cell>
          <cell r="Q24">
            <v>0</v>
          </cell>
          <cell r="V24" t="str">
            <v>N/A</v>
          </cell>
          <cell r="AA24">
            <v>0</v>
          </cell>
          <cell r="AF24">
            <v>0</v>
          </cell>
          <cell r="AK24">
            <v>1.7569999999999999</v>
          </cell>
        </row>
        <row r="26">
          <cell r="D26" t="str">
            <v>Equity Research Projections</v>
          </cell>
          <cell r="I26" t="str">
            <v>Equity Research Projections</v>
          </cell>
          <cell r="N26" t="str">
            <v>Equity Research Projections</v>
          </cell>
          <cell r="S26" t="str">
            <v>Equity Research Projections</v>
          </cell>
          <cell r="AC26" t="str">
            <v>Equity Research Projections</v>
          </cell>
          <cell r="AH26" t="str">
            <v>Equity Research Projections</v>
          </cell>
        </row>
        <row r="27">
          <cell r="D27">
            <v>39447</v>
          </cell>
          <cell r="E27">
            <v>39813</v>
          </cell>
          <cell r="I27">
            <v>39447</v>
          </cell>
          <cell r="J27">
            <v>39813</v>
          </cell>
          <cell r="N27">
            <v>39082</v>
          </cell>
          <cell r="O27">
            <v>39447</v>
          </cell>
          <cell r="S27">
            <v>39447</v>
          </cell>
          <cell r="T27">
            <v>39813</v>
          </cell>
          <cell r="X27">
            <v>39447</v>
          </cell>
          <cell r="Y27">
            <v>39813</v>
          </cell>
          <cell r="AC27">
            <v>39082</v>
          </cell>
          <cell r="AD27">
            <v>39447</v>
          </cell>
          <cell r="AH27">
            <v>39447</v>
          </cell>
          <cell r="AI27">
            <v>39813</v>
          </cell>
        </row>
        <row r="28">
          <cell r="G28" t="str">
            <v>CS</v>
          </cell>
          <cell r="L28" t="str">
            <v>JPM</v>
          </cell>
          <cell r="Q28" t="str">
            <v>JEF</v>
          </cell>
          <cell r="V28" t="str">
            <v>N/A</v>
          </cell>
          <cell r="AA28" t="str">
            <v>FBW</v>
          </cell>
          <cell r="AF28" t="str">
            <v>DB</v>
          </cell>
          <cell r="AK28" t="str">
            <v>RBC</v>
          </cell>
        </row>
        <row r="29">
          <cell r="G29" t="str">
            <v>5.8.07</v>
          </cell>
          <cell r="L29" t="str">
            <v>3.11.08</v>
          </cell>
          <cell r="Q29">
            <v>39113</v>
          </cell>
          <cell r="V29" t="str">
            <v>N/A</v>
          </cell>
          <cell r="AA29" t="str">
            <v>5.8.07</v>
          </cell>
          <cell r="AF29" t="str">
            <v>3.6.06</v>
          </cell>
          <cell r="AK29" t="str">
            <v>5.17.07</v>
          </cell>
        </row>
        <row r="30">
          <cell r="D30">
            <v>610.20000000000005</v>
          </cell>
          <cell r="E30">
            <v>748.6</v>
          </cell>
          <cell r="I30">
            <v>296.7</v>
          </cell>
          <cell r="J30">
            <v>379.06666666666666</v>
          </cell>
          <cell r="N30">
            <v>743.31399999999996</v>
          </cell>
          <cell r="O30">
            <v>899.03800000000001</v>
          </cell>
          <cell r="S30">
            <v>70</v>
          </cell>
          <cell r="T30" t="str">
            <v>N/A</v>
          </cell>
          <cell r="X30">
            <v>679.79649999999992</v>
          </cell>
          <cell r="Y30" t="str">
            <v>N/A</v>
          </cell>
          <cell r="AC30">
            <v>109</v>
          </cell>
          <cell r="AD30">
            <v>125</v>
          </cell>
          <cell r="AH30">
            <v>269.10000000000002</v>
          </cell>
          <cell r="AI30">
            <v>355.4</v>
          </cell>
        </row>
        <row r="31">
          <cell r="D31">
            <v>154.4</v>
          </cell>
          <cell r="E31">
            <v>197.8</v>
          </cell>
          <cell r="I31">
            <v>97.9</v>
          </cell>
          <cell r="J31">
            <v>100.79999999999998</v>
          </cell>
          <cell r="N31">
            <v>63.366</v>
          </cell>
          <cell r="O31">
            <v>77.994</v>
          </cell>
          <cell r="S31">
            <v>17.5</v>
          </cell>
          <cell r="T31" t="str">
            <v>N/A</v>
          </cell>
          <cell r="X31">
            <v>102.4465</v>
          </cell>
          <cell r="Y31" t="str">
            <v>N/A</v>
          </cell>
          <cell r="AC31">
            <v>25.8</v>
          </cell>
          <cell r="AD31">
            <v>34.4</v>
          </cell>
          <cell r="AH31">
            <v>26.9</v>
          </cell>
          <cell r="AI31">
            <v>38.1</v>
          </cell>
        </row>
        <row r="32">
          <cell r="D32">
            <v>119.24</v>
          </cell>
          <cell r="E32">
            <v>153.37</v>
          </cell>
          <cell r="I32" t="str">
            <v>N/A</v>
          </cell>
          <cell r="J32" t="str">
            <v>N/A</v>
          </cell>
          <cell r="N32">
            <v>47.471000000000004</v>
          </cell>
          <cell r="O32">
            <v>58.024999999999999</v>
          </cell>
          <cell r="S32" t="str">
            <v>N/A</v>
          </cell>
          <cell r="T32" t="str">
            <v>N/A</v>
          </cell>
          <cell r="X32" t="str">
            <v>N/A</v>
          </cell>
          <cell r="Y32" t="str">
            <v>N/A</v>
          </cell>
          <cell r="AC32" t="str">
            <v>N/A</v>
          </cell>
          <cell r="AD32" t="str">
            <v>N/A</v>
          </cell>
          <cell r="AH32" t="str">
            <v>N/A</v>
          </cell>
          <cell r="AI32" t="str">
            <v>N/A</v>
          </cell>
        </row>
        <row r="34">
          <cell r="D34" t="str">
            <v>Diluted Shares Calculation</v>
          </cell>
          <cell r="I34" t="str">
            <v>Diluted Shares Calculation</v>
          </cell>
          <cell r="N34" t="str">
            <v>Diluted Shares Calculation</v>
          </cell>
          <cell r="S34" t="str">
            <v>Diluted Shares Calculation</v>
          </cell>
          <cell r="AC34" t="str">
            <v>Diluted Shares Calculation</v>
          </cell>
          <cell r="AH34" t="str">
            <v>Diluted Shares Calculation</v>
          </cell>
        </row>
        <row r="35">
          <cell r="G35">
            <v>39220</v>
          </cell>
          <cell r="L35">
            <v>39185</v>
          </cell>
          <cell r="Q35">
            <v>39072</v>
          </cell>
          <cell r="V35">
            <v>39201</v>
          </cell>
          <cell r="AA35">
            <v>39163</v>
          </cell>
          <cell r="AF35">
            <v>38782</v>
          </cell>
          <cell r="AK35">
            <v>39219</v>
          </cell>
        </row>
        <row r="36">
          <cell r="G36">
            <v>66.5</v>
          </cell>
          <cell r="L36" t="str">
            <v>N/A</v>
          </cell>
          <cell r="Q36">
            <v>13.5</v>
          </cell>
          <cell r="V36" t="str">
            <v>N/A</v>
          </cell>
          <cell r="AA36">
            <v>48.5</v>
          </cell>
          <cell r="AF36">
            <v>8.5</v>
          </cell>
          <cell r="AK36">
            <v>11.75</v>
          </cell>
        </row>
        <row r="37">
          <cell r="G37">
            <v>78.924220000000005</v>
          </cell>
          <cell r="L37" t="str">
            <v>N/A</v>
          </cell>
          <cell r="Q37">
            <v>86.510115999999996</v>
          </cell>
          <cell r="V37" t="str">
            <v>N/A</v>
          </cell>
          <cell r="AA37">
            <v>9.6969999999999992</v>
          </cell>
          <cell r="AF37">
            <v>72.733710000000002</v>
          </cell>
          <cell r="AK37">
            <v>50.998632000000001</v>
          </cell>
        </row>
        <row r="39">
          <cell r="E39" t="str">
            <v>Total</v>
          </cell>
          <cell r="F39" t="str">
            <v>Strike</v>
          </cell>
          <cell r="G39" t="str">
            <v>Dilution</v>
          </cell>
          <cell r="J39" t="str">
            <v>Total</v>
          </cell>
          <cell r="K39" t="str">
            <v>Strike</v>
          </cell>
          <cell r="L39" t="str">
            <v>Dilution</v>
          </cell>
          <cell r="O39" t="str">
            <v>Total</v>
          </cell>
          <cell r="P39" t="str">
            <v>Strike</v>
          </cell>
          <cell r="Q39" t="str">
            <v>Dilution</v>
          </cell>
          <cell r="T39" t="str">
            <v>Total</v>
          </cell>
          <cell r="U39" t="str">
            <v>Strike</v>
          </cell>
          <cell r="V39" t="str">
            <v>Dilution</v>
          </cell>
          <cell r="Y39" t="str">
            <v>Total</v>
          </cell>
          <cell r="Z39" t="str">
            <v>Strike</v>
          </cell>
          <cell r="AA39" t="str">
            <v>Dilution</v>
          </cell>
          <cell r="AD39" t="str">
            <v>Total</v>
          </cell>
          <cell r="AE39" t="str">
            <v>Strike</v>
          </cell>
          <cell r="AF39" t="str">
            <v>Dilution</v>
          </cell>
          <cell r="AI39" t="str">
            <v>Total</v>
          </cell>
          <cell r="AJ39" t="str">
            <v>Strike</v>
          </cell>
          <cell r="AK39" t="str">
            <v>Dilution</v>
          </cell>
        </row>
        <row r="40">
          <cell r="E40">
            <v>12.638999999999999</v>
          </cell>
          <cell r="F40">
            <v>11.27</v>
          </cell>
          <cell r="G40">
            <v>10.497022105263158</v>
          </cell>
          <cell r="O40">
            <v>1.2419789999999999</v>
          </cell>
          <cell r="P40">
            <v>1</v>
          </cell>
          <cell r="Q40">
            <v>1.1499805555555556</v>
          </cell>
          <cell r="Y40">
            <v>0.41899999999999998</v>
          </cell>
          <cell r="Z40">
            <v>12.4</v>
          </cell>
          <cell r="AA40">
            <v>0.31187422680412369</v>
          </cell>
          <cell r="AD40">
            <v>0.14974999999999999</v>
          </cell>
          <cell r="AE40">
            <v>0.63</v>
          </cell>
          <cell r="AF40">
            <v>0.13865088235294118</v>
          </cell>
          <cell r="AI40">
            <v>1.103</v>
          </cell>
          <cell r="AJ40">
            <v>1.1200000000000001</v>
          </cell>
          <cell r="AK40">
            <v>0.99786297872340424</v>
          </cell>
        </row>
        <row r="41">
          <cell r="E41">
            <v>6.1633281972265017</v>
          </cell>
          <cell r="F41">
            <v>12.98</v>
          </cell>
          <cell r="G41">
            <v>6.1633281972265017</v>
          </cell>
          <cell r="O41">
            <v>5.7526489999999999</v>
          </cell>
          <cell r="P41">
            <v>2.65</v>
          </cell>
          <cell r="Q41">
            <v>4.6234253074074072</v>
          </cell>
          <cell r="Y41">
            <v>0.377</v>
          </cell>
          <cell r="Z41">
            <v>16.43</v>
          </cell>
          <cell r="AA41">
            <v>0.24928639175257733</v>
          </cell>
          <cell r="AD41">
            <v>1.799199</v>
          </cell>
          <cell r="AE41">
            <v>1.2</v>
          </cell>
          <cell r="AF41">
            <v>1.5451944352941176</v>
          </cell>
          <cell r="AI41">
            <v>2.7090000000000001</v>
          </cell>
          <cell r="AJ41">
            <v>4.1900000000000004</v>
          </cell>
          <cell r="AK41">
            <v>1.7429821276595745</v>
          </cell>
        </row>
        <row r="42">
          <cell r="G42">
            <v>0</v>
          </cell>
          <cell r="O42">
            <v>1.935381</v>
          </cell>
          <cell r="P42">
            <v>4.3099999999999996</v>
          </cell>
          <cell r="Q42">
            <v>1.3174926955555555</v>
          </cell>
          <cell r="Y42">
            <v>0.54600000000000004</v>
          </cell>
          <cell r="Z42">
            <v>20.65</v>
          </cell>
          <cell r="AA42">
            <v>0.31352783505154641</v>
          </cell>
          <cell r="AD42">
            <v>2.0885929999999999</v>
          </cell>
          <cell r="AE42">
            <v>1.51</v>
          </cell>
          <cell r="AF42">
            <v>1.7175605964705882</v>
          </cell>
          <cell r="AI42">
            <v>3.1680000000000001</v>
          </cell>
          <cell r="AJ42">
            <v>6.65</v>
          </cell>
          <cell r="AK42">
            <v>1.3750468085106382</v>
          </cell>
        </row>
        <row r="43">
          <cell r="G43">
            <v>0</v>
          </cell>
          <cell r="O43">
            <v>2.1461610000000002</v>
          </cell>
          <cell r="P43">
            <v>7.54</v>
          </cell>
          <cell r="Q43">
            <v>0.94749033777777769</v>
          </cell>
          <cell r="Y43">
            <v>0.82899999999999996</v>
          </cell>
          <cell r="Z43">
            <v>29.47</v>
          </cell>
          <cell r="AA43">
            <v>0.32527567010309277</v>
          </cell>
          <cell r="AD43">
            <v>0.86277199999999998</v>
          </cell>
          <cell r="AE43">
            <v>2.71</v>
          </cell>
          <cell r="AF43">
            <v>0.58769998588235295</v>
          </cell>
          <cell r="AI43">
            <v>0.14699999999999999</v>
          </cell>
          <cell r="AJ43">
            <v>80.06</v>
          </cell>
          <cell r="AK43">
            <v>0</v>
          </cell>
        </row>
        <row r="44">
          <cell r="G44">
            <v>0</v>
          </cell>
          <cell r="O44">
            <v>2.5046840000000001</v>
          </cell>
          <cell r="P44">
            <v>10.18</v>
          </cell>
          <cell r="Q44">
            <v>0.6159667318518518</v>
          </cell>
          <cell r="Y44">
            <v>0.36</v>
          </cell>
          <cell r="Z44">
            <v>36.86</v>
          </cell>
          <cell r="AA44">
            <v>8.6400000000000032E-2</v>
          </cell>
          <cell r="AD44">
            <v>0.20774999999999999</v>
          </cell>
          <cell r="AE44">
            <v>3.51</v>
          </cell>
          <cell r="AF44">
            <v>0.12196147058823528</v>
          </cell>
          <cell r="AI44">
            <v>1.7142857142857142</v>
          </cell>
          <cell r="AJ44">
            <v>8.75</v>
          </cell>
          <cell r="AK44">
            <v>1.7142857142857142</v>
          </cell>
        </row>
        <row r="45">
          <cell r="G45">
            <v>0</v>
          </cell>
          <cell r="O45">
            <v>0.91194799999999998</v>
          </cell>
          <cell r="P45">
            <v>14.43</v>
          </cell>
          <cell r="Q45">
            <v>0</v>
          </cell>
          <cell r="Y45">
            <v>2.2292999999999998</v>
          </cell>
          <cell r="Z45">
            <v>40.369999999999997</v>
          </cell>
          <cell r="AA45">
            <v>2.2292999999999998</v>
          </cell>
          <cell r="AD45">
            <v>2.5315799999999999</v>
          </cell>
          <cell r="AE45">
            <v>5.91</v>
          </cell>
          <cell r="AF45">
            <v>0.7713873176470587</v>
          </cell>
          <cell r="AI45">
            <v>0.4</v>
          </cell>
          <cell r="AJ45">
            <v>9.5686</v>
          </cell>
          <cell r="AK45">
            <v>7.426042553191492E-2</v>
          </cell>
        </row>
        <row r="46">
          <cell r="G46">
            <v>0</v>
          </cell>
          <cell r="O46">
            <v>0.13457</v>
          </cell>
          <cell r="P46">
            <v>18.59</v>
          </cell>
          <cell r="Q46">
            <v>0</v>
          </cell>
          <cell r="AA46">
            <v>0</v>
          </cell>
          <cell r="AD46">
            <v>0.31087900000000002</v>
          </cell>
          <cell r="AE46">
            <v>7.72</v>
          </cell>
          <cell r="AF46">
            <v>2.8527720000000034E-2</v>
          </cell>
          <cell r="AK46">
            <v>0</v>
          </cell>
        </row>
        <row r="47">
          <cell r="G47">
            <v>0</v>
          </cell>
          <cell r="Q47">
            <v>0</v>
          </cell>
          <cell r="AA47">
            <v>0</v>
          </cell>
          <cell r="AD47">
            <v>0.15254200000000001</v>
          </cell>
          <cell r="AE47">
            <v>16.170000000000002</v>
          </cell>
          <cell r="AF47">
            <v>0</v>
          </cell>
          <cell r="AK47">
            <v>0</v>
          </cell>
        </row>
        <row r="48">
          <cell r="G48">
            <v>0</v>
          </cell>
          <cell r="Q48">
            <v>0</v>
          </cell>
          <cell r="AA48">
            <v>0</v>
          </cell>
          <cell r="AD48">
            <v>0.27140500000000001</v>
          </cell>
          <cell r="AE48">
            <v>25</v>
          </cell>
          <cell r="AF48">
            <v>0</v>
          </cell>
          <cell r="AK48">
            <v>0</v>
          </cell>
        </row>
        <row r="49">
          <cell r="G49">
            <v>0</v>
          </cell>
          <cell r="Q49">
            <v>0</v>
          </cell>
          <cell r="AA49">
            <v>0</v>
          </cell>
          <cell r="AD49">
            <v>3.9050000000000001E-2</v>
          </cell>
          <cell r="AE49">
            <v>38.53</v>
          </cell>
          <cell r="AF49">
            <v>0</v>
          </cell>
          <cell r="AK49">
            <v>0</v>
          </cell>
        </row>
        <row r="50">
          <cell r="G50">
            <v>0</v>
          </cell>
          <cell r="Q50">
            <v>0</v>
          </cell>
          <cell r="AA50">
            <v>0</v>
          </cell>
          <cell r="AD50">
            <v>8.34E-4</v>
          </cell>
          <cell r="AE50">
            <v>72.94</v>
          </cell>
          <cell r="AF50">
            <v>0</v>
          </cell>
          <cell r="AK50">
            <v>0</v>
          </cell>
        </row>
        <row r="51">
          <cell r="G51">
            <v>95.584570302489666</v>
          </cell>
          <cell r="Q51">
            <v>95.164471628148149</v>
          </cell>
          <cell r="AA51">
            <v>13.212664123711338</v>
          </cell>
          <cell r="AF51">
            <v>77.644692408235301</v>
          </cell>
          <cell r="AK51">
            <v>56.90307005471125</v>
          </cell>
        </row>
        <row r="53">
          <cell r="D53" t="str">
            <v>Valuation Metrics</v>
          </cell>
          <cell r="I53" t="str">
            <v>Valuation Metrics</v>
          </cell>
          <cell r="N53" t="str">
            <v>Valuation Metrics</v>
          </cell>
          <cell r="S53" t="str">
            <v>Valuation Metrics</v>
          </cell>
          <cell r="AC53" t="str">
            <v>Valuation Metrics</v>
          </cell>
          <cell r="AH53" t="str">
            <v>Valuation Metrics</v>
          </cell>
        </row>
        <row r="55">
          <cell r="G55">
            <v>6356.373925115563</v>
          </cell>
          <cell r="L55">
            <v>3100</v>
          </cell>
          <cell r="Q55">
            <v>1284.7203669800001</v>
          </cell>
          <cell r="V55">
            <v>850</v>
          </cell>
          <cell r="AA55">
            <v>640.81420999999989</v>
          </cell>
          <cell r="AF55">
            <v>659.97988547</v>
          </cell>
          <cell r="AK55">
            <v>668.61107314285721</v>
          </cell>
        </row>
        <row r="56">
          <cell r="G56">
            <v>6040.6669251155627</v>
          </cell>
          <cell r="L56">
            <v>3100</v>
          </cell>
          <cell r="Q56">
            <v>1137.44436698</v>
          </cell>
          <cell r="V56">
            <v>850</v>
          </cell>
          <cell r="AA56">
            <v>729.65620999999987</v>
          </cell>
          <cell r="AF56">
            <v>604.09888547000003</v>
          </cell>
          <cell r="AK56">
            <v>602.76707314285716</v>
          </cell>
        </row>
        <row r="58">
          <cell r="D58" t="str">
            <v>Valuation Multiples</v>
          </cell>
          <cell r="I58" t="str">
            <v>Valuation Multiples</v>
          </cell>
          <cell r="N58" t="str">
            <v>Valuation Multiples</v>
          </cell>
          <cell r="S58" t="str">
            <v>Valuation Multiples</v>
          </cell>
          <cell r="X58" t="str">
            <v>Valuation Multiples</v>
          </cell>
          <cell r="AC58" t="str">
            <v>Valuation Multiples</v>
          </cell>
          <cell r="AH58" t="str">
            <v>Valuation Multiples</v>
          </cell>
        </row>
        <row r="59">
          <cell r="D59" t="str">
            <v>TTM</v>
          </cell>
          <cell r="E59">
            <v>39447</v>
          </cell>
          <cell r="F59">
            <v>39813</v>
          </cell>
          <cell r="I59" t="str">
            <v>TTM</v>
          </cell>
          <cell r="J59">
            <v>39447</v>
          </cell>
          <cell r="K59">
            <v>39813</v>
          </cell>
          <cell r="N59" t="str">
            <v>TTM</v>
          </cell>
          <cell r="O59">
            <v>39082</v>
          </cell>
          <cell r="P59">
            <v>39447</v>
          </cell>
          <cell r="S59" t="str">
            <v>TTM</v>
          </cell>
          <cell r="T59">
            <v>39447</v>
          </cell>
          <cell r="U59">
            <v>39813</v>
          </cell>
          <cell r="X59" t="str">
            <v>TTM</v>
          </cell>
          <cell r="Y59">
            <v>39447</v>
          </cell>
          <cell r="Z59">
            <v>39813</v>
          </cell>
          <cell r="AC59" t="str">
            <v>TTM</v>
          </cell>
          <cell r="AD59">
            <v>39082</v>
          </cell>
          <cell r="AE59">
            <v>39447</v>
          </cell>
          <cell r="AH59" t="str">
            <v>TTM</v>
          </cell>
          <cell r="AI59">
            <v>39447</v>
          </cell>
          <cell r="AJ59">
            <v>39813</v>
          </cell>
        </row>
        <row r="60">
          <cell r="D60">
            <v>12.261653729984275</v>
          </cell>
          <cell r="E60">
            <v>9.8994869307039703</v>
          </cell>
          <cell r="F60">
            <v>8.069285232588248</v>
          </cell>
          <cell r="I60">
            <v>13.373597929249351</v>
          </cell>
          <cell r="J60">
            <v>10.448264239973037</v>
          </cell>
          <cell r="K60">
            <v>8.1779810059795999</v>
          </cell>
          <cell r="N60">
            <v>1.5958935013160629</v>
          </cell>
          <cell r="O60">
            <v>1.5302340154766358</v>
          </cell>
          <cell r="P60">
            <v>1.2651794106367029</v>
          </cell>
          <cell r="S60" t="str">
            <v>N/A</v>
          </cell>
          <cell r="T60">
            <v>12.142857142857142</v>
          </cell>
          <cell r="U60" t="str">
            <v>N/A</v>
          </cell>
          <cell r="X60">
            <v>1.0466993495930292</v>
          </cell>
          <cell r="Y60">
            <v>1.0733450525267487</v>
          </cell>
          <cell r="Z60" t="str">
            <v>N/A</v>
          </cell>
          <cell r="AC60">
            <v>6.6340023222894544</v>
          </cell>
          <cell r="AD60">
            <v>5.5421916098165136</v>
          </cell>
          <cell r="AE60">
            <v>4.8327910837600001</v>
          </cell>
          <cell r="AH60">
            <v>2.8040242511239373</v>
          </cell>
          <cell r="AI60">
            <v>2.2399370982640545</v>
          </cell>
          <cell r="AJ60">
            <v>1.6960244038909882</v>
          </cell>
        </row>
        <row r="61">
          <cell r="D61">
            <v>47.032139688061527</v>
          </cell>
          <cell r="E61">
            <v>39.123490447639654</v>
          </cell>
          <cell r="F61">
            <v>30.539266557712651</v>
          </cell>
          <cell r="I61">
            <v>43.115438108484</v>
          </cell>
          <cell r="J61">
            <v>31.664964249233911</v>
          </cell>
          <cell r="K61">
            <v>30.75396825396826</v>
          </cell>
          <cell r="N61">
            <v>17.790636849612905</v>
          </cell>
          <cell r="O61">
            <v>17.950389277846163</v>
          </cell>
          <cell r="P61">
            <v>14.583741915788394</v>
          </cell>
          <cell r="S61" t="str">
            <v>N/A</v>
          </cell>
          <cell r="T61">
            <v>48.571428571428569</v>
          </cell>
          <cell r="U61" t="str">
            <v>N/A</v>
          </cell>
          <cell r="X61">
            <v>7.8716660193755867</v>
          </cell>
          <cell r="Y61">
            <v>7.122314671560277</v>
          </cell>
          <cell r="Z61" t="str">
            <v>N/A</v>
          </cell>
          <cell r="AC61">
            <v>34.814366382549544</v>
          </cell>
          <cell r="AD61">
            <v>23.414685483333333</v>
          </cell>
          <cell r="AE61">
            <v>17.561014112500001</v>
          </cell>
          <cell r="AH61">
            <v>28.745627981441995</v>
          </cell>
          <cell r="AI61">
            <v>22.407697886351567</v>
          </cell>
          <cell r="AJ61">
            <v>15.820658087739032</v>
          </cell>
        </row>
        <row r="62">
          <cell r="D62">
            <v>60.219987290554847</v>
          </cell>
          <cell r="E62">
            <v>50.659736037534074</v>
          </cell>
          <cell r="F62">
            <v>39.386235411850834</v>
          </cell>
          <cell r="I62" t="str">
            <v>N/A</v>
          </cell>
          <cell r="J62" t="str">
            <v>N/A</v>
          </cell>
          <cell r="K62" t="str">
            <v>N/A</v>
          </cell>
          <cell r="N62">
            <v>23.302078687644723</v>
          </cell>
          <cell r="O62">
            <v>23.960825914347705</v>
          </cell>
          <cell r="P62">
            <v>19.602660352951315</v>
          </cell>
          <cell r="S62" t="str">
            <v>N/A</v>
          </cell>
          <cell r="T62" t="str">
            <v>N/A</v>
          </cell>
          <cell r="U62" t="str">
            <v>N/A</v>
          </cell>
          <cell r="X62">
            <v>10.828330315801983</v>
          </cell>
          <cell r="Y62" t="str">
            <v>N/A</v>
          </cell>
          <cell r="Z62" t="str">
            <v>N/A</v>
          </cell>
          <cell r="AC62">
            <v>71.524850280606103</v>
          </cell>
          <cell r="AD62" t="str">
            <v>N/A</v>
          </cell>
          <cell r="AE62" t="str">
            <v>N/A</v>
          </cell>
          <cell r="AH62">
            <v>45.205270222203175</v>
          </cell>
          <cell r="AI62" t="str">
            <v>N/A</v>
          </cell>
          <cell r="AJ62" t="str">
            <v>N/A</v>
          </cell>
        </row>
        <row r="64">
          <cell r="D64" t="str">
            <v>Lookup Variables</v>
          </cell>
          <cell r="I64" t="str">
            <v>Lookup Variables</v>
          </cell>
          <cell r="N64" t="str">
            <v>Lookup Variables</v>
          </cell>
          <cell r="S64" t="str">
            <v>Lookup Variables</v>
          </cell>
          <cell r="AC64" t="str">
            <v>Lookup Variables</v>
          </cell>
          <cell r="AH64" t="str">
            <v>Lookup Variables</v>
          </cell>
        </row>
        <row r="66">
          <cell r="G66">
            <v>610.20000000000005</v>
          </cell>
          <cell r="L66">
            <v>296.7</v>
          </cell>
          <cell r="Q66">
            <v>743.31399999999996</v>
          </cell>
          <cell r="V66">
            <v>70</v>
          </cell>
          <cell r="AA66">
            <v>679.79649999999992</v>
          </cell>
          <cell r="AF66">
            <v>109</v>
          </cell>
          <cell r="AK66">
            <v>269.10000000000002</v>
          </cell>
        </row>
        <row r="67">
          <cell r="G67">
            <v>154.4</v>
          </cell>
          <cell r="L67">
            <v>97.9</v>
          </cell>
          <cell r="Q67">
            <v>63.366</v>
          </cell>
          <cell r="V67">
            <v>17.5</v>
          </cell>
          <cell r="AA67">
            <v>102.4465</v>
          </cell>
          <cell r="AF67">
            <v>25.8</v>
          </cell>
          <cell r="AK67">
            <v>26.9</v>
          </cell>
        </row>
        <row r="68">
          <cell r="G68">
            <v>119.24</v>
          </cell>
          <cell r="L68" t="str">
            <v>N/A</v>
          </cell>
          <cell r="Q68">
            <v>47.471000000000004</v>
          </cell>
          <cell r="V68" t="str">
            <v>N/A</v>
          </cell>
          <cell r="AA68" t="str">
            <v>N/A</v>
          </cell>
          <cell r="AF68" t="str">
            <v>N/A</v>
          </cell>
          <cell r="AK68" t="str">
            <v>N/A</v>
          </cell>
        </row>
        <row r="70">
          <cell r="G70">
            <v>748.6</v>
          </cell>
          <cell r="L70">
            <v>379.06666666666666</v>
          </cell>
          <cell r="Q70">
            <v>899.03800000000001</v>
          </cell>
          <cell r="V70" t="str">
            <v>N/A</v>
          </cell>
          <cell r="AA70" t="str">
            <v>N/A</v>
          </cell>
          <cell r="AF70">
            <v>125</v>
          </cell>
          <cell r="AK70">
            <v>355.4</v>
          </cell>
        </row>
        <row r="71">
          <cell r="G71">
            <v>197.8</v>
          </cell>
          <cell r="L71">
            <v>100.79999999999998</v>
          </cell>
          <cell r="Q71">
            <v>77.994</v>
          </cell>
          <cell r="V71" t="str">
            <v>N/A</v>
          </cell>
          <cell r="AA71" t="str">
            <v>N/A</v>
          </cell>
          <cell r="AF71">
            <v>34.4</v>
          </cell>
          <cell r="AK71">
            <v>38.1</v>
          </cell>
        </row>
        <row r="72">
          <cell r="G72">
            <v>153.37</v>
          </cell>
          <cell r="L72" t="str">
            <v>N/A</v>
          </cell>
          <cell r="Q72">
            <v>58.024999999999999</v>
          </cell>
          <cell r="V72" t="str">
            <v>N/A</v>
          </cell>
          <cell r="AA72" t="str">
            <v>N/A</v>
          </cell>
          <cell r="AF72" t="str">
            <v>N/A</v>
          </cell>
          <cell r="AK72" t="str">
            <v>N/A</v>
          </cell>
        </row>
        <row r="74">
          <cell r="G74">
            <v>12.261653729984275</v>
          </cell>
          <cell r="L74">
            <v>13.373597929249351</v>
          </cell>
          <cell r="Q74">
            <v>1.5958935013160629</v>
          </cell>
          <cell r="V74" t="str">
            <v>N/A</v>
          </cell>
          <cell r="AA74">
            <v>1.0466993495930292</v>
          </cell>
          <cell r="AF74">
            <v>6.6340023222894544</v>
          </cell>
          <cell r="AK74">
            <v>2.8040242511239373</v>
          </cell>
        </row>
        <row r="75">
          <cell r="G75">
            <v>47.032139688061527</v>
          </cell>
          <cell r="L75">
            <v>43.115438108484</v>
          </cell>
          <cell r="Q75">
            <v>17.790636849612905</v>
          </cell>
          <cell r="V75" t="str">
            <v>N/A</v>
          </cell>
          <cell r="AA75">
            <v>7.8716660193755867</v>
          </cell>
          <cell r="AF75">
            <v>34.814366382549544</v>
          </cell>
          <cell r="AK75">
            <v>28.745627981441995</v>
          </cell>
        </row>
        <row r="76">
          <cell r="G76">
            <v>60.219987290554847</v>
          </cell>
          <cell r="L76" t="str">
            <v>N/A</v>
          </cell>
          <cell r="Q76">
            <v>23.302078687644723</v>
          </cell>
          <cell r="V76" t="str">
            <v>N/A</v>
          </cell>
          <cell r="AA76">
            <v>10.828330315801983</v>
          </cell>
          <cell r="AF76">
            <v>71.524850280606103</v>
          </cell>
          <cell r="AK76">
            <v>45.205270222203175</v>
          </cell>
        </row>
        <row r="78">
          <cell r="G78">
            <v>9.8994869307039703</v>
          </cell>
          <cell r="L78">
            <v>10.448264239973037</v>
          </cell>
          <cell r="Q78">
            <v>1.5302340154766358</v>
          </cell>
          <cell r="V78">
            <v>12.142857142857142</v>
          </cell>
          <cell r="AA78">
            <v>1.0733450525267487</v>
          </cell>
          <cell r="AF78">
            <v>5.5421916098165136</v>
          </cell>
          <cell r="AK78">
            <v>2.2399370982640545</v>
          </cell>
        </row>
        <row r="79">
          <cell r="G79">
            <v>39.123490447639654</v>
          </cell>
          <cell r="L79">
            <v>31.664964249233911</v>
          </cell>
          <cell r="Q79">
            <v>17.950389277846163</v>
          </cell>
          <cell r="V79">
            <v>48.571428571428569</v>
          </cell>
          <cell r="AA79">
            <v>7.122314671560277</v>
          </cell>
          <cell r="AF79">
            <v>23.414685483333333</v>
          </cell>
          <cell r="AK79">
            <v>22.407697886351567</v>
          </cell>
        </row>
        <row r="80">
          <cell r="G80">
            <v>50.659736037534074</v>
          </cell>
          <cell r="L80" t="str">
            <v>N/A</v>
          </cell>
          <cell r="Q80">
            <v>23.960825914347705</v>
          </cell>
          <cell r="V80" t="str">
            <v>N/A</v>
          </cell>
          <cell r="AA80" t="str">
            <v>N/A</v>
          </cell>
          <cell r="AF80" t="str">
            <v>N/A</v>
          </cell>
          <cell r="AK80" t="str">
            <v>N/A</v>
          </cell>
        </row>
        <row r="82">
          <cell r="G82">
            <v>8.069285232588248</v>
          </cell>
          <cell r="L82">
            <v>8.1779810059795999</v>
          </cell>
          <cell r="Q82">
            <v>1.2651794106367029</v>
          </cell>
          <cell r="V82" t="str">
            <v>N/A</v>
          </cell>
          <cell r="AA82" t="str">
            <v>N/A</v>
          </cell>
          <cell r="AF82">
            <v>4.8327910837600001</v>
          </cell>
          <cell r="AK82">
            <v>1.6960244038909882</v>
          </cell>
        </row>
        <row r="83">
          <cell r="G83">
            <v>30.539266557712651</v>
          </cell>
          <cell r="L83">
            <v>30.75396825396826</v>
          </cell>
          <cell r="Q83">
            <v>14.583741915788394</v>
          </cell>
          <cell r="V83" t="str">
            <v>N/A</v>
          </cell>
          <cell r="AA83" t="str">
            <v>N/A</v>
          </cell>
          <cell r="AF83">
            <v>17.561014112500001</v>
          </cell>
          <cell r="AK83">
            <v>15.820658087739032</v>
          </cell>
        </row>
        <row r="84">
          <cell r="G84">
            <v>39.386235411850834</v>
          </cell>
          <cell r="L84" t="str">
            <v>N/A</v>
          </cell>
          <cell r="Q84">
            <v>19.602660352951315</v>
          </cell>
          <cell r="V84" t="str">
            <v>N/A</v>
          </cell>
          <cell r="AA84" t="str">
            <v>N/A</v>
          </cell>
          <cell r="AF84" t="str">
            <v>N/A</v>
          </cell>
          <cell r="AK84" t="str">
            <v>N/A</v>
          </cell>
        </row>
      </sheetData>
      <sheetData sheetId="12"/>
      <sheetData sheetId="13">
        <row r="4">
          <cell r="P4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45">
          <cell r="H145">
            <v>4.3908328881736826E-2</v>
          </cell>
        </row>
        <row r="149">
          <cell r="L149">
            <v>301958.89912720001</v>
          </cell>
        </row>
        <row r="155">
          <cell r="L155">
            <v>271469.89912720001</v>
          </cell>
        </row>
      </sheetData>
      <sheetData sheetId="23"/>
      <sheetData sheetId="2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TheStreet"/>
      <sheetName val="Inputs"/>
      <sheetName val="S&amp;U and Opening BS"/>
      <sheetName val="IS"/>
      <sheetName val="BS and Cash Flow"/>
      <sheetName val="Ratios"/>
      <sheetName val="Retur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Keebler"/>
      <sheetName val="Nabisco"/>
      <sheetName val="Ralston_Purina"/>
      <sheetName val="Van_Melle"/>
      <sheetName val="Quaker_Oats"/>
      <sheetName val="Bestfoods"/>
      <sheetName val="Pillsbury"/>
    </sheetNames>
    <sheetDataSet>
      <sheetData sheetId="0"/>
      <sheetData sheetId="1"/>
      <sheetData sheetId="2"/>
      <sheetData sheetId="3"/>
      <sheetData sheetId="4">
        <row r="3">
          <cell r="J3">
            <v>1.05</v>
          </cell>
        </row>
      </sheetData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Model"/>
      <sheetName val="Wholesale"/>
      <sheetName val="Retail"/>
      <sheetName val="Support Svcs"/>
      <sheetName val="PF EBITDA"/>
      <sheetName val="Check Sheet"/>
      <sheetName val="Growth Build-up"/>
      <sheetName val="Grow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IV INC"/>
      <sheetName val="DCF"/>
      <sheetName val="EQ. IRR"/>
      <sheetName val="S&amp;P"/>
      <sheetName val="COVEN."/>
      <sheetName val="SUMMARY"/>
      <sheetName val="INSTRUCTIONS"/>
      <sheetName val="Print"/>
      <sheetName val="TrueFalse"/>
      <sheetName val="Macro1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ies"/>
      <sheetName val="Model"/>
      <sheetName val="SU-Cap"/>
      <sheetName val="Distribution detail"/>
      <sheetName val="Retail detail"/>
      <sheetName val="Segments totals"/>
      <sheetName val="Covenants"/>
      <sheetName val="Debt Schedule"/>
      <sheetName val="Module1"/>
      <sheetName val="Module2"/>
      <sheetName val="Module3"/>
      <sheetName val="Module4"/>
      <sheetName val="Module5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GL"/>
      <sheetName val="Estimate"/>
      <sheetName val="LTC 5YR"/>
      <sheetName val="WC 5YR"/>
      <sheetName val="Cover"/>
      <sheetName val="Comparison"/>
      <sheetName val="IS"/>
      <sheetName val="BS"/>
      <sheetName val="FCF"/>
      <sheetName val="SOTP"/>
      <sheetName val="Consolidated Val"/>
      <sheetName val="AVP"/>
      <sheetName val="Acc-Dil"/>
      <sheetName val="Acc-Dil (2)"/>
      <sheetName val="ABC valuation"/>
      <sheetName val="LBO"/>
      <sheetName val="LBO (2)"/>
      <sheetName val="LBO output"/>
      <sheetName val="LBO output (debt)"/>
      <sheetName val="DCF output"/>
      <sheetName val="Op metrics"/>
      <sheetName val="PF financials"/>
      <sheetName val="PF metrics"/>
      <sheetName val="IS output"/>
      <sheetName val="BS output"/>
      <sheetName val="Betas"/>
      <sheetName val="WACC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s"/>
      <sheetName val="bs"/>
      <sheetName val="cf"/>
      <sheetName val="WC"/>
      <sheetName val="deprec"/>
      <sheetName val="amort"/>
      <sheetName val="other"/>
      <sheetName val="equity"/>
      <sheetName val="shares"/>
      <sheetName val="debt_interest"/>
      <sheetName val="DCF_Multiple"/>
      <sheetName val="reconciliations"/>
      <sheetName val="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SI2"/>
      <sheetName val="Tav.22 Rischio di Credito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lSum Flypage"/>
      <sheetName val="ValSum"/>
      <sheetName val="MM Flypage"/>
      <sheetName val="Market Multiple"/>
      <sheetName val="Multiple Analysis"/>
      <sheetName val="Representative Levels"/>
      <sheetName val="Debt Summary"/>
      <sheetName val="Valuation Multiples"/>
      <sheetName val="Rankings"/>
      <sheetName val="Operating IS"/>
      <sheetName val="Balance Sheet Ratios"/>
      <sheetName val="PCS"/>
      <sheetName val="Cash &amp; WC"/>
      <sheetName val="DCF Flypage"/>
      <sheetName val="DCF"/>
      <sheetName val="WACC"/>
      <sheetName val="Trans. Flypage"/>
      <sheetName val="__FDSCACHE__"/>
      <sheetName val="Transaction Multiple"/>
      <sheetName val="Transaction Summary"/>
      <sheetName val="T1"/>
      <sheetName val="All Transactions"/>
      <sheetName val="Support Flypage"/>
      <sheetName val="SCF - IS"/>
      <sheetName val="SCF - BS"/>
      <sheetName val="SCF - CFA"/>
      <sheetName val="Market Changes"/>
      <sheetName val="Data Input"/>
      <sheetName val="Comp #1"/>
      <sheetName val="Comp #2"/>
      <sheetName val="Comp #3"/>
      <sheetName val="Comp #4"/>
      <sheetName val="Comp #5"/>
      <sheetName val="Comp #6"/>
      <sheetName val="Comp #7"/>
      <sheetName val="Comp #8"/>
      <sheetName val="Comp #9"/>
      <sheetName val="Comp #10"/>
      <sheetName val="All Comps"/>
      <sheetName val="Pricing"/>
      <sheetName val="Pitch Multiples"/>
      <sheetName val="Market Backup"/>
      <sheetName val="Compustat Dates"/>
      <sheetName val="Macro Variables"/>
      <sheetName val="General Downloa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2"/>
      <sheetName val="7.4"/>
      <sheetName val="7.5"/>
      <sheetName val="7.6"/>
      <sheetName val="7.7"/>
      <sheetName val="7.8"/>
      <sheetName val="7.15"/>
      <sheetName val="7.15 (2)"/>
      <sheetName val="7.16"/>
      <sheetName val="7.17"/>
      <sheetName val="7.18"/>
      <sheetName val="7.19"/>
      <sheetName val="7.28"/>
      <sheetName val="BS LBO"/>
      <sheetName val="AD1"/>
      <sheetName val="AD2-Cash"/>
      <sheetName val="AD3-Stock"/>
      <sheetName val="TS"/>
      <sheetName val="PF.IS"/>
      <sheetName val="PF.BS"/>
      <sheetName val="PF.CF"/>
      <sheetName val="PF.DS"/>
      <sheetName val="pf"/>
      <sheetName val="Acc(Dil)"/>
      <sheetName val="DTL"/>
      <sheetName val="BuyerCo"/>
      <sheetName val="ValueCo"/>
      <sheetName val="Sheet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E38">
            <v>57.928000000000004</v>
          </cell>
        </row>
      </sheetData>
      <sheetData sheetId="23"/>
      <sheetData sheetId="24"/>
      <sheetData sheetId="25"/>
      <sheetData sheetId="26"/>
      <sheetData sheetId="2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KI cover"/>
      <sheetName val="PKI stand-alone"/>
      <sheetName val="CMB cover"/>
      <sheetName val="Revenue"/>
      <sheetName val="Gross profit"/>
      <sheetName val="R&amp;D"/>
      <sheetName val="S&amp;M"/>
      <sheetName val="G&amp;A"/>
      <sheetName val="Other exp"/>
      <sheetName val="EBIT"/>
      <sheetName val="Capex"/>
      <sheetName val="WC"/>
      <sheetName val="WC recon"/>
      <sheetName val="Segment summarys"/>
      <sheetName val="Check"/>
      <sheetName val="Valuation cover"/>
      <sheetName val="Summary DCF"/>
      <sheetName val="Terminal output"/>
      <sheetName val="Perpetuity output"/>
      <sheetName val="RP"/>
      <sheetName val="MS"/>
      <sheetName val="RMD"/>
      <sheetName val="CT&amp;BS"/>
      <sheetName val="Other"/>
      <sheetName val="Cut-Perma"/>
      <sheetName val="Synergies"/>
      <sheetName val="Consolidated DCF"/>
      <sheetName val="Product line profitability"/>
      <sheetName val="CMB stand-alone"/>
      <sheetName val="CMB stand-alone (2)"/>
      <sheetName val="Valuation"/>
      <sheetName val="DCF"/>
      <sheetName val="Valuation summary"/>
      <sheetName val="Merger cons"/>
      <sheetName val="Transaction assumptions"/>
      <sheetName val="Pro forma"/>
      <sheetName val="Output"/>
      <sheetName val="PF valuation"/>
      <sheetName val="Convertible pricing"/>
      <sheetName val="PKI Model"/>
      <sheetName val="Betas"/>
      <sheetName val="WACC analysis"/>
      <sheetName val="Sheet2"/>
      <sheetName val="Pres output"/>
      <sheetName val="Pres output (2)"/>
      <sheetName val="Pres output (3)"/>
      <sheetName val="Cash analytics"/>
      <sheetName val="GAAP analytics"/>
      <sheetName val="PKI analytics"/>
      <sheetName val="Chart1"/>
      <sheetName val="Acc-dil"/>
      <sheetName val="Cash EPS"/>
      <sheetName val="GAAP EPS"/>
      <sheetName val="Sheet1 (2)"/>
      <sheetName val="Sheet3"/>
      <sheetName val="Output (3)"/>
      <sheetName val="multiples"/>
      <sheetName val="GAAP - Cash bridge"/>
      <sheetName val="Sheet3 (2)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31">
          <cell r="Q31">
            <v>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&amp;L"/>
      <sheetName val="BS"/>
      <sheetName val="DCF"/>
      <sheetName val="AccDil"/>
      <sheetName val="WACC"/>
      <sheetName val="Debt"/>
      <sheetName val="Trading"/>
      <sheetName val="Trans"/>
      <sheetName val="Summary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etivities"/>
      <sheetName val="Model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BP equity performance"/>
      <sheetName val="Distributor equity performance"/>
      <sheetName val="HVAC"/>
      <sheetName val="Electrical"/>
      <sheetName val="Cement and aggregates"/>
      <sheetName val="Lumber"/>
      <sheetName val="Analyst sentiment"/>
      <sheetName val="Housing forecasts"/>
      <sheetName val="Metal Prices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/>
      <sheetData sheetId="1"/>
      <sheetData sheetId="2">
        <row r="2">
          <cell r="O2" t="str">
            <v>Beginning</v>
          </cell>
          <cell r="P2" t="str">
            <v>End</v>
          </cell>
        </row>
        <row r="3">
          <cell r="O3">
            <v>38720</v>
          </cell>
          <cell r="P3">
            <v>39345</v>
          </cell>
        </row>
        <row r="4">
          <cell r="O4" t="str">
            <v>Labels</v>
          </cell>
          <cell r="P4" t="str">
            <v>Major Unit</v>
          </cell>
        </row>
        <row r="5">
          <cell r="O5">
            <v>15</v>
          </cell>
          <cell r="P5">
            <v>41.666666666666664</v>
          </cell>
        </row>
        <row r="7">
          <cell r="O7" t="str">
            <v>2006 to date performance</v>
          </cell>
        </row>
        <row r="8">
          <cell r="O8" t="str">
            <v>Pro distributors: (56.6%)</v>
          </cell>
          <cell r="P8">
            <v>-0.56602661853724945</v>
          </cell>
        </row>
        <row r="9">
          <cell r="O9" t="str">
            <v>Building products: (31.8%)</v>
          </cell>
          <cell r="P9">
            <v>-0.31821825677114379</v>
          </cell>
        </row>
        <row r="10">
          <cell r="O10" t="str">
            <v>Plumbing and HVAC: (10.8%)</v>
          </cell>
          <cell r="P10">
            <v>-0.10841491543055337</v>
          </cell>
        </row>
        <row r="11">
          <cell r="O11" t="str">
            <v>Electrical: 3.3%</v>
          </cell>
          <cell r="P11">
            <v>3.2906546025767147E-2</v>
          </cell>
        </row>
        <row r="12">
          <cell r="O12" t="str">
            <v>Homebuilder: (56.2%)</v>
          </cell>
          <cell r="P12">
            <v>-0.56204967592248445</v>
          </cell>
        </row>
        <row r="13">
          <cell r="O13" t="str">
            <v>S&amp;P 500: 19.7%</v>
          </cell>
          <cell r="P13">
            <v>0.19699716267339196</v>
          </cell>
        </row>
        <row r="15">
          <cell r="O15" t="str">
            <v>2007 to date performance</v>
          </cell>
        </row>
        <row r="16">
          <cell r="O16" t="str">
            <v>Pro distributors: (41.4%)</v>
          </cell>
          <cell r="P16">
            <v>-0.41410695781408902</v>
          </cell>
        </row>
        <row r="17">
          <cell r="O17" t="str">
            <v>Building products: (30.7%)</v>
          </cell>
          <cell r="P17">
            <v>-0.30701361000914884</v>
          </cell>
        </row>
        <row r="18">
          <cell r="O18" t="str">
            <v>Plumbing and HVAC: (26.5%)</v>
          </cell>
          <cell r="P18">
            <v>-0.26484230354502336</v>
          </cell>
        </row>
        <row r="19">
          <cell r="O19" t="str">
            <v>Electrical: (23.5%)</v>
          </cell>
          <cell r="P19">
            <v>-0.23532927180264973</v>
          </cell>
        </row>
        <row r="20">
          <cell r="O20" t="str">
            <v>Homebuilder: (41.9%)</v>
          </cell>
          <cell r="P20">
            <v>-0.41893878095422865</v>
          </cell>
        </row>
        <row r="21">
          <cell r="O21" t="str">
            <v>S&amp;P 500: 7.2%</v>
          </cell>
          <cell r="P21">
            <v>7.2109275730622535E-2</v>
          </cell>
        </row>
        <row r="29">
          <cell r="C29" t="str">
            <v>Indexed equity performance</v>
          </cell>
        </row>
        <row r="30">
          <cell r="C30" t="str">
            <v>Pro distributors</v>
          </cell>
          <cell r="D30" t="str">
            <v>Building products</v>
          </cell>
          <cell r="E30" t="str">
            <v>Plumbing and HVAC</v>
          </cell>
          <cell r="F30" t="str">
            <v>Electrical</v>
          </cell>
          <cell r="G30" t="str">
            <v>Homebuilder</v>
          </cell>
          <cell r="H30" t="str">
            <v>S&amp;P 500</v>
          </cell>
          <cell r="J30" t="str">
            <v>Bluelinx</v>
          </cell>
          <cell r="M30" t="str">
            <v>Pool Corp.</v>
          </cell>
          <cell r="P30" t="str">
            <v>Beacon Roofing Supply</v>
          </cell>
          <cell r="S30" t="str">
            <v>Universal Forest Products</v>
          </cell>
          <cell r="V30" t="str">
            <v>Index</v>
          </cell>
          <cell r="X30" t="str">
            <v>Watsco</v>
          </cell>
          <cell r="AA30" t="str">
            <v>Wolseley</v>
          </cell>
          <cell r="AD30" t="str">
            <v>Index</v>
          </cell>
          <cell r="AF30" t="str">
            <v>Wesco International</v>
          </cell>
          <cell r="AI30" t="str">
            <v>Hagemeyer</v>
          </cell>
          <cell r="AL30" t="str">
            <v>Index</v>
          </cell>
        </row>
        <row r="31">
          <cell r="J31" t="str">
            <v>BXC</v>
          </cell>
          <cell r="M31" t="str">
            <v>POOL</v>
          </cell>
          <cell r="P31" t="str">
            <v>BECN</v>
          </cell>
          <cell r="S31" t="str">
            <v>UFPI</v>
          </cell>
          <cell r="X31" t="str">
            <v>WSO</v>
          </cell>
          <cell r="AA31" t="str">
            <v>WOS</v>
          </cell>
          <cell r="AF31" t="str">
            <v>WCC</v>
          </cell>
          <cell r="AI31" t="str">
            <v>HGM-NL</v>
          </cell>
        </row>
        <row r="32">
          <cell r="J32" t="str">
            <v>Price</v>
          </cell>
          <cell r="K32" t="str">
            <v>Shares</v>
          </cell>
          <cell r="L32" t="str">
            <v>Market Cap</v>
          </cell>
          <cell r="M32" t="str">
            <v>Price</v>
          </cell>
          <cell r="N32" t="str">
            <v>Shares</v>
          </cell>
          <cell r="O32" t="str">
            <v>Market Cap</v>
          </cell>
          <cell r="P32" t="str">
            <v>Price</v>
          </cell>
          <cell r="Q32" t="str">
            <v>Shares</v>
          </cell>
          <cell r="R32" t="str">
            <v>Market Cap</v>
          </cell>
          <cell r="S32" t="str">
            <v>Price</v>
          </cell>
          <cell r="T32" t="str">
            <v>Shares</v>
          </cell>
          <cell r="U32" t="str">
            <v>Market Cap</v>
          </cell>
          <cell r="X32" t="str">
            <v>Price</v>
          </cell>
          <cell r="Y32" t="str">
            <v>Shares</v>
          </cell>
          <cell r="Z32" t="str">
            <v>Market Cap</v>
          </cell>
          <cell r="AA32" t="str">
            <v>Price</v>
          </cell>
          <cell r="AB32" t="str">
            <v>Shares</v>
          </cell>
          <cell r="AC32" t="str">
            <v>Market Cap</v>
          </cell>
          <cell r="AF32" t="str">
            <v>Price</v>
          </cell>
          <cell r="AG32" t="str">
            <v>Shares</v>
          </cell>
          <cell r="AH32" t="str">
            <v>Market Cap</v>
          </cell>
          <cell r="AI32" t="str">
            <v>Price</v>
          </cell>
          <cell r="AJ32" t="str">
            <v>Shares</v>
          </cell>
          <cell r="AK32" t="str">
            <v>Market Cap</v>
          </cell>
        </row>
        <row r="33">
          <cell r="B33">
            <v>38720</v>
          </cell>
          <cell r="C33">
            <v>100</v>
          </cell>
          <cell r="D33">
            <v>100</v>
          </cell>
          <cell r="E33">
            <v>100</v>
          </cell>
          <cell r="F33">
            <v>100</v>
          </cell>
          <cell r="G33">
            <v>100</v>
          </cell>
          <cell r="H33">
            <v>100</v>
          </cell>
          <cell r="J33">
            <v>11.39</v>
          </cell>
          <cell r="K33">
            <v>30.251000000000001</v>
          </cell>
          <cell r="L33">
            <v>344.55889000000002</v>
          </cell>
          <cell r="M33">
            <v>36.64</v>
          </cell>
          <cell r="N33">
            <v>52.414999999999999</v>
          </cell>
          <cell r="O33">
            <v>1920.4856</v>
          </cell>
          <cell r="P33">
            <v>19.113330000000001</v>
          </cell>
          <cell r="Q33">
            <v>43.375999999999998</v>
          </cell>
          <cell r="R33">
            <v>829.05980208000005</v>
          </cell>
          <cell r="S33">
            <v>55.900000000000006</v>
          </cell>
          <cell r="T33">
            <v>18.402999999999999</v>
          </cell>
          <cell r="U33">
            <v>1028.7277000000001</v>
          </cell>
          <cell r="V33">
            <v>4122.8319920800004</v>
          </cell>
          <cell r="X33">
            <v>63.24</v>
          </cell>
          <cell r="Y33">
            <v>27.463000000000001</v>
          </cell>
          <cell r="Z33">
            <v>1736.7601200000001</v>
          </cell>
          <cell r="AA33">
            <v>21.465</v>
          </cell>
          <cell r="AB33">
            <v>592.14200000000005</v>
          </cell>
          <cell r="AC33">
            <v>12710.328030000001</v>
          </cell>
          <cell r="AD33">
            <v>14447.088150000001</v>
          </cell>
          <cell r="AF33">
            <v>44.25</v>
          </cell>
          <cell r="AG33">
            <v>47.712000000000003</v>
          </cell>
          <cell r="AH33">
            <v>2111.2560000000003</v>
          </cell>
          <cell r="AI33">
            <v>2.85</v>
          </cell>
          <cell r="AJ33">
            <v>516.19100000000003</v>
          </cell>
          <cell r="AK33">
            <v>1471.14435</v>
          </cell>
          <cell r="AL33">
            <v>3582.4003500000003</v>
          </cell>
        </row>
        <row r="34">
          <cell r="B34">
            <v>38721</v>
          </cell>
          <cell r="C34">
            <v>100.54670368312691</v>
          </cell>
          <cell r="D34">
            <v>100.34681985653229</v>
          </cell>
          <cell r="E34">
            <v>102.44799426935039</v>
          </cell>
          <cell r="F34">
            <v>101.37914010643729</v>
          </cell>
          <cell r="G34">
            <v>99.059510204515917</v>
          </cell>
          <cell r="H34">
            <v>100.36727616645649</v>
          </cell>
          <cell r="J34">
            <v>11.620000000000001</v>
          </cell>
          <cell r="K34">
            <v>30.251000000000001</v>
          </cell>
          <cell r="L34">
            <v>351.51662000000005</v>
          </cell>
          <cell r="M34">
            <v>36.44</v>
          </cell>
          <cell r="N34">
            <v>52.414999999999999</v>
          </cell>
          <cell r="O34">
            <v>1910.0025999999998</v>
          </cell>
          <cell r="P34">
            <v>19.33333</v>
          </cell>
          <cell r="Q34">
            <v>43.375999999999998</v>
          </cell>
          <cell r="R34">
            <v>838.60252207999997</v>
          </cell>
          <cell r="S34">
            <v>56.35</v>
          </cell>
          <cell r="T34">
            <v>18.402999999999999</v>
          </cell>
          <cell r="U34">
            <v>1037.0090499999999</v>
          </cell>
          <cell r="V34">
            <v>4137.1307920799991</v>
          </cell>
          <cell r="X34">
            <v>63.72</v>
          </cell>
          <cell r="Y34">
            <v>27.463000000000001</v>
          </cell>
          <cell r="Z34">
            <v>1749.94236</v>
          </cell>
          <cell r="AA34">
            <v>22.04</v>
          </cell>
          <cell r="AB34">
            <v>592.14200000000005</v>
          </cell>
          <cell r="AC34">
            <v>13050.80968</v>
          </cell>
          <cell r="AD34">
            <v>14800.752039999999</v>
          </cell>
          <cell r="AF34">
            <v>44.42</v>
          </cell>
          <cell r="AG34">
            <v>47.712000000000003</v>
          </cell>
          <cell r="AH34">
            <v>2119.3670400000001</v>
          </cell>
          <cell r="AI34">
            <v>2.93</v>
          </cell>
          <cell r="AJ34">
            <v>516.19100000000003</v>
          </cell>
          <cell r="AK34">
            <v>1512.4396300000001</v>
          </cell>
          <cell r="AL34">
            <v>3631.8066699999999</v>
          </cell>
        </row>
        <row r="35">
          <cell r="B35">
            <v>38722</v>
          </cell>
          <cell r="C35">
            <v>101.45743872938438</v>
          </cell>
          <cell r="D35">
            <v>100.12763047366732</v>
          </cell>
          <cell r="E35">
            <v>102.07739405258631</v>
          </cell>
          <cell r="F35">
            <v>100.07991066660095</v>
          </cell>
          <cell r="G35">
            <v>100.90651291736556</v>
          </cell>
          <cell r="H35">
            <v>100.3688524590164</v>
          </cell>
          <cell r="J35">
            <v>11.81</v>
          </cell>
          <cell r="K35">
            <v>30.251000000000001</v>
          </cell>
          <cell r="L35">
            <v>357.26431000000002</v>
          </cell>
          <cell r="M35">
            <v>36.020000000000003</v>
          </cell>
          <cell r="N35">
            <v>52.414999999999999</v>
          </cell>
          <cell r="O35">
            <v>1887.9883000000002</v>
          </cell>
          <cell r="P35">
            <v>19.313330000000001</v>
          </cell>
          <cell r="Q35">
            <v>43.375999999999998</v>
          </cell>
          <cell r="R35">
            <v>837.73500207999996</v>
          </cell>
          <cell r="S35">
            <v>56.79</v>
          </cell>
          <cell r="T35">
            <v>18.402999999999999</v>
          </cell>
          <cell r="U35">
            <v>1045.10637</v>
          </cell>
          <cell r="V35">
            <v>4128.0939820800004</v>
          </cell>
          <cell r="X35">
            <v>64.25</v>
          </cell>
          <cell r="Y35">
            <v>27.463000000000001</v>
          </cell>
          <cell r="Z35">
            <v>1764.49775</v>
          </cell>
          <cell r="AA35">
            <v>21.925000000000001</v>
          </cell>
          <cell r="AB35">
            <v>592.14200000000005</v>
          </cell>
          <cell r="AC35">
            <v>12982.713350000002</v>
          </cell>
          <cell r="AD35">
            <v>14747.211100000002</v>
          </cell>
          <cell r="AF35">
            <v>44.31</v>
          </cell>
          <cell r="AG35">
            <v>47.712000000000003</v>
          </cell>
          <cell r="AH35">
            <v>2114.1187200000004</v>
          </cell>
          <cell r="AI35">
            <v>2.85</v>
          </cell>
          <cell r="AJ35">
            <v>516.19100000000003</v>
          </cell>
          <cell r="AK35">
            <v>1471.14435</v>
          </cell>
          <cell r="AL35">
            <v>3585.2630700000004</v>
          </cell>
        </row>
        <row r="36">
          <cell r="B36">
            <v>38723</v>
          </cell>
          <cell r="C36">
            <v>102.84528254213836</v>
          </cell>
          <cell r="D36">
            <v>101.26645412523001</v>
          </cell>
          <cell r="E36">
            <v>102.13150433362588</v>
          </cell>
          <cell r="F36">
            <v>101.01828401172415</v>
          </cell>
          <cell r="G36">
            <v>100.70377018170795</v>
          </cell>
          <cell r="H36">
            <v>101.31226355611599</v>
          </cell>
          <cell r="J36">
            <v>12</v>
          </cell>
          <cell r="K36">
            <v>30.251000000000001</v>
          </cell>
          <cell r="L36">
            <v>363.012</v>
          </cell>
          <cell r="M36">
            <v>36.61</v>
          </cell>
          <cell r="N36">
            <v>52.414999999999999</v>
          </cell>
          <cell r="O36">
            <v>1918.9131499999999</v>
          </cell>
          <cell r="P36">
            <v>19.48667</v>
          </cell>
          <cell r="Q36">
            <v>43.375999999999998</v>
          </cell>
          <cell r="R36">
            <v>845.25379792000001</v>
          </cell>
          <cell r="S36">
            <v>56.94</v>
          </cell>
          <cell r="T36">
            <v>18.402999999999999</v>
          </cell>
          <cell r="U36">
            <v>1047.86682</v>
          </cell>
          <cell r="V36">
            <v>4175.0457679199999</v>
          </cell>
          <cell r="X36">
            <v>63.78</v>
          </cell>
          <cell r="Y36">
            <v>27.463000000000001</v>
          </cell>
          <cell r="Z36">
            <v>1751.59014</v>
          </cell>
          <cell r="AA36">
            <v>21.96</v>
          </cell>
          <cell r="AB36">
            <v>592.14200000000005</v>
          </cell>
          <cell r="AC36">
            <v>13003.438320000001</v>
          </cell>
          <cell r="AD36">
            <v>14755.028460000001</v>
          </cell>
          <cell r="AF36">
            <v>44.69</v>
          </cell>
          <cell r="AG36">
            <v>47.712000000000003</v>
          </cell>
          <cell r="AH36">
            <v>2132.24928</v>
          </cell>
          <cell r="AI36">
            <v>2.88</v>
          </cell>
          <cell r="AJ36">
            <v>516.19100000000003</v>
          </cell>
          <cell r="AK36">
            <v>1486.6300800000001</v>
          </cell>
          <cell r="AL36">
            <v>3618.8793599999999</v>
          </cell>
        </row>
        <row r="37">
          <cell r="B37">
            <v>38726</v>
          </cell>
          <cell r="C37">
            <v>104.79941224179629</v>
          </cell>
          <cell r="D37">
            <v>101.72671673589306</v>
          </cell>
          <cell r="E37">
            <v>103.53636528479268</v>
          </cell>
          <cell r="F37">
            <v>100.35592783481056</v>
          </cell>
          <cell r="G37">
            <v>106.67157470017227</v>
          </cell>
          <cell r="H37">
            <v>101.68269230769229</v>
          </cell>
          <cell r="J37">
            <v>11.91</v>
          </cell>
          <cell r="K37">
            <v>30.251000000000001</v>
          </cell>
          <cell r="L37">
            <v>360.28941000000003</v>
          </cell>
          <cell r="M37">
            <v>36.54</v>
          </cell>
          <cell r="N37">
            <v>52.414999999999999</v>
          </cell>
          <cell r="O37">
            <v>1915.2440999999999</v>
          </cell>
          <cell r="P37">
            <v>20.313330000000001</v>
          </cell>
          <cell r="Q37">
            <v>43.375999999999998</v>
          </cell>
          <cell r="R37">
            <v>881.11100207999993</v>
          </cell>
          <cell r="S37">
            <v>56.370000000000005</v>
          </cell>
          <cell r="T37">
            <v>18.402999999999999</v>
          </cell>
          <cell r="U37">
            <v>1037.3771099999999</v>
          </cell>
          <cell r="V37">
            <v>4194.0216220799994</v>
          </cell>
          <cell r="X37">
            <v>65.78</v>
          </cell>
          <cell r="Y37">
            <v>27.463000000000001</v>
          </cell>
          <cell r="Z37">
            <v>1806.5161400000002</v>
          </cell>
          <cell r="AA37">
            <v>22.21</v>
          </cell>
          <cell r="AB37">
            <v>592.14200000000005</v>
          </cell>
          <cell r="AC37">
            <v>13151.473820000001</v>
          </cell>
          <cell r="AD37">
            <v>14957.989960000001</v>
          </cell>
          <cell r="AF37">
            <v>44.95</v>
          </cell>
          <cell r="AG37">
            <v>47.712000000000003</v>
          </cell>
          <cell r="AH37">
            <v>2144.6544000000004</v>
          </cell>
          <cell r="AI37">
            <v>2.81</v>
          </cell>
          <cell r="AJ37">
            <v>516.19100000000003</v>
          </cell>
          <cell r="AK37">
            <v>1450.4967100000001</v>
          </cell>
          <cell r="AL37">
            <v>3595.1511100000007</v>
          </cell>
        </row>
        <row r="38">
          <cell r="B38">
            <v>38727</v>
          </cell>
          <cell r="C38">
            <v>106.83393629332643</v>
          </cell>
          <cell r="D38">
            <v>104.34598441518359</v>
          </cell>
          <cell r="E38">
            <v>103.93589638338298</v>
          </cell>
          <cell r="F38">
            <v>100.26752286354595</v>
          </cell>
          <cell r="G38">
            <v>107.62675853560839</v>
          </cell>
          <cell r="H38">
            <v>101.64643757881461</v>
          </cell>
          <cell r="J38">
            <v>12.47</v>
          </cell>
          <cell r="K38">
            <v>30.251000000000001</v>
          </cell>
          <cell r="L38">
            <v>377.22997000000004</v>
          </cell>
          <cell r="M38">
            <v>37.78</v>
          </cell>
          <cell r="N38">
            <v>52.414999999999999</v>
          </cell>
          <cell r="O38">
            <v>1980.2387000000001</v>
          </cell>
          <cell r="P38">
            <v>20.64667</v>
          </cell>
          <cell r="Q38">
            <v>43.375999999999998</v>
          </cell>
          <cell r="R38">
            <v>895.56995791999998</v>
          </cell>
          <cell r="S38">
            <v>57</v>
          </cell>
          <cell r="T38">
            <v>18.402999999999999</v>
          </cell>
          <cell r="U38">
            <v>1048.971</v>
          </cell>
          <cell r="V38">
            <v>4302.0096279200006</v>
          </cell>
          <cell r="X38">
            <v>65.510000000000005</v>
          </cell>
          <cell r="Y38">
            <v>27.463000000000001</v>
          </cell>
          <cell r="Z38">
            <v>1799.1011300000002</v>
          </cell>
          <cell r="AA38">
            <v>22.32</v>
          </cell>
          <cell r="AB38">
            <v>592.14200000000005</v>
          </cell>
          <cell r="AC38">
            <v>13216.609440000002</v>
          </cell>
          <cell r="AD38">
            <v>15015.710570000003</v>
          </cell>
          <cell r="AF38">
            <v>45.1</v>
          </cell>
          <cell r="AG38">
            <v>47.712000000000003</v>
          </cell>
          <cell r="AH38">
            <v>2151.8112000000001</v>
          </cell>
          <cell r="AI38">
            <v>2.79</v>
          </cell>
          <cell r="AJ38">
            <v>516.19100000000003</v>
          </cell>
          <cell r="AK38">
            <v>1440.1728900000001</v>
          </cell>
          <cell r="AL38">
            <v>3591.9840899999999</v>
          </cell>
        </row>
        <row r="39">
          <cell r="B39">
            <v>38728</v>
          </cell>
          <cell r="C39">
            <v>107.74011314740338</v>
          </cell>
          <cell r="D39">
            <v>103.4400028978248</v>
          </cell>
          <cell r="E39">
            <v>106.6756684114231</v>
          </cell>
          <cell r="F39">
            <v>99.694829752905761</v>
          </cell>
          <cell r="G39">
            <v>108.89689167458529</v>
          </cell>
          <cell r="H39">
            <v>102.00031525851196</v>
          </cell>
          <cell r="J39">
            <v>12.950000000000001</v>
          </cell>
          <cell r="K39">
            <v>30.251000000000001</v>
          </cell>
          <cell r="L39">
            <v>391.75045000000006</v>
          </cell>
          <cell r="M39">
            <v>37</v>
          </cell>
          <cell r="N39">
            <v>52.414999999999999</v>
          </cell>
          <cell r="O39">
            <v>1939.355</v>
          </cell>
          <cell r="P39">
            <v>20.393330000000002</v>
          </cell>
          <cell r="Q39">
            <v>43.375999999999998</v>
          </cell>
          <cell r="R39">
            <v>884.5810820800001</v>
          </cell>
          <cell r="S39">
            <v>57</v>
          </cell>
          <cell r="T39">
            <v>18.402999999999999</v>
          </cell>
          <cell r="U39">
            <v>1048.971</v>
          </cell>
          <cell r="V39">
            <v>4264.6575320800002</v>
          </cell>
          <cell r="X39">
            <v>65.8</v>
          </cell>
          <cell r="Y39">
            <v>27.463000000000001</v>
          </cell>
          <cell r="Z39">
            <v>1807.0654</v>
          </cell>
          <cell r="AA39">
            <v>22.975000000000001</v>
          </cell>
          <cell r="AB39">
            <v>592.14200000000005</v>
          </cell>
          <cell r="AC39">
            <v>13604.462450000003</v>
          </cell>
          <cell r="AD39">
            <v>15411.527850000002</v>
          </cell>
          <cell r="AF39">
            <v>44.67</v>
          </cell>
          <cell r="AG39">
            <v>47.712000000000003</v>
          </cell>
          <cell r="AH39">
            <v>2131.2950400000004</v>
          </cell>
          <cell r="AI39">
            <v>2.79</v>
          </cell>
          <cell r="AJ39">
            <v>516.19100000000003</v>
          </cell>
          <cell r="AK39">
            <v>1440.1728900000001</v>
          </cell>
          <cell r="AL39">
            <v>3571.4679300000007</v>
          </cell>
        </row>
        <row r="40">
          <cell r="B40">
            <v>38729</v>
          </cell>
          <cell r="C40">
            <v>106.20979419058915</v>
          </cell>
          <cell r="D40">
            <v>103.05320251326788</v>
          </cell>
          <cell r="E40">
            <v>106.01755953153787</v>
          </cell>
          <cell r="F40">
            <v>99.13786715658398</v>
          </cell>
          <cell r="G40">
            <v>106.10525462640818</v>
          </cell>
          <cell r="H40">
            <v>101.36034047919291</v>
          </cell>
          <cell r="J40">
            <v>12.83</v>
          </cell>
          <cell r="K40">
            <v>30.251000000000001</v>
          </cell>
          <cell r="L40">
            <v>388.12033000000002</v>
          </cell>
          <cell r="M40">
            <v>36.520000000000003</v>
          </cell>
          <cell r="N40">
            <v>52.414999999999999</v>
          </cell>
          <cell r="O40">
            <v>1914.1958000000002</v>
          </cell>
          <cell r="P40">
            <v>20.58333</v>
          </cell>
          <cell r="Q40">
            <v>43.375999999999998</v>
          </cell>
          <cell r="R40">
            <v>892.82252208</v>
          </cell>
          <cell r="S40">
            <v>57.25</v>
          </cell>
          <cell r="T40">
            <v>18.402999999999999</v>
          </cell>
          <cell r="U40">
            <v>1053.5717499999998</v>
          </cell>
          <cell r="V40">
            <v>4248.7104020799998</v>
          </cell>
          <cell r="X40">
            <v>65.680000000000007</v>
          </cell>
          <cell r="Y40">
            <v>27.463000000000001</v>
          </cell>
          <cell r="Z40">
            <v>1803.7698400000002</v>
          </cell>
          <cell r="AA40">
            <v>22.82</v>
          </cell>
          <cell r="AB40">
            <v>592.14200000000005</v>
          </cell>
          <cell r="AC40">
            <v>13512.680440000002</v>
          </cell>
          <cell r="AD40">
            <v>15316.450280000003</v>
          </cell>
          <cell r="AF40">
            <v>44.36</v>
          </cell>
          <cell r="AG40">
            <v>47.712000000000003</v>
          </cell>
          <cell r="AH40">
            <v>2116.50432</v>
          </cell>
          <cell r="AI40">
            <v>2.7800000000000002</v>
          </cell>
          <cell r="AJ40">
            <v>516.19100000000003</v>
          </cell>
          <cell r="AK40">
            <v>1435.0109800000002</v>
          </cell>
          <cell r="AL40">
            <v>3551.5153</v>
          </cell>
        </row>
        <row r="41">
          <cell r="B41">
            <v>38730</v>
          </cell>
          <cell r="C41">
            <v>107.00373940402876</v>
          </cell>
          <cell r="D41">
            <v>103.06030335658538</v>
          </cell>
          <cell r="E41">
            <v>107.37012869960236</v>
          </cell>
          <cell r="F41">
            <v>99.180234559769403</v>
          </cell>
          <cell r="G41">
            <v>105.08435899629961</v>
          </cell>
          <cell r="H41">
            <v>101.48210907944512</v>
          </cell>
          <cell r="J41">
            <v>12.85</v>
          </cell>
          <cell r="K41">
            <v>30.251000000000001</v>
          </cell>
          <cell r="L41">
            <v>388.72534999999999</v>
          </cell>
          <cell r="M41">
            <v>36.74</v>
          </cell>
          <cell r="N41">
            <v>52.414999999999999</v>
          </cell>
          <cell r="O41">
            <v>1925.7271000000001</v>
          </cell>
          <cell r="P41">
            <v>20.666670000000003</v>
          </cell>
          <cell r="Q41">
            <v>43.375999999999998</v>
          </cell>
          <cell r="R41">
            <v>896.43747792000011</v>
          </cell>
          <cell r="S41">
            <v>56.410000000000004</v>
          </cell>
          <cell r="T41">
            <v>18.402999999999999</v>
          </cell>
          <cell r="U41">
            <v>1038.1132299999999</v>
          </cell>
          <cell r="V41">
            <v>4249.0031579200004</v>
          </cell>
          <cell r="X41">
            <v>65.680000000000007</v>
          </cell>
          <cell r="Y41">
            <v>27.463000000000001</v>
          </cell>
          <cell r="Z41">
            <v>1803.7698400000002</v>
          </cell>
          <cell r="AA41">
            <v>23.150000000000002</v>
          </cell>
          <cell r="AB41">
            <v>592.14200000000005</v>
          </cell>
          <cell r="AC41">
            <v>13708.087300000003</v>
          </cell>
          <cell r="AD41">
            <v>15511.857140000004</v>
          </cell>
          <cell r="AF41">
            <v>44.5</v>
          </cell>
          <cell r="AG41">
            <v>47.712000000000003</v>
          </cell>
          <cell r="AH41">
            <v>2123.1840000000002</v>
          </cell>
          <cell r="AI41">
            <v>2.77</v>
          </cell>
          <cell r="AJ41">
            <v>516.19100000000003</v>
          </cell>
          <cell r="AK41">
            <v>1429.84907</v>
          </cell>
          <cell r="AL41">
            <v>3553.0330700000004</v>
          </cell>
        </row>
        <row r="42">
          <cell r="B42">
            <v>38734</v>
          </cell>
          <cell r="C42">
            <v>105.96331619136501</v>
          </cell>
          <cell r="D42">
            <v>102.96411011253326</v>
          </cell>
          <cell r="E42">
            <v>107.21271739454292</v>
          </cell>
          <cell r="F42">
            <v>99.048204090310563</v>
          </cell>
          <cell r="G42">
            <v>103.40953476608716</v>
          </cell>
          <cell r="H42">
            <v>101.11365069356873</v>
          </cell>
          <cell r="J42">
            <v>12.600000000000001</v>
          </cell>
          <cell r="K42">
            <v>30.251000000000001</v>
          </cell>
          <cell r="L42">
            <v>381.16260000000005</v>
          </cell>
          <cell r="M42">
            <v>36.93</v>
          </cell>
          <cell r="N42">
            <v>52.414999999999999</v>
          </cell>
          <cell r="O42">
            <v>1935.68595</v>
          </cell>
          <cell r="P42">
            <v>20.473330000000001</v>
          </cell>
          <cell r="Q42">
            <v>43.375999999999998</v>
          </cell>
          <cell r="R42">
            <v>888.05116207999993</v>
          </cell>
          <cell r="S42">
            <v>56.52</v>
          </cell>
          <cell r="T42">
            <v>18.402999999999999</v>
          </cell>
          <cell r="U42">
            <v>1040.1375599999999</v>
          </cell>
          <cell r="V42">
            <v>4245.0372720799996</v>
          </cell>
          <cell r="X42">
            <v>65.930000000000007</v>
          </cell>
          <cell r="Y42">
            <v>27.463000000000001</v>
          </cell>
          <cell r="Z42">
            <v>1810.6355900000003</v>
          </cell>
          <cell r="AA42">
            <v>23.1</v>
          </cell>
          <cell r="AB42">
            <v>592.14200000000005</v>
          </cell>
          <cell r="AC42">
            <v>13678.480200000002</v>
          </cell>
          <cell r="AD42">
            <v>15489.115790000002</v>
          </cell>
          <cell r="AF42">
            <v>45.050000000000004</v>
          </cell>
          <cell r="AG42">
            <v>47.712000000000003</v>
          </cell>
          <cell r="AH42">
            <v>2149.4256000000005</v>
          </cell>
          <cell r="AI42">
            <v>2.71</v>
          </cell>
          <cell r="AJ42">
            <v>516.19100000000003</v>
          </cell>
          <cell r="AK42">
            <v>1398.87761</v>
          </cell>
          <cell r="AL42">
            <v>3548.3032100000005</v>
          </cell>
        </row>
        <row r="43">
          <cell r="B43">
            <v>38735</v>
          </cell>
          <cell r="C43">
            <v>105.27186931328556</v>
          </cell>
          <cell r="D43">
            <v>102.66022748951909</v>
          </cell>
          <cell r="E43">
            <v>106.18786056206073</v>
          </cell>
          <cell r="F43">
            <v>97.527489355007461</v>
          </cell>
          <cell r="G43">
            <v>103.36072370458244</v>
          </cell>
          <cell r="H43">
            <v>100.71957755359394</v>
          </cell>
          <cell r="J43">
            <v>12.66</v>
          </cell>
          <cell r="K43">
            <v>30.251000000000001</v>
          </cell>
          <cell r="L43">
            <v>382.97766000000001</v>
          </cell>
          <cell r="M43">
            <v>36.700000000000003</v>
          </cell>
          <cell r="N43">
            <v>52.414999999999999</v>
          </cell>
          <cell r="O43">
            <v>1923.6305000000002</v>
          </cell>
          <cell r="P43">
            <v>20.853330000000003</v>
          </cell>
          <cell r="Q43">
            <v>43.375999999999998</v>
          </cell>
          <cell r="R43">
            <v>904.53404208000006</v>
          </cell>
          <cell r="S43">
            <v>55.5</v>
          </cell>
          <cell r="T43">
            <v>18.402999999999999</v>
          </cell>
          <cell r="U43">
            <v>1021.3665</v>
          </cell>
          <cell r="V43">
            <v>4232.5087020800001</v>
          </cell>
          <cell r="X43">
            <v>65.39</v>
          </cell>
          <cell r="Y43">
            <v>27.463000000000001</v>
          </cell>
          <cell r="Z43">
            <v>1795.80557</v>
          </cell>
          <cell r="AA43">
            <v>22.875</v>
          </cell>
          <cell r="AB43">
            <v>592.14200000000005</v>
          </cell>
          <cell r="AC43">
            <v>13545.248250000001</v>
          </cell>
          <cell r="AD43">
            <v>15341.053820000001</v>
          </cell>
          <cell r="AF43">
            <v>43.800000000000004</v>
          </cell>
          <cell r="AG43">
            <v>47.712000000000003</v>
          </cell>
          <cell r="AH43">
            <v>2089.7856000000002</v>
          </cell>
          <cell r="AI43">
            <v>2.72</v>
          </cell>
          <cell r="AJ43">
            <v>516.19100000000003</v>
          </cell>
          <cell r="AK43">
            <v>1404.0395200000003</v>
          </cell>
          <cell r="AL43">
            <v>3493.8251200000004</v>
          </cell>
        </row>
        <row r="44">
          <cell r="B44">
            <v>38736</v>
          </cell>
          <cell r="C44">
            <v>104.12013821706488</v>
          </cell>
          <cell r="D44">
            <v>103.82315040299466</v>
          </cell>
          <cell r="E44">
            <v>108.38352952113746</v>
          </cell>
          <cell r="F44">
            <v>100.93826922499045</v>
          </cell>
          <cell r="G44">
            <v>101.75005142542</v>
          </cell>
          <cell r="H44">
            <v>101.27994955863807</v>
          </cell>
          <cell r="J44">
            <v>12.52</v>
          </cell>
          <cell r="K44">
            <v>30.251000000000001</v>
          </cell>
          <cell r="L44">
            <v>378.74252000000001</v>
          </cell>
          <cell r="M44">
            <v>37.200000000000003</v>
          </cell>
          <cell r="N44">
            <v>52.414999999999999</v>
          </cell>
          <cell r="O44">
            <v>1949.8380000000002</v>
          </cell>
          <cell r="P44">
            <v>21.52</v>
          </cell>
          <cell r="Q44">
            <v>43.375999999999998</v>
          </cell>
          <cell r="R44">
            <v>933.45151999999996</v>
          </cell>
          <cell r="S44">
            <v>55.34</v>
          </cell>
          <cell r="T44">
            <v>18.402999999999999</v>
          </cell>
          <cell r="U44">
            <v>1018.42202</v>
          </cell>
          <cell r="V44">
            <v>4280.45406</v>
          </cell>
          <cell r="X44">
            <v>67.13</v>
          </cell>
          <cell r="Y44">
            <v>27.463000000000001</v>
          </cell>
          <cell r="Z44">
            <v>1843.5911899999999</v>
          </cell>
          <cell r="AA44">
            <v>23.330000000000002</v>
          </cell>
          <cell r="AB44">
            <v>592.14200000000005</v>
          </cell>
          <cell r="AC44">
            <v>13814.672860000002</v>
          </cell>
          <cell r="AD44">
            <v>15658.264050000002</v>
          </cell>
          <cell r="AF44">
            <v>45.82</v>
          </cell>
          <cell r="AG44">
            <v>47.712000000000003</v>
          </cell>
          <cell r="AH44">
            <v>2186.1638400000002</v>
          </cell>
          <cell r="AI44">
            <v>2.77</v>
          </cell>
          <cell r="AJ44">
            <v>516.19100000000003</v>
          </cell>
          <cell r="AK44">
            <v>1429.84907</v>
          </cell>
          <cell r="AL44">
            <v>3616.0129100000004</v>
          </cell>
        </row>
        <row r="45">
          <cell r="B45">
            <v>38737</v>
          </cell>
          <cell r="C45">
            <v>103.3500486538145</v>
          </cell>
          <cell r="D45">
            <v>103.85695308820418</v>
          </cell>
          <cell r="E45">
            <v>110.26322615744542</v>
          </cell>
          <cell r="F45">
            <v>99.491382921509597</v>
          </cell>
          <cell r="G45">
            <v>100.09897507653145</v>
          </cell>
          <cell r="H45">
            <v>99.42386506935685</v>
          </cell>
          <cell r="J45">
            <v>12.46</v>
          </cell>
          <cell r="K45">
            <v>30.251000000000001</v>
          </cell>
          <cell r="L45">
            <v>376.92746000000005</v>
          </cell>
          <cell r="M45">
            <v>37.51</v>
          </cell>
          <cell r="N45">
            <v>52.414999999999999</v>
          </cell>
          <cell r="O45">
            <v>1966.08665</v>
          </cell>
          <cell r="P45">
            <v>21.626670000000001</v>
          </cell>
          <cell r="Q45">
            <v>43.375999999999998</v>
          </cell>
          <cell r="R45">
            <v>938.07843791999994</v>
          </cell>
          <cell r="S45">
            <v>54.38</v>
          </cell>
          <cell r="T45">
            <v>18.402999999999999</v>
          </cell>
          <cell r="U45">
            <v>1000.75514</v>
          </cell>
          <cell r="V45">
            <v>4281.8476879199998</v>
          </cell>
          <cell r="X45">
            <v>67.100000000000009</v>
          </cell>
          <cell r="Y45">
            <v>27.463000000000001</v>
          </cell>
          <cell r="Z45">
            <v>1842.7673000000002</v>
          </cell>
          <cell r="AA45">
            <v>23.79</v>
          </cell>
          <cell r="AB45">
            <v>592.14200000000005</v>
          </cell>
          <cell r="AC45">
            <v>14087.05818</v>
          </cell>
          <cell r="AD45">
            <v>15929.82548</v>
          </cell>
          <cell r="AF45">
            <v>44.95</v>
          </cell>
          <cell r="AG45">
            <v>47.712000000000003</v>
          </cell>
          <cell r="AH45">
            <v>2144.6544000000004</v>
          </cell>
          <cell r="AI45">
            <v>2.75</v>
          </cell>
          <cell r="AJ45">
            <v>516.19100000000003</v>
          </cell>
          <cell r="AK45">
            <v>1419.5252500000001</v>
          </cell>
          <cell r="AL45">
            <v>3564.1796500000005</v>
          </cell>
        </row>
        <row r="46">
          <cell r="B46">
            <v>38740</v>
          </cell>
          <cell r="C46">
            <v>103.61823453482386</v>
          </cell>
          <cell r="D46">
            <v>105.01052136775968</v>
          </cell>
          <cell r="E46">
            <v>111.66842150125595</v>
          </cell>
          <cell r="F46">
            <v>96.970526758685693</v>
          </cell>
          <cell r="G46">
            <v>99.230166936856762</v>
          </cell>
          <cell r="H46">
            <v>99.607503152585096</v>
          </cell>
          <cell r="J46">
            <v>12.950000000000001</v>
          </cell>
          <cell r="K46">
            <v>30.251000000000001</v>
          </cell>
          <cell r="L46">
            <v>391.75045000000006</v>
          </cell>
          <cell r="M46">
            <v>37.950000000000003</v>
          </cell>
          <cell r="N46">
            <v>52.414999999999999</v>
          </cell>
          <cell r="O46">
            <v>1989.1492500000002</v>
          </cell>
          <cell r="P46">
            <v>21.82</v>
          </cell>
          <cell r="Q46">
            <v>43.375999999999998</v>
          </cell>
          <cell r="R46">
            <v>946.46431999999993</v>
          </cell>
          <cell r="S46">
            <v>54.45</v>
          </cell>
          <cell r="T46">
            <v>18.402999999999999</v>
          </cell>
          <cell r="U46">
            <v>1002.04335</v>
          </cell>
          <cell r="V46">
            <v>4329.4073700000008</v>
          </cell>
          <cell r="X46">
            <v>66.73</v>
          </cell>
          <cell r="Y46">
            <v>27.463000000000001</v>
          </cell>
          <cell r="Z46">
            <v>1832.6059900000002</v>
          </cell>
          <cell r="AA46">
            <v>24.150000000000002</v>
          </cell>
          <cell r="AB46">
            <v>592.14200000000005</v>
          </cell>
          <cell r="AC46">
            <v>14300.229300000003</v>
          </cell>
          <cell r="AD46">
            <v>16132.835290000003</v>
          </cell>
          <cell r="AF46">
            <v>43.49</v>
          </cell>
          <cell r="AG46">
            <v>47.712000000000003</v>
          </cell>
          <cell r="AH46">
            <v>2074.9948800000002</v>
          </cell>
          <cell r="AI46">
            <v>2.71</v>
          </cell>
          <cell r="AJ46">
            <v>516.19100000000003</v>
          </cell>
          <cell r="AK46">
            <v>1398.87761</v>
          </cell>
          <cell r="AL46">
            <v>3473.8724900000002</v>
          </cell>
        </row>
        <row r="47">
          <cell r="B47">
            <v>38741</v>
          </cell>
          <cell r="C47">
            <v>104.54643737803688</v>
          </cell>
          <cell r="D47">
            <v>106.25716052304743</v>
          </cell>
          <cell r="E47">
            <v>109.99996244918047</v>
          </cell>
          <cell r="F47">
            <v>97.838637716747655</v>
          </cell>
          <cell r="G47">
            <v>99.783725816560491</v>
          </cell>
          <cell r="H47">
            <v>99.847099621689779</v>
          </cell>
          <cell r="J47">
            <v>13.48</v>
          </cell>
          <cell r="K47">
            <v>30.251000000000001</v>
          </cell>
          <cell r="L47">
            <v>407.78348000000005</v>
          </cell>
          <cell r="M47">
            <v>38.25</v>
          </cell>
          <cell r="N47">
            <v>52.414999999999999</v>
          </cell>
          <cell r="O47">
            <v>2004.87375</v>
          </cell>
          <cell r="P47">
            <v>21.606670000000001</v>
          </cell>
          <cell r="Q47">
            <v>43.375999999999998</v>
          </cell>
          <cell r="R47">
            <v>937.21091792000004</v>
          </cell>
          <cell r="S47">
            <v>56.02</v>
          </cell>
          <cell r="T47">
            <v>18.402999999999999</v>
          </cell>
          <cell r="U47">
            <v>1030.93606</v>
          </cell>
          <cell r="V47">
            <v>4380.8042079200004</v>
          </cell>
          <cell r="X47">
            <v>67.44</v>
          </cell>
          <cell r="Y47">
            <v>27.463000000000001</v>
          </cell>
          <cell r="Z47">
            <v>1852.10472</v>
          </cell>
          <cell r="AA47">
            <v>23.71</v>
          </cell>
          <cell r="AB47">
            <v>592.14200000000005</v>
          </cell>
          <cell r="AC47">
            <v>14039.686820000003</v>
          </cell>
          <cell r="AD47">
            <v>15891.791540000002</v>
          </cell>
          <cell r="AF47">
            <v>44.25</v>
          </cell>
          <cell r="AG47">
            <v>47.712000000000003</v>
          </cell>
          <cell r="AH47">
            <v>2111.2560000000003</v>
          </cell>
          <cell r="AI47">
            <v>2.7</v>
          </cell>
          <cell r="AJ47">
            <v>516.19100000000003</v>
          </cell>
          <cell r="AK47">
            <v>1393.7157000000002</v>
          </cell>
          <cell r="AL47">
            <v>3504.9717000000005</v>
          </cell>
        </row>
        <row r="48">
          <cell r="B48">
            <v>38742</v>
          </cell>
          <cell r="C48">
            <v>105.67116564886487</v>
          </cell>
          <cell r="D48">
            <v>108.28822180133525</v>
          </cell>
          <cell r="E48">
            <v>110.58370118687205</v>
          </cell>
          <cell r="F48">
            <v>101.0436628055823</v>
          </cell>
          <cell r="G48">
            <v>97.656615226590731</v>
          </cell>
          <cell r="H48">
            <v>99.675283732660773</v>
          </cell>
          <cell r="J48">
            <v>13.5</v>
          </cell>
          <cell r="K48">
            <v>30.251000000000001</v>
          </cell>
          <cell r="L48">
            <v>408.38850000000002</v>
          </cell>
          <cell r="M48">
            <v>39.01</v>
          </cell>
          <cell r="N48">
            <v>52.414999999999999</v>
          </cell>
          <cell r="O48">
            <v>2044.7091499999999</v>
          </cell>
          <cell r="P48">
            <v>22.613330000000001</v>
          </cell>
          <cell r="Q48">
            <v>43.375999999999998</v>
          </cell>
          <cell r="R48">
            <v>980.87580207999997</v>
          </cell>
          <cell r="S48">
            <v>56</v>
          </cell>
          <cell r="T48">
            <v>18.402999999999999</v>
          </cell>
          <cell r="U48">
            <v>1030.568</v>
          </cell>
          <cell r="V48">
            <v>4464.5414520799995</v>
          </cell>
          <cell r="X48">
            <v>67.600000000000009</v>
          </cell>
          <cell r="Y48">
            <v>27.463000000000001</v>
          </cell>
          <cell r="Z48">
            <v>1856.4988000000003</v>
          </cell>
          <cell r="AA48">
            <v>23.844999999999999</v>
          </cell>
          <cell r="AB48">
            <v>592.14200000000005</v>
          </cell>
          <cell r="AC48">
            <v>14119.62599</v>
          </cell>
          <cell r="AD48">
            <v>15976.124790000002</v>
          </cell>
          <cell r="AF48">
            <v>45.25</v>
          </cell>
          <cell r="AG48">
            <v>47.712000000000003</v>
          </cell>
          <cell r="AH48">
            <v>2158.9680000000003</v>
          </cell>
          <cell r="AI48">
            <v>2.83</v>
          </cell>
          <cell r="AJ48">
            <v>516.19100000000003</v>
          </cell>
          <cell r="AK48">
            <v>1460.8205300000002</v>
          </cell>
          <cell r="AL48">
            <v>3619.7885300000007</v>
          </cell>
        </row>
        <row r="49">
          <cell r="B49">
            <v>38743</v>
          </cell>
          <cell r="C49">
            <v>109.85362053382866</v>
          </cell>
          <cell r="D49">
            <v>110.76510856742638</v>
          </cell>
          <cell r="E49">
            <v>113.02529181286955</v>
          </cell>
          <cell r="F49">
            <v>105.24746710679614</v>
          </cell>
          <cell r="G49">
            <v>98.929952907407227</v>
          </cell>
          <cell r="H49">
            <v>100.3964375788146</v>
          </cell>
          <cell r="J49">
            <v>13.55</v>
          </cell>
          <cell r="K49">
            <v>30.251000000000001</v>
          </cell>
          <cell r="L49">
            <v>409.90105000000005</v>
          </cell>
          <cell r="M49">
            <v>39.840000000000003</v>
          </cell>
          <cell r="N49">
            <v>52.414999999999999</v>
          </cell>
          <cell r="O49">
            <v>2088.2136</v>
          </cell>
          <cell r="P49">
            <v>23.013330000000003</v>
          </cell>
          <cell r="Q49">
            <v>43.375999999999998</v>
          </cell>
          <cell r="R49">
            <v>998.22620208000012</v>
          </cell>
          <cell r="S49">
            <v>58.160000000000004</v>
          </cell>
          <cell r="T49">
            <v>18.402999999999999</v>
          </cell>
          <cell r="U49">
            <v>1070.3184799999999</v>
          </cell>
          <cell r="V49">
            <v>4566.6593320800002</v>
          </cell>
          <cell r="X49">
            <v>69.34</v>
          </cell>
          <cell r="Y49">
            <v>27.463000000000001</v>
          </cell>
          <cell r="Z49">
            <v>1904.2844200000002</v>
          </cell>
          <cell r="AA49">
            <v>24.36</v>
          </cell>
          <cell r="AB49">
            <v>592.14200000000005</v>
          </cell>
          <cell r="AC49">
            <v>14424.57912</v>
          </cell>
          <cell r="AD49">
            <v>16328.86354</v>
          </cell>
          <cell r="AF49">
            <v>48.19</v>
          </cell>
          <cell r="AG49">
            <v>47.712000000000003</v>
          </cell>
          <cell r="AH49">
            <v>2299.2412800000002</v>
          </cell>
          <cell r="AI49">
            <v>2.85</v>
          </cell>
          <cell r="AJ49">
            <v>516.19100000000003</v>
          </cell>
          <cell r="AK49">
            <v>1471.14435</v>
          </cell>
          <cell r="AL49">
            <v>3770.3856300000002</v>
          </cell>
        </row>
        <row r="50">
          <cell r="B50">
            <v>38744</v>
          </cell>
          <cell r="C50">
            <v>110.48086094171194</v>
          </cell>
          <cell r="D50">
            <v>112.13211250909237</v>
          </cell>
          <cell r="E50">
            <v>113.83779339644992</v>
          </cell>
          <cell r="F50">
            <v>104.70990518968657</v>
          </cell>
          <cell r="G50">
            <v>100.0914917645653</v>
          </cell>
          <cell r="H50">
            <v>101.17591424968472</v>
          </cell>
          <cell r="J50">
            <v>13.89</v>
          </cell>
          <cell r="K50">
            <v>30.251000000000001</v>
          </cell>
          <cell r="L50">
            <v>420.18639000000002</v>
          </cell>
          <cell r="M50">
            <v>40.550000000000004</v>
          </cell>
          <cell r="N50">
            <v>52.414999999999999</v>
          </cell>
          <cell r="O50">
            <v>2125.4282500000004</v>
          </cell>
          <cell r="P50">
            <v>23.30667</v>
          </cell>
          <cell r="Q50">
            <v>43.375999999999998</v>
          </cell>
          <cell r="R50">
            <v>1010.9501179199999</v>
          </cell>
          <cell r="S50">
            <v>57.95</v>
          </cell>
          <cell r="T50">
            <v>18.402999999999999</v>
          </cell>
          <cell r="U50">
            <v>1066.4538499999999</v>
          </cell>
          <cell r="V50">
            <v>4623.0186079200002</v>
          </cell>
          <cell r="X50">
            <v>70.38</v>
          </cell>
          <cell r="Y50">
            <v>27.463000000000001</v>
          </cell>
          <cell r="Z50">
            <v>1932.8459399999999</v>
          </cell>
          <cell r="AA50">
            <v>24.51</v>
          </cell>
          <cell r="AB50">
            <v>592.14200000000005</v>
          </cell>
          <cell r="AC50">
            <v>14513.400420000002</v>
          </cell>
          <cell r="AD50">
            <v>16446.246360000001</v>
          </cell>
          <cell r="AF50">
            <v>47.57</v>
          </cell>
          <cell r="AG50">
            <v>47.712000000000003</v>
          </cell>
          <cell r="AH50">
            <v>2269.6598400000003</v>
          </cell>
          <cell r="AI50">
            <v>2.87</v>
          </cell>
          <cell r="AJ50">
            <v>516.19100000000003</v>
          </cell>
          <cell r="AK50">
            <v>1481.4681700000001</v>
          </cell>
          <cell r="AL50">
            <v>3751.1280100000004</v>
          </cell>
        </row>
        <row r="51">
          <cell r="B51">
            <v>38747</v>
          </cell>
          <cell r="C51">
            <v>112.10073103024042</v>
          </cell>
          <cell r="D51">
            <v>111.21263444370375</v>
          </cell>
          <cell r="E51">
            <v>113.73764380332933</v>
          </cell>
          <cell r="F51">
            <v>104.35638942476098</v>
          </cell>
          <cell r="G51">
            <v>100.00716066798616</v>
          </cell>
          <cell r="H51">
            <v>101.29216582597729</v>
          </cell>
          <cell r="J51">
            <v>14.83</v>
          </cell>
          <cell r="K51">
            <v>30.251000000000001</v>
          </cell>
          <cell r="L51">
            <v>448.62233000000003</v>
          </cell>
          <cell r="M51">
            <v>39.85</v>
          </cell>
          <cell r="N51">
            <v>52.414999999999999</v>
          </cell>
          <cell r="O51">
            <v>2088.7377500000002</v>
          </cell>
          <cell r="P51">
            <v>22.733330000000002</v>
          </cell>
          <cell r="Q51">
            <v>43.375999999999998</v>
          </cell>
          <cell r="R51">
            <v>986.08092208000005</v>
          </cell>
          <cell r="S51">
            <v>57.69</v>
          </cell>
          <cell r="T51">
            <v>18.402999999999999</v>
          </cell>
          <cell r="U51">
            <v>1061.6690699999999</v>
          </cell>
          <cell r="V51">
            <v>4585.1100720800005</v>
          </cell>
          <cell r="X51">
            <v>70.5</v>
          </cell>
          <cell r="Y51">
            <v>27.463000000000001</v>
          </cell>
          <cell r="Z51">
            <v>1936.1415000000002</v>
          </cell>
          <cell r="AA51">
            <v>24.48</v>
          </cell>
          <cell r="AB51">
            <v>592.14200000000005</v>
          </cell>
          <cell r="AC51">
            <v>14495.636160000002</v>
          </cell>
          <cell r="AD51">
            <v>16431.777660000003</v>
          </cell>
          <cell r="AF51">
            <v>46.980000000000004</v>
          </cell>
          <cell r="AG51">
            <v>47.712000000000003</v>
          </cell>
          <cell r="AH51">
            <v>2241.5097600000004</v>
          </cell>
          <cell r="AI51">
            <v>2.9000000000000004</v>
          </cell>
          <cell r="AJ51">
            <v>516.19100000000003</v>
          </cell>
          <cell r="AK51">
            <v>1496.9539000000002</v>
          </cell>
          <cell r="AL51">
            <v>3738.4636600000003</v>
          </cell>
        </row>
        <row r="52">
          <cell r="B52">
            <v>38748</v>
          </cell>
          <cell r="C52">
            <v>110.99971603671754</v>
          </cell>
          <cell r="D52">
            <v>110.63717267069005</v>
          </cell>
          <cell r="E52">
            <v>112.65033099420801</v>
          </cell>
          <cell r="F52">
            <v>106.05391410259327</v>
          </cell>
          <cell r="G52">
            <v>99.310356476487698</v>
          </cell>
          <cell r="H52">
            <v>100.88942307692305</v>
          </cell>
          <cell r="J52">
            <v>15.100000000000001</v>
          </cell>
          <cell r="K52">
            <v>30.251000000000001</v>
          </cell>
          <cell r="L52">
            <v>456.79010000000005</v>
          </cell>
          <cell r="M52">
            <v>39.880000000000003</v>
          </cell>
          <cell r="N52">
            <v>52.414999999999999</v>
          </cell>
          <cell r="O52">
            <v>2090.3101999999999</v>
          </cell>
          <cell r="P52">
            <v>22.14</v>
          </cell>
          <cell r="Q52">
            <v>43.375999999999998</v>
          </cell>
          <cell r="R52">
            <v>960.34464000000003</v>
          </cell>
          <cell r="S52">
            <v>57.27</v>
          </cell>
          <cell r="T52">
            <v>18.402999999999999</v>
          </cell>
          <cell r="U52">
            <v>1053.9398100000001</v>
          </cell>
          <cell r="V52">
            <v>4561.3847500000002</v>
          </cell>
          <cell r="X52">
            <v>70.739999999999995</v>
          </cell>
          <cell r="Y52">
            <v>27.463000000000001</v>
          </cell>
          <cell r="Z52">
            <v>1942.73262</v>
          </cell>
          <cell r="AA52">
            <v>24.275000000000002</v>
          </cell>
          <cell r="AB52">
            <v>590.4</v>
          </cell>
          <cell r="AC52">
            <v>14331.960000000001</v>
          </cell>
          <cell r="AD52">
            <v>16274.692620000002</v>
          </cell>
          <cell r="AF52">
            <v>47.93</v>
          </cell>
          <cell r="AG52">
            <v>47.712000000000003</v>
          </cell>
          <cell r="AH52">
            <v>2286.8361600000003</v>
          </cell>
          <cell r="AI52">
            <v>2.93</v>
          </cell>
          <cell r="AJ52">
            <v>516.19100000000003</v>
          </cell>
          <cell r="AK52">
            <v>1512.4396300000001</v>
          </cell>
          <cell r="AL52">
            <v>3799.2757900000006</v>
          </cell>
        </row>
        <row r="53">
          <cell r="B53">
            <v>38749</v>
          </cell>
          <cell r="C53">
            <v>111.22173976992143</v>
          </cell>
          <cell r="D53">
            <v>110.87859793223652</v>
          </cell>
          <cell r="E53">
            <v>114.21513566386039</v>
          </cell>
          <cell r="F53">
            <v>109.73966128604246</v>
          </cell>
          <cell r="G53">
            <v>96.645992213732214</v>
          </cell>
          <cell r="H53">
            <v>101.07660781841108</v>
          </cell>
          <cell r="J53">
            <v>15.790000000000001</v>
          </cell>
          <cell r="K53">
            <v>30.251000000000001</v>
          </cell>
          <cell r="L53">
            <v>477.66329000000007</v>
          </cell>
          <cell r="M53">
            <v>40.1</v>
          </cell>
          <cell r="N53">
            <v>52.414999999999999</v>
          </cell>
          <cell r="O53">
            <v>2101.8415</v>
          </cell>
          <cell r="P53">
            <v>21.906670000000002</v>
          </cell>
          <cell r="Q53">
            <v>43.375999999999998</v>
          </cell>
          <cell r="R53">
            <v>950.22371792000001</v>
          </cell>
          <cell r="S53">
            <v>56.6</v>
          </cell>
          <cell r="T53">
            <v>18.402999999999999</v>
          </cell>
          <cell r="U53">
            <v>1041.6098</v>
          </cell>
          <cell r="V53">
            <v>4571.3383079200003</v>
          </cell>
          <cell r="X53">
            <v>70.91</v>
          </cell>
          <cell r="Y53">
            <v>27.463000000000001</v>
          </cell>
          <cell r="Z53">
            <v>1947.4013299999999</v>
          </cell>
          <cell r="AA53">
            <v>24.650000000000002</v>
          </cell>
          <cell r="AB53">
            <v>590.4</v>
          </cell>
          <cell r="AC53">
            <v>14553.36</v>
          </cell>
          <cell r="AD53">
            <v>16500.761330000001</v>
          </cell>
          <cell r="AF53">
            <v>48.75</v>
          </cell>
          <cell r="AG53">
            <v>47.712000000000003</v>
          </cell>
          <cell r="AH53">
            <v>2325.96</v>
          </cell>
          <cell r="AI53">
            <v>3.11</v>
          </cell>
          <cell r="AJ53">
            <v>516.19100000000003</v>
          </cell>
          <cell r="AK53">
            <v>1605.35401</v>
          </cell>
          <cell r="AL53">
            <v>3931.3140100000001</v>
          </cell>
        </row>
        <row r="54">
          <cell r="B54">
            <v>38750</v>
          </cell>
          <cell r="C54">
            <v>110.29090613569588</v>
          </cell>
          <cell r="D54">
            <v>109.04274199667086</v>
          </cell>
          <cell r="E54">
            <v>116.48510485484924</v>
          </cell>
          <cell r="F54">
            <v>116.78868443612119</v>
          </cell>
          <cell r="G54">
            <v>94.050691116117463</v>
          </cell>
          <cell r="H54">
            <v>100.16078184110968</v>
          </cell>
          <cell r="J54">
            <v>16.27</v>
          </cell>
          <cell r="K54">
            <v>30.251000000000001</v>
          </cell>
          <cell r="L54">
            <v>492.18376999999998</v>
          </cell>
          <cell r="M54">
            <v>39.200000000000003</v>
          </cell>
          <cell r="N54">
            <v>52.414999999999999</v>
          </cell>
          <cell r="O54">
            <v>2054.6680000000001</v>
          </cell>
          <cell r="P54">
            <v>21.593330000000002</v>
          </cell>
          <cell r="Q54">
            <v>43.375999999999998</v>
          </cell>
          <cell r="R54">
            <v>936.63228207999998</v>
          </cell>
          <cell r="S54">
            <v>55</v>
          </cell>
          <cell r="T54">
            <v>18.402999999999999</v>
          </cell>
          <cell r="U54">
            <v>1012.165</v>
          </cell>
          <cell r="V54">
            <v>4495.6490520799998</v>
          </cell>
          <cell r="X54">
            <v>70.06</v>
          </cell>
          <cell r="Y54">
            <v>27.463000000000001</v>
          </cell>
          <cell r="Z54">
            <v>1924.0577800000001</v>
          </cell>
          <cell r="AA54">
            <v>25.245000000000001</v>
          </cell>
          <cell r="AB54">
            <v>590.4</v>
          </cell>
          <cell r="AC54">
            <v>14904.647999999999</v>
          </cell>
          <cell r="AD54">
            <v>16828.70578</v>
          </cell>
          <cell r="AF54">
            <v>54.800000000000004</v>
          </cell>
          <cell r="AG54">
            <v>47.712000000000003</v>
          </cell>
          <cell r="AH54">
            <v>2614.6176000000005</v>
          </cell>
          <cell r="AI54">
            <v>3.04</v>
          </cell>
          <cell r="AJ54">
            <v>516.19100000000003</v>
          </cell>
          <cell r="AK54">
            <v>1569.22064</v>
          </cell>
          <cell r="AL54">
            <v>4183.838240000001</v>
          </cell>
        </row>
        <row r="55">
          <cell r="B55">
            <v>38751</v>
          </cell>
          <cell r="C55">
            <v>110.73462846085422</v>
          </cell>
          <cell r="D55">
            <v>109.52803050802504</v>
          </cell>
          <cell r="E55">
            <v>115.12085277890407</v>
          </cell>
          <cell r="F55">
            <v>117.76470516479264</v>
          </cell>
          <cell r="G55">
            <v>95.180615600779831</v>
          </cell>
          <cell r="H55">
            <v>99.624054224464047</v>
          </cell>
          <cell r="J55">
            <v>16.400000000000002</v>
          </cell>
          <cell r="K55">
            <v>30.251000000000001</v>
          </cell>
          <cell r="L55">
            <v>496.11640000000011</v>
          </cell>
          <cell r="M55">
            <v>39.770000000000003</v>
          </cell>
          <cell r="N55">
            <v>52.414999999999999</v>
          </cell>
          <cell r="O55">
            <v>2084.5445500000001</v>
          </cell>
          <cell r="P55">
            <v>21.313330000000001</v>
          </cell>
          <cell r="Q55">
            <v>43.375999999999998</v>
          </cell>
          <cell r="R55">
            <v>924.48700208000002</v>
          </cell>
          <cell r="S55">
            <v>54.910000000000004</v>
          </cell>
          <cell r="T55">
            <v>18.402999999999999</v>
          </cell>
          <cell r="U55">
            <v>1010.50873</v>
          </cell>
          <cell r="V55">
            <v>4515.6566820799999</v>
          </cell>
          <cell r="X55">
            <v>71.16</v>
          </cell>
          <cell r="Y55">
            <v>27.463000000000001</v>
          </cell>
          <cell r="Z55">
            <v>1954.2670800000001</v>
          </cell>
          <cell r="AA55">
            <v>24.86</v>
          </cell>
          <cell r="AB55">
            <v>590.4</v>
          </cell>
          <cell r="AC55">
            <v>14677.343999999999</v>
          </cell>
          <cell r="AD55">
            <v>16631.611079999999</v>
          </cell>
          <cell r="AF55">
            <v>53.910000000000004</v>
          </cell>
          <cell r="AG55">
            <v>47.712000000000003</v>
          </cell>
          <cell r="AH55">
            <v>2572.1539200000002</v>
          </cell>
          <cell r="AI55">
            <v>3.19</v>
          </cell>
          <cell r="AJ55">
            <v>516.19100000000003</v>
          </cell>
          <cell r="AK55">
            <v>1646.6492900000001</v>
          </cell>
          <cell r="AL55">
            <v>4218.80321</v>
          </cell>
        </row>
        <row r="56">
          <cell r="B56">
            <v>38754</v>
          </cell>
          <cell r="C56">
            <v>111.95351068834624</v>
          </cell>
          <cell r="D56">
            <v>108.8871988124635</v>
          </cell>
          <cell r="E56">
            <v>114.9317284396856</v>
          </cell>
          <cell r="F56">
            <v>118.99723826232879</v>
          </cell>
          <cell r="G56">
            <v>93.610801949476212</v>
          </cell>
          <cell r="H56">
            <v>99.702080706179046</v>
          </cell>
          <cell r="J56">
            <v>14.76</v>
          </cell>
          <cell r="K56">
            <v>30.251000000000001</v>
          </cell>
          <cell r="L56">
            <v>446.50476000000003</v>
          </cell>
          <cell r="M56">
            <v>39.11</v>
          </cell>
          <cell r="N56">
            <v>52.414999999999999</v>
          </cell>
          <cell r="O56">
            <v>2049.9506499999998</v>
          </cell>
          <cell r="P56">
            <v>21.546670000000002</v>
          </cell>
          <cell r="Q56">
            <v>43.375999999999998</v>
          </cell>
          <cell r="R56">
            <v>934.60835792</v>
          </cell>
          <cell r="S56">
            <v>57.5</v>
          </cell>
          <cell r="T56">
            <v>18.402999999999999</v>
          </cell>
          <cell r="U56">
            <v>1058.1724999999999</v>
          </cell>
          <cell r="V56">
            <v>4489.2362679199996</v>
          </cell>
          <cell r="X56">
            <v>71.239999999999995</v>
          </cell>
          <cell r="Y56">
            <v>27.463000000000001</v>
          </cell>
          <cell r="Z56">
            <v>1956.4641199999999</v>
          </cell>
          <cell r="AA56">
            <v>24.810000000000002</v>
          </cell>
          <cell r="AB56">
            <v>590.4</v>
          </cell>
          <cell r="AC56">
            <v>14647.824000000001</v>
          </cell>
          <cell r="AD56">
            <v>16604.288120000001</v>
          </cell>
          <cell r="AF56">
            <v>55.160000000000004</v>
          </cell>
          <cell r="AG56">
            <v>47.712000000000003</v>
          </cell>
          <cell r="AH56">
            <v>2631.7939200000005</v>
          </cell>
          <cell r="AI56">
            <v>3.16</v>
          </cell>
          <cell r="AJ56">
            <v>516.19100000000003</v>
          </cell>
          <cell r="AK56">
            <v>1631.1635600000002</v>
          </cell>
          <cell r="AL56">
            <v>4262.9574800000009</v>
          </cell>
        </row>
        <row r="57">
          <cell r="B57">
            <v>38755</v>
          </cell>
          <cell r="C57">
            <v>103.18136757703269</v>
          </cell>
          <cell r="D57">
            <v>107.97661094489777</v>
          </cell>
          <cell r="E57">
            <v>113.80740360471879</v>
          </cell>
          <cell r="F57">
            <v>118.30226708190222</v>
          </cell>
          <cell r="G57">
            <v>90.505732996536935</v>
          </cell>
          <cell r="H57">
            <v>98.895018915510704</v>
          </cell>
          <cell r="J57">
            <v>15.08</v>
          </cell>
          <cell r="K57">
            <v>30.251000000000001</v>
          </cell>
          <cell r="L57">
            <v>456.18508000000003</v>
          </cell>
          <cell r="M57">
            <v>38.520000000000003</v>
          </cell>
          <cell r="N57">
            <v>52.414999999999999</v>
          </cell>
          <cell r="O57">
            <v>2019.0258000000001</v>
          </cell>
          <cell r="P57">
            <v>20.56</v>
          </cell>
          <cell r="Q57">
            <v>43.375999999999998</v>
          </cell>
          <cell r="R57">
            <v>891.8105599999999</v>
          </cell>
          <cell r="S57">
            <v>58.94</v>
          </cell>
          <cell r="T57">
            <v>18.402999999999999</v>
          </cell>
          <cell r="U57">
            <v>1084.6728199999998</v>
          </cell>
          <cell r="V57">
            <v>4451.6942600000002</v>
          </cell>
          <cell r="X57">
            <v>69.84</v>
          </cell>
          <cell r="Y57">
            <v>27.463000000000001</v>
          </cell>
          <cell r="Z57">
            <v>1918.0159200000001</v>
          </cell>
          <cell r="AA57">
            <v>24.6</v>
          </cell>
          <cell r="AB57">
            <v>590.4</v>
          </cell>
          <cell r="AC57">
            <v>14523.84</v>
          </cell>
          <cell r="AD57">
            <v>16441.855920000002</v>
          </cell>
          <cell r="AF57">
            <v>54.53</v>
          </cell>
          <cell r="AG57">
            <v>47.712000000000003</v>
          </cell>
          <cell r="AH57">
            <v>2601.7353600000001</v>
          </cell>
          <cell r="AI57">
            <v>3.17</v>
          </cell>
          <cell r="AJ57">
            <v>516.19100000000003</v>
          </cell>
          <cell r="AK57">
            <v>1636.32547</v>
          </cell>
          <cell r="AL57">
            <v>4238.0608300000004</v>
          </cell>
        </row>
        <row r="58">
          <cell r="B58">
            <v>38756</v>
          </cell>
          <cell r="C58">
            <v>105.24448823929779</v>
          </cell>
          <cell r="D58">
            <v>108.568528781154</v>
          </cell>
          <cell r="E58">
            <v>113.64299144253506</v>
          </cell>
          <cell r="F58">
            <v>117.72716190137712</v>
          </cell>
          <cell r="G58">
            <v>91.754633203302973</v>
          </cell>
          <cell r="H58">
            <v>99.751733921815884</v>
          </cell>
          <cell r="J58">
            <v>15.06</v>
          </cell>
          <cell r="K58">
            <v>30.251000000000001</v>
          </cell>
          <cell r="L58">
            <v>455.58006000000006</v>
          </cell>
          <cell r="M58">
            <v>38.79</v>
          </cell>
          <cell r="N58">
            <v>52.414999999999999</v>
          </cell>
          <cell r="O58">
            <v>2033.17785</v>
          </cell>
          <cell r="P58">
            <v>21.026670000000003</v>
          </cell>
          <cell r="Q58">
            <v>43.375999999999998</v>
          </cell>
          <cell r="R58">
            <v>912.05283792000012</v>
          </cell>
          <cell r="S58">
            <v>58.43</v>
          </cell>
          <cell r="T58">
            <v>18.402999999999999</v>
          </cell>
          <cell r="U58">
            <v>1075.28729</v>
          </cell>
          <cell r="V58">
            <v>4476.09803792</v>
          </cell>
          <cell r="X58">
            <v>70.05</v>
          </cell>
          <cell r="Y58">
            <v>27.463000000000001</v>
          </cell>
          <cell r="Z58">
            <v>1923.78315</v>
          </cell>
          <cell r="AA58">
            <v>24.55</v>
          </cell>
          <cell r="AB58">
            <v>590.4</v>
          </cell>
          <cell r="AC58">
            <v>14494.32</v>
          </cell>
          <cell r="AD58">
            <v>16418.103149999999</v>
          </cell>
          <cell r="AF58">
            <v>53.99</v>
          </cell>
          <cell r="AG58">
            <v>47.712000000000003</v>
          </cell>
          <cell r="AH58">
            <v>2575.9708800000003</v>
          </cell>
          <cell r="AI58">
            <v>3.18</v>
          </cell>
          <cell r="AJ58">
            <v>516.19100000000003</v>
          </cell>
          <cell r="AK58">
            <v>1641.4873800000003</v>
          </cell>
          <cell r="AL58">
            <v>4217.4582600000003</v>
          </cell>
        </row>
        <row r="59">
          <cell r="B59">
            <v>38757</v>
          </cell>
          <cell r="C59">
            <v>106.43420860180638</v>
          </cell>
          <cell r="D59">
            <v>111.05219399857509</v>
          </cell>
          <cell r="E59">
            <v>114.19753502369265</v>
          </cell>
          <cell r="F59">
            <v>117.5963895269271</v>
          </cell>
          <cell r="G59">
            <v>91.373333853253129</v>
          </cell>
          <cell r="H59">
            <v>99.604350567465303</v>
          </cell>
          <cell r="J59">
            <v>15.370000000000001</v>
          </cell>
          <cell r="K59">
            <v>30.251000000000001</v>
          </cell>
          <cell r="L59">
            <v>464.95787000000007</v>
          </cell>
          <cell r="M59">
            <v>39.200000000000003</v>
          </cell>
          <cell r="N59">
            <v>52.414999999999999</v>
          </cell>
          <cell r="O59">
            <v>2054.6680000000001</v>
          </cell>
          <cell r="P59">
            <v>23.193330000000003</v>
          </cell>
          <cell r="Q59">
            <v>43.375999999999998</v>
          </cell>
          <cell r="R59">
            <v>1006.0338820800001</v>
          </cell>
          <cell r="S59">
            <v>57.21</v>
          </cell>
          <cell r="T59">
            <v>18.402999999999999</v>
          </cell>
          <cell r="U59">
            <v>1052.83563</v>
          </cell>
          <cell r="V59">
            <v>4578.4953820800001</v>
          </cell>
          <cell r="X59">
            <v>69.850000000000009</v>
          </cell>
          <cell r="Y59">
            <v>27.463000000000001</v>
          </cell>
          <cell r="Z59">
            <v>1918.2905500000004</v>
          </cell>
          <cell r="AA59">
            <v>24.695</v>
          </cell>
          <cell r="AB59">
            <v>590.4</v>
          </cell>
          <cell r="AC59">
            <v>14579.928</v>
          </cell>
          <cell r="AD59">
            <v>16498.218550000001</v>
          </cell>
          <cell r="AF59">
            <v>54</v>
          </cell>
          <cell r="AG59">
            <v>47.712000000000003</v>
          </cell>
          <cell r="AH59">
            <v>2576.4480000000003</v>
          </cell>
          <cell r="AI59">
            <v>3.17</v>
          </cell>
          <cell r="AJ59">
            <v>516.19100000000003</v>
          </cell>
          <cell r="AK59">
            <v>1636.32547</v>
          </cell>
          <cell r="AL59">
            <v>4212.7734700000001</v>
          </cell>
        </row>
        <row r="60">
          <cell r="B60">
            <v>38758</v>
          </cell>
          <cell r="C60">
            <v>104.07265855510906</v>
          </cell>
          <cell r="D60">
            <v>113.49123450600234</v>
          </cell>
          <cell r="E60">
            <v>115.14840504382191</v>
          </cell>
          <cell r="F60">
            <v>117.23679152722279</v>
          </cell>
          <cell r="G60">
            <v>90.325306791177354</v>
          </cell>
          <cell r="H60">
            <v>99.857345523329116</v>
          </cell>
          <cell r="J60">
            <v>15.561500000000001</v>
          </cell>
          <cell r="K60">
            <v>30.251000000000001</v>
          </cell>
          <cell r="L60">
            <v>470.75093650000002</v>
          </cell>
          <cell r="M60">
            <v>39.730000000000004</v>
          </cell>
          <cell r="N60">
            <v>52.414999999999999</v>
          </cell>
          <cell r="O60">
            <v>2082.4479500000002</v>
          </cell>
          <cell r="P60">
            <v>24.266670000000001</v>
          </cell>
          <cell r="Q60">
            <v>43.375999999999998</v>
          </cell>
          <cell r="R60">
            <v>1052.5910779200001</v>
          </cell>
          <cell r="S60">
            <v>58.32</v>
          </cell>
          <cell r="T60">
            <v>18.402999999999999</v>
          </cell>
          <cell r="U60">
            <v>1073.26296</v>
          </cell>
          <cell r="V60">
            <v>4679.0529244200006</v>
          </cell>
          <cell r="X60">
            <v>70.66</v>
          </cell>
          <cell r="Y60">
            <v>27.463000000000001</v>
          </cell>
          <cell r="Z60">
            <v>1940.53558</v>
          </cell>
          <cell r="AA60">
            <v>24.89</v>
          </cell>
          <cell r="AB60">
            <v>590.4</v>
          </cell>
          <cell r="AC60">
            <v>14695.056</v>
          </cell>
          <cell r="AD60">
            <v>16635.59158</v>
          </cell>
          <cell r="AF60">
            <v>53.730000000000004</v>
          </cell>
          <cell r="AG60">
            <v>47.712000000000003</v>
          </cell>
          <cell r="AH60">
            <v>2563.5657600000004</v>
          </cell>
          <cell r="AI60">
            <v>3.17</v>
          </cell>
          <cell r="AJ60">
            <v>516.19100000000003</v>
          </cell>
          <cell r="AK60">
            <v>1636.32547</v>
          </cell>
          <cell r="AL60">
            <v>4199.8912300000002</v>
          </cell>
        </row>
        <row r="61">
          <cell r="B61">
            <v>38761</v>
          </cell>
          <cell r="C61">
            <v>100.85696103389472</v>
          </cell>
          <cell r="D61">
            <v>113.61304649129902</v>
          </cell>
          <cell r="E61">
            <v>114.70267688509949</v>
          </cell>
          <cell r="F61">
            <v>117.64735535490891</v>
          </cell>
          <cell r="G61">
            <v>89.361022265368561</v>
          </cell>
          <cell r="H61">
            <v>99.531841109709958</v>
          </cell>
          <cell r="J61">
            <v>15.200000000000001</v>
          </cell>
          <cell r="K61">
            <v>30.251000000000001</v>
          </cell>
          <cell r="L61">
            <v>459.81520000000006</v>
          </cell>
          <cell r="M61">
            <v>39.57</v>
          </cell>
          <cell r="N61">
            <v>52.414999999999999</v>
          </cell>
          <cell r="O61">
            <v>2074.0615499999999</v>
          </cell>
          <cell r="P61">
            <v>24.386670000000002</v>
          </cell>
          <cell r="Q61">
            <v>43.375999999999998</v>
          </cell>
          <cell r="R61">
            <v>1057.7961979199999</v>
          </cell>
          <cell r="S61">
            <v>59.36</v>
          </cell>
          <cell r="T61">
            <v>18.402999999999999</v>
          </cell>
          <cell r="U61">
            <v>1092.4020799999998</v>
          </cell>
          <cell r="V61">
            <v>4684.0750279200001</v>
          </cell>
          <cell r="X61">
            <v>70.680000000000007</v>
          </cell>
          <cell r="Y61">
            <v>27.463000000000001</v>
          </cell>
          <cell r="Z61">
            <v>1941.0848400000002</v>
          </cell>
          <cell r="AA61">
            <v>24.78</v>
          </cell>
          <cell r="AB61">
            <v>590.4</v>
          </cell>
          <cell r="AC61">
            <v>14630.112000000001</v>
          </cell>
          <cell r="AD61">
            <v>16571.196840000001</v>
          </cell>
          <cell r="AF61">
            <v>52.74</v>
          </cell>
          <cell r="AG61">
            <v>47.712000000000003</v>
          </cell>
          <cell r="AH61">
            <v>2516.3308800000004</v>
          </cell>
          <cell r="AI61">
            <v>3.29</v>
          </cell>
          <cell r="AJ61">
            <v>516.19100000000003</v>
          </cell>
          <cell r="AK61">
            <v>1698.2683900000002</v>
          </cell>
          <cell r="AL61">
            <v>4214.5992700000006</v>
          </cell>
        </row>
        <row r="62">
          <cell r="B62">
            <v>38762</v>
          </cell>
          <cell r="C62">
            <v>100.72519182224957</v>
          </cell>
          <cell r="D62">
            <v>115.49408312216289</v>
          </cell>
          <cell r="E62">
            <v>113.75037550386926</v>
          </cell>
          <cell r="F62">
            <v>119.65602839448137</v>
          </cell>
          <cell r="G62">
            <v>91.169565773696661</v>
          </cell>
          <cell r="H62">
            <v>100.53042244640605</v>
          </cell>
          <cell r="J62">
            <v>15.51</v>
          </cell>
          <cell r="K62">
            <v>30.251000000000001</v>
          </cell>
          <cell r="L62">
            <v>469.19301000000002</v>
          </cell>
          <cell r="M62">
            <v>41.15</v>
          </cell>
          <cell r="N62">
            <v>52.414999999999999</v>
          </cell>
          <cell r="O62">
            <v>2156.87725</v>
          </cell>
          <cell r="P62">
            <v>23.586670000000002</v>
          </cell>
          <cell r="Q62">
            <v>43.375999999999998</v>
          </cell>
          <cell r="R62">
            <v>1023.09539792</v>
          </cell>
          <cell r="S62">
            <v>60.45</v>
          </cell>
          <cell r="T62">
            <v>18.402999999999999</v>
          </cell>
          <cell r="U62">
            <v>1112.46135</v>
          </cell>
          <cell r="V62">
            <v>4761.6270079200003</v>
          </cell>
          <cell r="X62">
            <v>69.540000000000006</v>
          </cell>
          <cell r="Y62">
            <v>27.463000000000001</v>
          </cell>
          <cell r="Z62">
            <v>1909.7770200000002</v>
          </cell>
          <cell r="AA62">
            <v>24.6</v>
          </cell>
          <cell r="AB62">
            <v>590.4</v>
          </cell>
          <cell r="AC62">
            <v>14523.84</v>
          </cell>
          <cell r="AD62">
            <v>16433.617020000002</v>
          </cell>
          <cell r="AF62">
            <v>54.14</v>
          </cell>
          <cell r="AG62">
            <v>47.712000000000003</v>
          </cell>
          <cell r="AH62">
            <v>2583.1276800000001</v>
          </cell>
          <cell r="AI62">
            <v>3.3000000000000003</v>
          </cell>
          <cell r="AJ62">
            <v>516.19100000000003</v>
          </cell>
          <cell r="AK62">
            <v>1703.4303000000002</v>
          </cell>
          <cell r="AL62">
            <v>4286.5579800000005</v>
          </cell>
        </row>
        <row r="63">
          <cell r="B63">
            <v>38763</v>
          </cell>
          <cell r="C63">
            <v>102.70618197441604</v>
          </cell>
          <cell r="D63">
            <v>117.75876980499072</v>
          </cell>
          <cell r="E63">
            <v>114.09277162886281</v>
          </cell>
          <cell r="F63">
            <v>122.91181107103229</v>
          </cell>
          <cell r="G63">
            <v>92.117675638117731</v>
          </cell>
          <cell r="H63">
            <v>100.88272383354348</v>
          </cell>
          <cell r="J63">
            <v>14.3</v>
          </cell>
          <cell r="K63">
            <v>30.251000000000001</v>
          </cell>
          <cell r="L63">
            <v>432.58930000000004</v>
          </cell>
          <cell r="M63">
            <v>42.68</v>
          </cell>
          <cell r="N63">
            <v>52.414999999999999</v>
          </cell>
          <cell r="O63">
            <v>2237.0722000000001</v>
          </cell>
          <cell r="P63">
            <v>24.38</v>
          </cell>
          <cell r="Q63">
            <v>43.375999999999998</v>
          </cell>
          <cell r="R63">
            <v>1057.5068799999999</v>
          </cell>
          <cell r="S63">
            <v>61.285000000000004</v>
          </cell>
          <cell r="T63">
            <v>18.402999999999999</v>
          </cell>
          <cell r="U63">
            <v>1127.827855</v>
          </cell>
          <cell r="V63">
            <v>4854.9962350000005</v>
          </cell>
          <cell r="X63">
            <v>68.87</v>
          </cell>
          <cell r="Y63">
            <v>27.463000000000001</v>
          </cell>
          <cell r="Z63">
            <v>1891.3768100000002</v>
          </cell>
          <cell r="AA63">
            <v>24.714950000000002</v>
          </cell>
          <cell r="AB63">
            <v>590.4</v>
          </cell>
          <cell r="AC63">
            <v>14591.706480000001</v>
          </cell>
          <cell r="AD63">
            <v>16483.083290000002</v>
          </cell>
          <cell r="AF63">
            <v>56.26</v>
          </cell>
          <cell r="AG63">
            <v>47.712000000000003</v>
          </cell>
          <cell r="AH63">
            <v>2684.2771200000002</v>
          </cell>
          <cell r="AI63">
            <v>3.33</v>
          </cell>
          <cell r="AJ63">
            <v>516.19100000000003</v>
          </cell>
          <cell r="AK63">
            <v>1718.9160300000001</v>
          </cell>
          <cell r="AL63">
            <v>4403.1931500000001</v>
          </cell>
        </row>
        <row r="64">
          <cell r="B64">
            <v>38764</v>
          </cell>
          <cell r="C64">
            <v>105.88609813899063</v>
          </cell>
          <cell r="D64">
            <v>118.22804463736725</v>
          </cell>
          <cell r="E64">
            <v>114.15047363713913</v>
          </cell>
          <cell r="F64">
            <v>123.77509788932441</v>
          </cell>
          <cell r="G64">
            <v>93.55033734817053</v>
          </cell>
          <cell r="H64">
            <v>101.62200504413619</v>
          </cell>
          <cell r="J64">
            <v>14.98</v>
          </cell>
          <cell r="K64">
            <v>30.251000000000001</v>
          </cell>
          <cell r="L64">
            <v>453.15998000000002</v>
          </cell>
          <cell r="M64">
            <v>42.85</v>
          </cell>
          <cell r="N64">
            <v>52.414999999999999</v>
          </cell>
          <cell r="O64">
            <v>2245.9827500000001</v>
          </cell>
          <cell r="P64">
            <v>24.046670000000002</v>
          </cell>
          <cell r="Q64">
            <v>43.375999999999998</v>
          </cell>
          <cell r="R64">
            <v>1043.0483579199999</v>
          </cell>
          <cell r="S64">
            <v>61.52</v>
          </cell>
          <cell r="T64">
            <v>18.402999999999999</v>
          </cell>
          <cell r="U64">
            <v>1132.15256</v>
          </cell>
          <cell r="V64">
            <v>4874.34364792</v>
          </cell>
          <cell r="X64">
            <v>68.850000000000009</v>
          </cell>
          <cell r="Y64">
            <v>27.463000000000001</v>
          </cell>
          <cell r="Z64">
            <v>1890.8275500000002</v>
          </cell>
          <cell r="AA64">
            <v>24.73</v>
          </cell>
          <cell r="AB64">
            <v>590.4</v>
          </cell>
          <cell r="AC64">
            <v>14600.592000000001</v>
          </cell>
          <cell r="AD64">
            <v>16491.419550000002</v>
          </cell>
          <cell r="AF64">
            <v>56.800000000000004</v>
          </cell>
          <cell r="AG64">
            <v>47.712000000000003</v>
          </cell>
          <cell r="AH64">
            <v>2710.0416000000005</v>
          </cell>
          <cell r="AI64">
            <v>3.34</v>
          </cell>
          <cell r="AJ64">
            <v>516.19100000000003</v>
          </cell>
          <cell r="AK64">
            <v>1724.0779400000001</v>
          </cell>
          <cell r="AL64">
            <v>4434.1195400000006</v>
          </cell>
        </row>
        <row r="65">
          <cell r="B65">
            <v>38765</v>
          </cell>
          <cell r="C65">
            <v>103.88543228022043</v>
          </cell>
          <cell r="D65">
            <v>120.10314006469748</v>
          </cell>
          <cell r="E65">
            <v>114.08631890987664</v>
          </cell>
          <cell r="F65">
            <v>122.79918128078565</v>
          </cell>
          <cell r="G65">
            <v>92.450375887685098</v>
          </cell>
          <cell r="H65">
            <v>101.45334174022697</v>
          </cell>
          <cell r="J65">
            <v>15.26</v>
          </cell>
          <cell r="K65">
            <v>30.251000000000001</v>
          </cell>
          <cell r="L65">
            <v>461.63026000000002</v>
          </cell>
          <cell r="M65">
            <v>43.74</v>
          </cell>
          <cell r="N65">
            <v>52.414999999999999</v>
          </cell>
          <cell r="O65">
            <v>2292.6321000000003</v>
          </cell>
          <cell r="P65">
            <v>24.473330000000001</v>
          </cell>
          <cell r="Q65">
            <v>43.375999999999998</v>
          </cell>
          <cell r="R65">
            <v>1061.5551620799999</v>
          </cell>
          <cell r="S65">
            <v>61.72</v>
          </cell>
          <cell r="T65">
            <v>18.402999999999999</v>
          </cell>
          <cell r="U65">
            <v>1135.8331599999999</v>
          </cell>
          <cell r="V65">
            <v>4951.6506820800005</v>
          </cell>
          <cell r="X65">
            <v>68.62</v>
          </cell>
          <cell r="Y65">
            <v>27.463000000000001</v>
          </cell>
          <cell r="Z65">
            <v>1884.5110600000003</v>
          </cell>
          <cell r="AA65">
            <v>24.725000000000001</v>
          </cell>
          <cell r="AB65">
            <v>590.4</v>
          </cell>
          <cell r="AC65">
            <v>14597.64</v>
          </cell>
          <cell r="AD65">
            <v>16482.15106</v>
          </cell>
          <cell r="AF65">
            <v>56.5</v>
          </cell>
          <cell r="AG65">
            <v>47.712000000000003</v>
          </cell>
          <cell r="AH65">
            <v>2695.7280000000001</v>
          </cell>
          <cell r="AI65">
            <v>3.3000000000000003</v>
          </cell>
          <cell r="AJ65">
            <v>516.19100000000003</v>
          </cell>
          <cell r="AK65">
            <v>1703.4303000000002</v>
          </cell>
          <cell r="AL65">
            <v>4399.1583000000001</v>
          </cell>
        </row>
        <row r="66">
          <cell r="B66">
            <v>38769</v>
          </cell>
          <cell r="C66">
            <v>104.47745234842418</v>
          </cell>
          <cell r="D66">
            <v>119.34258304999894</v>
          </cell>
          <cell r="E66">
            <v>114.23366036567029</v>
          </cell>
          <cell r="F66">
            <v>121.95288307182082</v>
          </cell>
          <cell r="G66">
            <v>93.664666789914875</v>
          </cell>
          <cell r="H66">
            <v>101.1215321563682</v>
          </cell>
          <cell r="J66">
            <v>15.67</v>
          </cell>
          <cell r="K66">
            <v>30.251000000000001</v>
          </cell>
          <cell r="L66">
            <v>474.03317000000004</v>
          </cell>
          <cell r="M66">
            <v>43.18</v>
          </cell>
          <cell r="N66">
            <v>52.414999999999999</v>
          </cell>
          <cell r="O66">
            <v>2263.2797</v>
          </cell>
          <cell r="P66">
            <v>24.446660000000001</v>
          </cell>
          <cell r="Q66">
            <v>43.375999999999998</v>
          </cell>
          <cell r="R66">
            <v>1060.3983241599999</v>
          </cell>
          <cell r="S66">
            <v>61</v>
          </cell>
          <cell r="T66">
            <v>18.402999999999999</v>
          </cell>
          <cell r="U66">
            <v>1122.5829999999999</v>
          </cell>
          <cell r="V66">
            <v>4920.2941941600002</v>
          </cell>
          <cell r="X66">
            <v>70.47</v>
          </cell>
          <cell r="Y66">
            <v>27.463000000000001</v>
          </cell>
          <cell r="Z66">
            <v>1935.3176100000001</v>
          </cell>
          <cell r="AA66">
            <v>24.675000000000001</v>
          </cell>
          <cell r="AB66">
            <v>590.4</v>
          </cell>
          <cell r="AC66">
            <v>14568.119999999999</v>
          </cell>
          <cell r="AD66">
            <v>16503.437610000001</v>
          </cell>
          <cell r="AF66">
            <v>55.54</v>
          </cell>
          <cell r="AG66">
            <v>47.712000000000003</v>
          </cell>
          <cell r="AH66">
            <v>2649.9244800000001</v>
          </cell>
          <cell r="AI66">
            <v>3.33</v>
          </cell>
          <cell r="AJ66">
            <v>516.19100000000003</v>
          </cell>
          <cell r="AK66">
            <v>1718.9160300000001</v>
          </cell>
          <cell r="AL66">
            <v>4368.84051</v>
          </cell>
        </row>
        <row r="67">
          <cell r="B67">
            <v>38770</v>
          </cell>
          <cell r="C67">
            <v>105.47304219861948</v>
          </cell>
          <cell r="D67">
            <v>120.53078144988778</v>
          </cell>
          <cell r="E67">
            <v>117.77195600485071</v>
          </cell>
          <cell r="F67">
            <v>124.44343218088396</v>
          </cell>
          <cell r="G67">
            <v>97.506070384265911</v>
          </cell>
          <cell r="H67">
            <v>101.88130517023959</v>
          </cell>
          <cell r="J67">
            <v>15.870000000000001</v>
          </cell>
          <cell r="K67">
            <v>30.251000000000001</v>
          </cell>
          <cell r="L67">
            <v>480.08337000000006</v>
          </cell>
          <cell r="M67">
            <v>43.62</v>
          </cell>
          <cell r="N67">
            <v>52.414999999999999</v>
          </cell>
          <cell r="O67">
            <v>2286.3422999999998</v>
          </cell>
          <cell r="P67">
            <v>24.866670000000003</v>
          </cell>
          <cell r="Q67">
            <v>43.375999999999998</v>
          </cell>
          <cell r="R67">
            <v>1078.61667792</v>
          </cell>
          <cell r="S67">
            <v>61.09</v>
          </cell>
          <cell r="T67">
            <v>18.402999999999999</v>
          </cell>
          <cell r="U67">
            <v>1124.23927</v>
          </cell>
          <cell r="V67">
            <v>4969.2816179199999</v>
          </cell>
          <cell r="X67">
            <v>72.100000000000009</v>
          </cell>
          <cell r="Y67">
            <v>27.463000000000001</v>
          </cell>
          <cell r="Z67">
            <v>1980.0823000000003</v>
          </cell>
          <cell r="AA67">
            <v>25.465</v>
          </cell>
          <cell r="AB67">
            <v>590.4</v>
          </cell>
          <cell r="AC67">
            <v>15034.536</v>
          </cell>
          <cell r="AD67">
            <v>17014.618300000002</v>
          </cell>
          <cell r="AF67">
            <v>57.410000000000004</v>
          </cell>
          <cell r="AG67">
            <v>47.712000000000003</v>
          </cell>
          <cell r="AH67">
            <v>2739.1459200000004</v>
          </cell>
          <cell r="AI67">
            <v>3.33</v>
          </cell>
          <cell r="AJ67">
            <v>516.19100000000003</v>
          </cell>
          <cell r="AK67">
            <v>1718.9160300000001</v>
          </cell>
          <cell r="AL67">
            <v>4458.0619500000003</v>
          </cell>
        </row>
        <row r="68">
          <cell r="B68">
            <v>38771</v>
          </cell>
          <cell r="C68">
            <v>102.96568282700503</v>
          </cell>
          <cell r="D68">
            <v>119.91594829712547</v>
          </cell>
          <cell r="E68">
            <v>116.60535607654612</v>
          </cell>
          <cell r="F68">
            <v>126.71606203924138</v>
          </cell>
          <cell r="G68">
            <v>96.99324981646653</v>
          </cell>
          <cell r="H68">
            <v>101.49668978562418</v>
          </cell>
          <cell r="J68">
            <v>15.68</v>
          </cell>
          <cell r="K68">
            <v>30.251000000000001</v>
          </cell>
          <cell r="L68">
            <v>474.33568000000002</v>
          </cell>
          <cell r="M68">
            <v>43.230000000000004</v>
          </cell>
          <cell r="N68">
            <v>52.414999999999999</v>
          </cell>
          <cell r="O68">
            <v>2265.9004500000001</v>
          </cell>
          <cell r="P68">
            <v>24.92</v>
          </cell>
          <cell r="Q68">
            <v>43.375999999999998</v>
          </cell>
          <cell r="R68">
            <v>1080.92992</v>
          </cell>
          <cell r="S68">
            <v>61.01</v>
          </cell>
          <cell r="T68">
            <v>18.402999999999999</v>
          </cell>
          <cell r="U68">
            <v>1122.76703</v>
          </cell>
          <cell r="V68">
            <v>4943.9330800000007</v>
          </cell>
          <cell r="X68">
            <v>71.66</v>
          </cell>
          <cell r="Y68">
            <v>27.463000000000001</v>
          </cell>
          <cell r="Z68">
            <v>1967.9985799999999</v>
          </cell>
          <cell r="AA68">
            <v>25.200000000000003</v>
          </cell>
          <cell r="AB68">
            <v>590.4</v>
          </cell>
          <cell r="AC68">
            <v>14878.080000000002</v>
          </cell>
          <cell r="AD68">
            <v>16846.078580000001</v>
          </cell>
          <cell r="AF68">
            <v>58.900000000000006</v>
          </cell>
          <cell r="AG68">
            <v>47.712000000000003</v>
          </cell>
          <cell r="AH68">
            <v>2810.2368000000006</v>
          </cell>
          <cell r="AI68">
            <v>3.35</v>
          </cell>
          <cell r="AJ68">
            <v>516.19100000000003</v>
          </cell>
          <cell r="AK68">
            <v>1729.2398500000002</v>
          </cell>
          <cell r="AL68">
            <v>4539.4766500000005</v>
          </cell>
        </row>
        <row r="69">
          <cell r="B69">
            <v>38772</v>
          </cell>
          <cell r="C69">
            <v>103.75878227771605</v>
          </cell>
          <cell r="D69">
            <v>121.59379134609966</v>
          </cell>
          <cell r="E69">
            <v>116.96270954088419</v>
          </cell>
          <cell r="F69">
            <v>126.17850012213179</v>
          </cell>
          <cell r="G69">
            <v>96.61091291019406</v>
          </cell>
          <cell r="H69">
            <v>101.62594577553593</v>
          </cell>
          <cell r="J69">
            <v>15.620000000000001</v>
          </cell>
          <cell r="K69">
            <v>30.251000000000001</v>
          </cell>
          <cell r="L69">
            <v>472.52062000000006</v>
          </cell>
          <cell r="M69">
            <v>43.82</v>
          </cell>
          <cell r="N69">
            <v>52.414999999999999</v>
          </cell>
          <cell r="O69">
            <v>2296.8253</v>
          </cell>
          <cell r="P69">
            <v>25.36</v>
          </cell>
          <cell r="Q69">
            <v>43.375999999999998</v>
          </cell>
          <cell r="R69">
            <v>1100.0153599999999</v>
          </cell>
          <cell r="S69">
            <v>62.15</v>
          </cell>
          <cell r="T69">
            <v>18.402999999999999</v>
          </cell>
          <cell r="U69">
            <v>1143.7464499999999</v>
          </cell>
          <cell r="V69">
            <v>5013.1077299999997</v>
          </cell>
          <cell r="X69">
            <v>72.25</v>
          </cell>
          <cell r="Y69">
            <v>27.463000000000001</v>
          </cell>
          <cell r="Z69">
            <v>1984.2017500000002</v>
          </cell>
          <cell r="AA69">
            <v>25.26</v>
          </cell>
          <cell r="AB69">
            <v>590.4</v>
          </cell>
          <cell r="AC69">
            <v>14913.504000000001</v>
          </cell>
          <cell r="AD69">
            <v>16897.705750000001</v>
          </cell>
          <cell r="AF69">
            <v>58.28</v>
          </cell>
          <cell r="AG69">
            <v>47.712000000000003</v>
          </cell>
          <cell r="AH69">
            <v>2780.6553600000002</v>
          </cell>
          <cell r="AI69">
            <v>3.37</v>
          </cell>
          <cell r="AJ69">
            <v>516.19100000000003</v>
          </cell>
          <cell r="AK69">
            <v>1739.5636700000002</v>
          </cell>
          <cell r="AL69">
            <v>4520.2190300000002</v>
          </cell>
        </row>
        <row r="70">
          <cell r="B70">
            <v>38775</v>
          </cell>
          <cell r="C70">
            <v>102.01770653707329</v>
          </cell>
          <cell r="D70">
            <v>122.53726001022964</v>
          </cell>
          <cell r="E70">
            <v>117.0853086405512</v>
          </cell>
          <cell r="F70">
            <v>125.39512397044066</v>
          </cell>
          <cell r="G70">
            <v>94.871483679792874</v>
          </cell>
          <cell r="H70">
            <v>101.99558638083228</v>
          </cell>
          <cell r="J70">
            <v>15.620000000000001</v>
          </cell>
          <cell r="K70">
            <v>30.251000000000001</v>
          </cell>
          <cell r="L70">
            <v>472.52062000000006</v>
          </cell>
          <cell r="M70">
            <v>43.88</v>
          </cell>
          <cell r="N70">
            <v>52.414999999999999</v>
          </cell>
          <cell r="O70">
            <v>2299.9702000000002</v>
          </cell>
          <cell r="P70">
            <v>26.086670000000002</v>
          </cell>
          <cell r="Q70">
            <v>43.375999999999998</v>
          </cell>
          <cell r="R70">
            <v>1131.5353979199999</v>
          </cell>
          <cell r="S70">
            <v>62.38</v>
          </cell>
          <cell r="T70">
            <v>18.402999999999999</v>
          </cell>
          <cell r="U70">
            <v>1147.9791399999999</v>
          </cell>
          <cell r="V70">
            <v>5052.0053579200003</v>
          </cell>
          <cell r="X70">
            <v>72.25</v>
          </cell>
          <cell r="Y70">
            <v>27.463000000000001</v>
          </cell>
          <cell r="Z70">
            <v>1984.2017500000002</v>
          </cell>
          <cell r="AA70">
            <v>25.29</v>
          </cell>
          <cell r="AB70">
            <v>590.4</v>
          </cell>
          <cell r="AC70">
            <v>14931.215999999999</v>
          </cell>
          <cell r="AD70">
            <v>16915.417750000001</v>
          </cell>
          <cell r="AF70">
            <v>57.800000000000004</v>
          </cell>
          <cell r="AG70">
            <v>47.712000000000003</v>
          </cell>
          <cell r="AH70">
            <v>2757.7536000000005</v>
          </cell>
          <cell r="AI70">
            <v>3.36</v>
          </cell>
          <cell r="AJ70">
            <v>516.19100000000003</v>
          </cell>
          <cell r="AK70">
            <v>1734.40176</v>
          </cell>
          <cell r="AL70">
            <v>4492.1553600000007</v>
          </cell>
        </row>
        <row r="71">
          <cell r="B71">
            <v>38776</v>
          </cell>
          <cell r="C71">
            <v>98.87700365011024</v>
          </cell>
          <cell r="D71">
            <v>122.05245791597994</v>
          </cell>
          <cell r="E71">
            <v>116.01343748982387</v>
          </cell>
          <cell r="F71">
            <v>125.04402027539999</v>
          </cell>
          <cell r="G71">
            <v>94.611740958036123</v>
          </cell>
          <cell r="H71">
            <v>100.93474148802018</v>
          </cell>
          <cell r="J71">
            <v>15.88</v>
          </cell>
          <cell r="K71">
            <v>30.251000000000001</v>
          </cell>
          <cell r="L71">
            <v>480.38588000000004</v>
          </cell>
          <cell r="M71">
            <v>43.47</v>
          </cell>
          <cell r="N71">
            <v>52.414999999999999</v>
          </cell>
          <cell r="O71">
            <v>2278.4800500000001</v>
          </cell>
          <cell r="P71">
            <v>26.173330000000004</v>
          </cell>
          <cell r="Q71">
            <v>43.375999999999998</v>
          </cell>
          <cell r="R71">
            <v>1135.2943620800002</v>
          </cell>
          <cell r="S71">
            <v>61.83</v>
          </cell>
          <cell r="T71">
            <v>18.402999999999999</v>
          </cell>
          <cell r="U71">
            <v>1137.8574899999999</v>
          </cell>
          <cell r="V71">
            <v>5032.01778208</v>
          </cell>
          <cell r="X71">
            <v>69.62</v>
          </cell>
          <cell r="Y71">
            <v>27.463000000000001</v>
          </cell>
          <cell r="Z71">
            <v>1911.9740600000002</v>
          </cell>
          <cell r="AA71">
            <v>25.150050000000004</v>
          </cell>
          <cell r="AB71">
            <v>590.4</v>
          </cell>
          <cell r="AC71">
            <v>14848.589520000001</v>
          </cell>
          <cell r="AD71">
            <v>16760.563580000002</v>
          </cell>
          <cell r="AF71">
            <v>57.32</v>
          </cell>
          <cell r="AG71">
            <v>47.712000000000003</v>
          </cell>
          <cell r="AH71">
            <v>2734.8518400000003</v>
          </cell>
          <cell r="AI71">
            <v>3.38</v>
          </cell>
          <cell r="AJ71">
            <v>516.19100000000003</v>
          </cell>
          <cell r="AK71">
            <v>1744.72558</v>
          </cell>
          <cell r="AL71">
            <v>4479.5774200000005</v>
          </cell>
        </row>
        <row r="72">
          <cell r="B72">
            <v>38777</v>
          </cell>
          <cell r="C72">
            <v>100.09212881538106</v>
          </cell>
          <cell r="D72">
            <v>123.3742881051482</v>
          </cell>
          <cell r="E72">
            <v>116.40671196430678</v>
          </cell>
          <cell r="F72">
            <v>129.56631326814156</v>
          </cell>
          <cell r="G72">
            <v>94.63266598527855</v>
          </cell>
          <cell r="H72">
            <v>101.7686002522068</v>
          </cell>
          <cell r="J72">
            <v>15.55</v>
          </cell>
          <cell r="K72">
            <v>30.251000000000001</v>
          </cell>
          <cell r="L72">
            <v>470.40305000000006</v>
          </cell>
          <cell r="M72">
            <v>44</v>
          </cell>
          <cell r="N72">
            <v>52.414999999999999</v>
          </cell>
          <cell r="O72">
            <v>2306.2599999999998</v>
          </cell>
          <cell r="P72">
            <v>26.68</v>
          </cell>
          <cell r="Q72">
            <v>43.375999999999998</v>
          </cell>
          <cell r="R72">
            <v>1157.2716799999998</v>
          </cell>
          <cell r="S72">
            <v>62.63</v>
          </cell>
          <cell r="T72">
            <v>18.402999999999999</v>
          </cell>
          <cell r="U72">
            <v>1152.57989</v>
          </cell>
          <cell r="V72">
            <v>5086.5146199999999</v>
          </cell>
          <cell r="X72">
            <v>70.83</v>
          </cell>
          <cell r="Y72">
            <v>27.463000000000001</v>
          </cell>
          <cell r="Z72">
            <v>1945.2042900000001</v>
          </cell>
          <cell r="AA72">
            <v>25.19</v>
          </cell>
          <cell r="AB72">
            <v>590.4</v>
          </cell>
          <cell r="AC72">
            <v>14872.175999999999</v>
          </cell>
          <cell r="AD72">
            <v>16817.380290000001</v>
          </cell>
          <cell r="AF72">
            <v>59.85</v>
          </cell>
          <cell r="AG72">
            <v>47.712000000000003</v>
          </cell>
          <cell r="AH72">
            <v>2855.5632000000001</v>
          </cell>
          <cell r="AI72">
            <v>3.46</v>
          </cell>
          <cell r="AJ72">
            <v>516.19100000000003</v>
          </cell>
          <cell r="AK72">
            <v>1786.0208600000001</v>
          </cell>
          <cell r="AL72">
            <v>4641.5840600000001</v>
          </cell>
        </row>
        <row r="73">
          <cell r="B73">
            <v>38778</v>
          </cell>
          <cell r="C73">
            <v>101.99042320320046</v>
          </cell>
          <cell r="D73">
            <v>124.19697096356097</v>
          </cell>
          <cell r="E73">
            <v>115.73952845300524</v>
          </cell>
          <cell r="F73">
            <v>130.05919983231357</v>
          </cell>
          <cell r="G73">
            <v>94.903802103283567</v>
          </cell>
          <cell r="H73">
            <v>101.60308953341739</v>
          </cell>
          <cell r="J73">
            <v>15.950000000000001</v>
          </cell>
          <cell r="K73">
            <v>30.251000000000001</v>
          </cell>
          <cell r="L73">
            <v>482.50345000000004</v>
          </cell>
          <cell r="M73">
            <v>43.85</v>
          </cell>
          <cell r="N73">
            <v>52.414999999999999</v>
          </cell>
          <cell r="O73">
            <v>2298.3977500000001</v>
          </cell>
          <cell r="P73">
            <v>27.313330000000001</v>
          </cell>
          <cell r="Q73">
            <v>43.375999999999998</v>
          </cell>
          <cell r="R73">
            <v>1184.74300208</v>
          </cell>
          <cell r="S73">
            <v>62.75</v>
          </cell>
          <cell r="T73">
            <v>18.402999999999999</v>
          </cell>
          <cell r="U73">
            <v>1154.7882499999998</v>
          </cell>
          <cell r="V73">
            <v>5120.4324520800001</v>
          </cell>
          <cell r="X73">
            <v>69.900000000000006</v>
          </cell>
          <cell r="Y73">
            <v>27.463000000000001</v>
          </cell>
          <cell r="Z73">
            <v>1919.6637000000003</v>
          </cell>
          <cell r="AA73">
            <v>25.07</v>
          </cell>
          <cell r="AB73">
            <v>590.4</v>
          </cell>
          <cell r="AC73">
            <v>14801.328</v>
          </cell>
          <cell r="AD73">
            <v>16720.991699999999</v>
          </cell>
          <cell r="AF73">
            <v>59.03</v>
          </cell>
          <cell r="AG73">
            <v>47.712000000000003</v>
          </cell>
          <cell r="AH73">
            <v>2816.4393600000003</v>
          </cell>
          <cell r="AI73">
            <v>3.5700000000000003</v>
          </cell>
          <cell r="AJ73">
            <v>516.19100000000003</v>
          </cell>
          <cell r="AK73">
            <v>1842.8018700000002</v>
          </cell>
          <cell r="AL73">
            <v>4659.2412300000005</v>
          </cell>
        </row>
        <row r="74">
          <cell r="B74">
            <v>38779</v>
          </cell>
          <cell r="C74">
            <v>100.92932487713355</v>
          </cell>
          <cell r="D74">
            <v>122.92343204417584</v>
          </cell>
          <cell r="E74">
            <v>116.71557268099035</v>
          </cell>
          <cell r="F74">
            <v>132.7507837028879</v>
          </cell>
          <cell r="G74">
            <v>93.103708803621331</v>
          </cell>
          <cell r="H74">
            <v>101.45255359394703</v>
          </cell>
          <cell r="J74">
            <v>15.84</v>
          </cell>
          <cell r="K74">
            <v>30.251000000000001</v>
          </cell>
          <cell r="L74">
            <v>479.17583999999999</v>
          </cell>
          <cell r="M74">
            <v>43.31</v>
          </cell>
          <cell r="N74">
            <v>52.414999999999999</v>
          </cell>
          <cell r="O74">
            <v>2270.0936500000003</v>
          </cell>
          <cell r="P74">
            <v>27.273330000000001</v>
          </cell>
          <cell r="Q74">
            <v>43.375999999999998</v>
          </cell>
          <cell r="R74">
            <v>1183.00796208</v>
          </cell>
          <cell r="S74">
            <v>61.71</v>
          </cell>
          <cell r="T74">
            <v>18.402999999999999</v>
          </cell>
          <cell r="U74">
            <v>1135.64913</v>
          </cell>
          <cell r="V74">
            <v>5067.9265820800001</v>
          </cell>
          <cell r="X74">
            <v>70.09</v>
          </cell>
          <cell r="Y74">
            <v>27.463000000000001</v>
          </cell>
          <cell r="Z74">
            <v>1924.8816700000002</v>
          </cell>
          <cell r="AA74">
            <v>25.3</v>
          </cell>
          <cell r="AB74">
            <v>590.4</v>
          </cell>
          <cell r="AC74">
            <v>14937.119999999999</v>
          </cell>
          <cell r="AD74">
            <v>16862.001669999998</v>
          </cell>
          <cell r="AF74">
            <v>60.51</v>
          </cell>
          <cell r="AG74">
            <v>47.712000000000003</v>
          </cell>
          <cell r="AH74">
            <v>2887.05312</v>
          </cell>
          <cell r="AI74">
            <v>3.62</v>
          </cell>
          <cell r="AJ74">
            <v>516.19100000000003</v>
          </cell>
          <cell r="AK74">
            <v>1868.6114200000002</v>
          </cell>
          <cell r="AL74">
            <v>4755.6645399999998</v>
          </cell>
        </row>
        <row r="75">
          <cell r="B75">
            <v>38782</v>
          </cell>
          <cell r="C75">
            <v>97.921139224429311</v>
          </cell>
          <cell r="D75">
            <v>121.25965160850028</v>
          </cell>
          <cell r="E75">
            <v>116.09685928302444</v>
          </cell>
          <cell r="F75">
            <v>130.35587577474413</v>
          </cell>
          <cell r="G75">
            <v>92.172278780206611</v>
          </cell>
          <cell r="H75">
            <v>100.74558638083226</v>
          </cell>
          <cell r="J75">
            <v>15.950000000000001</v>
          </cell>
          <cell r="K75">
            <v>30.251000000000001</v>
          </cell>
          <cell r="L75">
            <v>482.50345000000004</v>
          </cell>
          <cell r="M75">
            <v>42.800000000000004</v>
          </cell>
          <cell r="N75">
            <v>52.414999999999999</v>
          </cell>
          <cell r="O75">
            <v>2243.3620000000001</v>
          </cell>
          <cell r="P75">
            <v>26.66</v>
          </cell>
          <cell r="Q75">
            <v>43.375999999999998</v>
          </cell>
          <cell r="R75">
            <v>1156.40416</v>
          </cell>
          <cell r="S75">
            <v>60.7</v>
          </cell>
          <cell r="T75">
            <v>18.402999999999999</v>
          </cell>
          <cell r="U75">
            <v>1117.0620999999999</v>
          </cell>
          <cell r="V75">
            <v>4999.3317100000004</v>
          </cell>
          <cell r="X75">
            <v>69.2</v>
          </cell>
          <cell r="Y75">
            <v>27.463000000000001</v>
          </cell>
          <cell r="Z75">
            <v>1900.4396000000002</v>
          </cell>
          <cell r="AA75">
            <v>25.19</v>
          </cell>
          <cell r="AB75">
            <v>590.4</v>
          </cell>
          <cell r="AC75">
            <v>14872.175999999999</v>
          </cell>
          <cell r="AD75">
            <v>16772.615600000001</v>
          </cell>
          <cell r="AF75">
            <v>58.82</v>
          </cell>
          <cell r="AG75">
            <v>47.712000000000003</v>
          </cell>
          <cell r="AH75">
            <v>2806.41984</v>
          </cell>
          <cell r="AI75">
            <v>3.61</v>
          </cell>
          <cell r="AJ75">
            <v>516.19100000000003</v>
          </cell>
          <cell r="AK75">
            <v>1863.4495100000001</v>
          </cell>
          <cell r="AL75">
            <v>4669.8693499999999</v>
          </cell>
        </row>
        <row r="76">
          <cell r="B76">
            <v>38783</v>
          </cell>
          <cell r="C76">
            <v>97.74316323220944</v>
          </cell>
          <cell r="D76">
            <v>120.95898691918447</v>
          </cell>
          <cell r="E76">
            <v>113.05846472598699</v>
          </cell>
          <cell r="F76">
            <v>127.16186118059083</v>
          </cell>
          <cell r="G76">
            <v>89.744625919492293</v>
          </cell>
          <cell r="H76">
            <v>100.55800756620428</v>
          </cell>
          <cell r="J76">
            <v>16.12</v>
          </cell>
          <cell r="K76">
            <v>30.251000000000001</v>
          </cell>
          <cell r="L76">
            <v>487.64612000000005</v>
          </cell>
          <cell r="M76">
            <v>43.47</v>
          </cell>
          <cell r="N76">
            <v>52.414999999999999</v>
          </cell>
          <cell r="O76">
            <v>2278.4800500000001</v>
          </cell>
          <cell r="P76">
            <v>25.76</v>
          </cell>
          <cell r="Q76">
            <v>43.375999999999998</v>
          </cell>
          <cell r="R76">
            <v>1117.3657599999999</v>
          </cell>
          <cell r="S76">
            <v>59.96</v>
          </cell>
          <cell r="T76">
            <v>18.402999999999999</v>
          </cell>
          <cell r="U76">
            <v>1103.44388</v>
          </cell>
          <cell r="V76">
            <v>4986.9358099999999</v>
          </cell>
          <cell r="X76">
            <v>67.62</v>
          </cell>
          <cell r="Y76">
            <v>27.463000000000001</v>
          </cell>
          <cell r="Z76">
            <v>1857.0480600000001</v>
          </cell>
          <cell r="AA76">
            <v>24.52</v>
          </cell>
          <cell r="AB76">
            <v>590.4</v>
          </cell>
          <cell r="AC76">
            <v>14476.607999999998</v>
          </cell>
          <cell r="AD76">
            <v>16333.656059999998</v>
          </cell>
          <cell r="AF76">
            <v>56.53</v>
          </cell>
          <cell r="AG76">
            <v>47.712000000000003</v>
          </cell>
          <cell r="AH76">
            <v>2697.1593600000001</v>
          </cell>
          <cell r="AI76">
            <v>3.6</v>
          </cell>
          <cell r="AJ76">
            <v>516.19100000000003</v>
          </cell>
          <cell r="AK76">
            <v>1858.2876000000001</v>
          </cell>
          <cell r="AL76">
            <v>4555.4469600000002</v>
          </cell>
        </row>
        <row r="77">
          <cell r="B77">
            <v>38784</v>
          </cell>
          <cell r="C77">
            <v>97.937623123060348</v>
          </cell>
          <cell r="D77">
            <v>120.61779431305783</v>
          </cell>
          <cell r="E77">
            <v>111.24654583075966</v>
          </cell>
          <cell r="F77">
            <v>126.38939140344824</v>
          </cell>
          <cell r="G77">
            <v>89.42431342305504</v>
          </cell>
          <cell r="H77">
            <v>100.7625315258512</v>
          </cell>
          <cell r="J77">
            <v>16.350000000000001</v>
          </cell>
          <cell r="K77">
            <v>30.251000000000001</v>
          </cell>
          <cell r="L77">
            <v>494.60385000000008</v>
          </cell>
          <cell r="M77">
            <v>43.43</v>
          </cell>
          <cell r="N77">
            <v>52.414999999999999</v>
          </cell>
          <cell r="O77">
            <v>2276.3834499999998</v>
          </cell>
          <cell r="P77">
            <v>25.353330000000003</v>
          </cell>
          <cell r="Q77">
            <v>43.375999999999998</v>
          </cell>
          <cell r="R77">
            <v>1099.7260420800001</v>
          </cell>
          <cell r="S77">
            <v>59.89</v>
          </cell>
          <cell r="T77">
            <v>18.402999999999999</v>
          </cell>
          <cell r="U77">
            <v>1102.1556699999999</v>
          </cell>
          <cell r="V77">
            <v>4972.8690120800002</v>
          </cell>
          <cell r="X77">
            <v>66.58</v>
          </cell>
          <cell r="Y77">
            <v>27.463000000000001</v>
          </cell>
          <cell r="Z77">
            <v>1828.4865400000001</v>
          </cell>
          <cell r="AA77">
            <v>24.125</v>
          </cell>
          <cell r="AB77">
            <v>590.4</v>
          </cell>
          <cell r="AC77">
            <v>14243.4</v>
          </cell>
          <cell r="AD77">
            <v>16071.88654</v>
          </cell>
          <cell r="AF77">
            <v>55.95</v>
          </cell>
          <cell r="AG77">
            <v>47.712000000000003</v>
          </cell>
          <cell r="AH77">
            <v>2669.4864000000002</v>
          </cell>
          <cell r="AI77">
            <v>3.6</v>
          </cell>
          <cell r="AJ77">
            <v>516.19100000000003</v>
          </cell>
          <cell r="AK77">
            <v>1858.2876000000001</v>
          </cell>
          <cell r="AL77">
            <v>4527.7740000000003</v>
          </cell>
        </row>
        <row r="78">
          <cell r="B78">
            <v>38785</v>
          </cell>
          <cell r="C78">
            <v>96.555650779349037</v>
          </cell>
          <cell r="D78">
            <v>122.35118112040979</v>
          </cell>
          <cell r="E78">
            <v>113.92899565024112</v>
          </cell>
          <cell r="F78">
            <v>127.09893912331714</v>
          </cell>
          <cell r="G78">
            <v>87.605124365393465</v>
          </cell>
          <cell r="H78">
            <v>100.27033417402269</v>
          </cell>
          <cell r="J78">
            <v>15.96</v>
          </cell>
          <cell r="K78">
            <v>30.251000000000001</v>
          </cell>
          <cell r="L78">
            <v>482.80596000000003</v>
          </cell>
          <cell r="M78">
            <v>44.53</v>
          </cell>
          <cell r="N78">
            <v>52.414999999999999</v>
          </cell>
          <cell r="O78">
            <v>2334.0399499999999</v>
          </cell>
          <cell r="P78">
            <v>25.646670000000004</v>
          </cell>
          <cell r="Q78">
            <v>43.375999999999998</v>
          </cell>
          <cell r="R78">
            <v>1112.4499579200001</v>
          </cell>
          <cell r="S78">
            <v>60.59</v>
          </cell>
          <cell r="T78">
            <v>18.402999999999999</v>
          </cell>
          <cell r="U78">
            <v>1115.0377699999999</v>
          </cell>
          <cell r="V78">
            <v>5044.33363792</v>
          </cell>
          <cell r="X78">
            <v>66.61</v>
          </cell>
          <cell r="Y78">
            <v>27.463000000000001</v>
          </cell>
          <cell r="Z78">
            <v>1829.31043</v>
          </cell>
          <cell r="AA78">
            <v>24.78</v>
          </cell>
          <cell r="AB78">
            <v>590.4</v>
          </cell>
          <cell r="AC78">
            <v>14630.112000000001</v>
          </cell>
          <cell r="AD78">
            <v>16459.422430000002</v>
          </cell>
          <cell r="AF78">
            <v>56.050000000000004</v>
          </cell>
          <cell r="AG78">
            <v>47.712000000000003</v>
          </cell>
          <cell r="AH78">
            <v>2674.2576000000004</v>
          </cell>
          <cell r="AI78">
            <v>3.64</v>
          </cell>
          <cell r="AJ78">
            <v>516.19100000000003</v>
          </cell>
          <cell r="AK78">
            <v>1878.9352400000002</v>
          </cell>
          <cell r="AL78">
            <v>4553.1928400000006</v>
          </cell>
        </row>
        <row r="79">
          <cell r="B79">
            <v>38786</v>
          </cell>
          <cell r="C79">
            <v>98.658220594936566</v>
          </cell>
          <cell r="D79">
            <v>123.58972987180428</v>
          </cell>
          <cell r="E79">
            <v>114.82380689980076</v>
          </cell>
          <cell r="F79">
            <v>132.58162645054455</v>
          </cell>
          <cell r="G79">
            <v>89.08387814026112</v>
          </cell>
          <cell r="H79">
            <v>101.00725094577552</v>
          </cell>
          <cell r="J79">
            <v>15.99</v>
          </cell>
          <cell r="K79">
            <v>30.251000000000001</v>
          </cell>
          <cell r="L79">
            <v>483.71349000000004</v>
          </cell>
          <cell r="M79">
            <v>44.72</v>
          </cell>
          <cell r="N79">
            <v>52.414999999999999</v>
          </cell>
          <cell r="O79">
            <v>2343.9987999999998</v>
          </cell>
          <cell r="P79">
            <v>25.733330000000002</v>
          </cell>
          <cell r="Q79">
            <v>43.375999999999998</v>
          </cell>
          <cell r="R79">
            <v>1116.2089220800001</v>
          </cell>
          <cell r="S79">
            <v>62.57</v>
          </cell>
          <cell r="T79">
            <v>18.402999999999999</v>
          </cell>
          <cell r="U79">
            <v>1151.4757099999999</v>
          </cell>
          <cell r="V79">
            <v>5095.39692208</v>
          </cell>
          <cell r="X79">
            <v>68.2</v>
          </cell>
          <cell r="Y79">
            <v>27.463000000000001</v>
          </cell>
          <cell r="Z79">
            <v>1872.9766000000002</v>
          </cell>
          <cell r="AA79">
            <v>24.925000000000001</v>
          </cell>
          <cell r="AB79">
            <v>590.4</v>
          </cell>
          <cell r="AC79">
            <v>14715.72</v>
          </cell>
          <cell r="AD79">
            <v>16588.696599999999</v>
          </cell>
          <cell r="AF79">
            <v>56.38</v>
          </cell>
          <cell r="AG79">
            <v>47.712000000000003</v>
          </cell>
          <cell r="AH79">
            <v>2690.0025600000004</v>
          </cell>
          <cell r="AI79">
            <v>3.99</v>
          </cell>
          <cell r="AJ79">
            <v>516.19100000000003</v>
          </cell>
          <cell r="AK79">
            <v>2059.6020900000003</v>
          </cell>
          <cell r="AL79">
            <v>4749.6046500000011</v>
          </cell>
        </row>
        <row r="80">
          <cell r="B80">
            <v>38789</v>
          </cell>
          <cell r="C80">
            <v>98.269866067483221</v>
          </cell>
          <cell r="D80">
            <v>123.09538200317532</v>
          </cell>
          <cell r="E80">
            <v>114.98111506989039</v>
          </cell>
          <cell r="F80">
            <v>133.6797170087369</v>
          </cell>
          <cell r="G80">
            <v>89.282624024479702</v>
          </cell>
          <cell r="H80">
            <v>101.20822824716267</v>
          </cell>
          <cell r="J80">
            <v>16.3</v>
          </cell>
          <cell r="K80">
            <v>30.251000000000001</v>
          </cell>
          <cell r="L80">
            <v>493.09130000000005</v>
          </cell>
          <cell r="M80">
            <v>44.56</v>
          </cell>
          <cell r="N80">
            <v>52.414999999999999</v>
          </cell>
          <cell r="O80">
            <v>2335.6124</v>
          </cell>
          <cell r="P80">
            <v>25.3</v>
          </cell>
          <cell r="Q80">
            <v>43.375999999999998</v>
          </cell>
          <cell r="R80">
            <v>1097.4128000000001</v>
          </cell>
          <cell r="S80">
            <v>62.43</v>
          </cell>
          <cell r="T80">
            <v>18.402999999999999</v>
          </cell>
          <cell r="U80">
            <v>1148.8992899999998</v>
          </cell>
          <cell r="V80">
            <v>5075.0157899999995</v>
          </cell>
          <cell r="X80">
            <v>69.350000000000009</v>
          </cell>
          <cell r="Y80">
            <v>27.463000000000001</v>
          </cell>
          <cell r="Z80">
            <v>1904.5590500000003</v>
          </cell>
          <cell r="AA80">
            <v>24.91</v>
          </cell>
          <cell r="AB80">
            <v>590.4</v>
          </cell>
          <cell r="AC80">
            <v>14706.864</v>
          </cell>
          <cell r="AD80">
            <v>16611.423050000001</v>
          </cell>
          <cell r="AF80">
            <v>58.07</v>
          </cell>
          <cell r="AG80">
            <v>47.712000000000003</v>
          </cell>
          <cell r="AH80">
            <v>2770.6358400000004</v>
          </cell>
          <cell r="AI80">
            <v>3.91</v>
          </cell>
          <cell r="AJ80">
            <v>516.19100000000003</v>
          </cell>
          <cell r="AK80">
            <v>2018.3068100000003</v>
          </cell>
          <cell r="AL80">
            <v>4788.9426500000009</v>
          </cell>
        </row>
        <row r="81">
          <cell r="B81">
            <v>38790</v>
          </cell>
          <cell r="C81">
            <v>100.94834606395035</v>
          </cell>
          <cell r="D81">
            <v>123.55421704560101</v>
          </cell>
          <cell r="E81">
            <v>117.38939060879198</v>
          </cell>
          <cell r="F81">
            <v>137.51784107546777</v>
          </cell>
          <cell r="G81">
            <v>93.703683234349128</v>
          </cell>
          <cell r="H81">
            <v>102.26040353089532</v>
          </cell>
          <cell r="J81">
            <v>16.649999999999999</v>
          </cell>
          <cell r="K81">
            <v>30.251000000000001</v>
          </cell>
          <cell r="L81">
            <v>503.67914999999999</v>
          </cell>
          <cell r="M81">
            <v>43.94</v>
          </cell>
          <cell r="N81">
            <v>52.414999999999999</v>
          </cell>
          <cell r="O81">
            <v>2303.1151</v>
          </cell>
          <cell r="P81">
            <v>26.126670000000001</v>
          </cell>
          <cell r="Q81">
            <v>43.375999999999998</v>
          </cell>
          <cell r="R81">
            <v>1133.2704379199999</v>
          </cell>
          <cell r="S81">
            <v>62.7</v>
          </cell>
          <cell r="T81">
            <v>18.402999999999999</v>
          </cell>
          <cell r="U81">
            <v>1153.8680999999999</v>
          </cell>
          <cell r="V81">
            <v>5093.93278792</v>
          </cell>
          <cell r="X81">
            <v>69.98</v>
          </cell>
          <cell r="Y81">
            <v>27.463000000000001</v>
          </cell>
          <cell r="Z81">
            <v>1921.8607400000001</v>
          </cell>
          <cell r="AA81">
            <v>25.47</v>
          </cell>
          <cell r="AB81">
            <v>590.4</v>
          </cell>
          <cell r="AC81">
            <v>15037.487999999999</v>
          </cell>
          <cell r="AD81">
            <v>16959.348740000001</v>
          </cell>
          <cell r="AF81">
            <v>61.06</v>
          </cell>
          <cell r="AG81">
            <v>47.712000000000003</v>
          </cell>
          <cell r="AH81">
            <v>2913.2947200000003</v>
          </cell>
          <cell r="AI81">
            <v>3.9000000000000004</v>
          </cell>
          <cell r="AJ81">
            <v>516.19100000000003</v>
          </cell>
          <cell r="AK81">
            <v>2013.1449000000002</v>
          </cell>
          <cell r="AL81">
            <v>4926.439620000001</v>
          </cell>
        </row>
        <row r="82">
          <cell r="B82">
            <v>38791</v>
          </cell>
          <cell r="C82">
            <v>100.9796669685245</v>
          </cell>
          <cell r="D82">
            <v>126.35988024561033</v>
          </cell>
          <cell r="E82">
            <v>117.9506063303144</v>
          </cell>
          <cell r="F82">
            <v>139.17174025510576</v>
          </cell>
          <cell r="G82">
            <v>92.910947010704405</v>
          </cell>
          <cell r="H82">
            <v>102.69703656998736</v>
          </cell>
          <cell r="J82">
            <v>16.5</v>
          </cell>
          <cell r="K82">
            <v>30.251000000000001</v>
          </cell>
          <cell r="L82">
            <v>499.14150000000001</v>
          </cell>
          <cell r="M82">
            <v>45.45</v>
          </cell>
          <cell r="N82">
            <v>52.414999999999999</v>
          </cell>
          <cell r="O82">
            <v>2382.2617500000001</v>
          </cell>
          <cell r="P82">
            <v>26.606670000000001</v>
          </cell>
          <cell r="Q82">
            <v>43.375999999999998</v>
          </cell>
          <cell r="R82">
            <v>1154.09091792</v>
          </cell>
          <cell r="S82">
            <v>63.800000000000004</v>
          </cell>
          <cell r="T82">
            <v>18.402999999999999</v>
          </cell>
          <cell r="U82">
            <v>1174.1114</v>
          </cell>
          <cell r="V82">
            <v>5209.6055679199999</v>
          </cell>
          <cell r="X82">
            <v>70.89</v>
          </cell>
          <cell r="Y82">
            <v>27.463000000000001</v>
          </cell>
          <cell r="Z82">
            <v>1946.8520700000001</v>
          </cell>
          <cell r="AA82">
            <v>25.565000000000001</v>
          </cell>
          <cell r="AB82">
            <v>590.4</v>
          </cell>
          <cell r="AC82">
            <v>15093.576000000001</v>
          </cell>
          <cell r="AD82">
            <v>17040.428070000002</v>
          </cell>
          <cell r="AF82">
            <v>62.410000000000004</v>
          </cell>
          <cell r="AG82">
            <v>47.712000000000003</v>
          </cell>
          <cell r="AH82">
            <v>2977.7059200000003</v>
          </cell>
          <cell r="AI82">
            <v>3.89</v>
          </cell>
          <cell r="AJ82">
            <v>516.19100000000003</v>
          </cell>
          <cell r="AK82">
            <v>2007.9829900000002</v>
          </cell>
          <cell r="AL82">
            <v>4985.6889100000008</v>
          </cell>
        </row>
        <row r="83">
          <cell r="B83">
            <v>38792</v>
          </cell>
          <cell r="C83">
            <v>100.28062797165084</v>
          </cell>
          <cell r="D83">
            <v>127.2484438404979</v>
          </cell>
          <cell r="E83">
            <v>119.41847831806854</v>
          </cell>
          <cell r="F83">
            <v>140.05799379737107</v>
          </cell>
          <cell r="G83">
            <v>94.943882300778782</v>
          </cell>
          <cell r="H83">
            <v>102.87909836065572</v>
          </cell>
          <cell r="J83">
            <v>16.600000000000001</v>
          </cell>
          <cell r="K83">
            <v>30.251000000000001</v>
          </cell>
          <cell r="L83">
            <v>502.16660000000007</v>
          </cell>
          <cell r="M83">
            <v>45.86</v>
          </cell>
          <cell r="N83">
            <v>52.414999999999999</v>
          </cell>
          <cell r="O83">
            <v>2403.7518999999998</v>
          </cell>
          <cell r="P83">
            <v>26.873330000000003</v>
          </cell>
          <cell r="Q83">
            <v>43.375999999999998</v>
          </cell>
          <cell r="R83">
            <v>1165.6575620800002</v>
          </cell>
          <cell r="S83">
            <v>63.83</v>
          </cell>
          <cell r="T83">
            <v>18.402999999999999</v>
          </cell>
          <cell r="U83">
            <v>1174.6634899999999</v>
          </cell>
          <cell r="V83">
            <v>5246.2395520800001</v>
          </cell>
          <cell r="X83">
            <v>71.41</v>
          </cell>
          <cell r="Y83">
            <v>27.463000000000001</v>
          </cell>
          <cell r="Z83">
            <v>1961.13283</v>
          </cell>
          <cell r="AA83">
            <v>25.900000000000002</v>
          </cell>
          <cell r="AB83">
            <v>590.4</v>
          </cell>
          <cell r="AC83">
            <v>15291.36</v>
          </cell>
          <cell r="AD83">
            <v>17252.492829999999</v>
          </cell>
          <cell r="AF83">
            <v>63.400000000000006</v>
          </cell>
          <cell r="AG83">
            <v>47.712000000000003</v>
          </cell>
          <cell r="AH83">
            <v>3024.9408000000003</v>
          </cell>
          <cell r="AI83">
            <v>3.86</v>
          </cell>
          <cell r="AJ83">
            <v>516.19100000000003</v>
          </cell>
          <cell r="AK83">
            <v>1992.4972600000001</v>
          </cell>
          <cell r="AL83">
            <v>5017.4380600000004</v>
          </cell>
        </row>
        <row r="84">
          <cell r="B84">
            <v>38793</v>
          </cell>
          <cell r="C84">
            <v>101.23822855555819</v>
          </cell>
          <cell r="D84">
            <v>127.04978296429113</v>
          </cell>
          <cell r="E84">
            <v>119.64038061192281</v>
          </cell>
          <cell r="F84">
            <v>140.64526344745363</v>
          </cell>
          <cell r="G84">
            <v>96.220949881462019</v>
          </cell>
          <cell r="H84">
            <v>103.03042244640604</v>
          </cell>
          <cell r="J84">
            <v>16.29</v>
          </cell>
          <cell r="K84">
            <v>30.251000000000001</v>
          </cell>
          <cell r="L84">
            <v>492.78879000000001</v>
          </cell>
          <cell r="M84">
            <v>45.83</v>
          </cell>
          <cell r="N84">
            <v>52.414999999999999</v>
          </cell>
          <cell r="O84">
            <v>2402.1794500000001</v>
          </cell>
          <cell r="P84">
            <v>27.246670000000002</v>
          </cell>
          <cell r="Q84">
            <v>43.375999999999998</v>
          </cell>
          <cell r="R84">
            <v>1181.85155792</v>
          </cell>
          <cell r="S84">
            <v>63.1</v>
          </cell>
          <cell r="T84">
            <v>18.402999999999999</v>
          </cell>
          <cell r="U84">
            <v>1161.2293</v>
          </cell>
          <cell r="V84">
            <v>5238.0490979200003</v>
          </cell>
          <cell r="X84">
            <v>70.75</v>
          </cell>
          <cell r="Y84">
            <v>27.463000000000001</v>
          </cell>
          <cell r="Z84">
            <v>1943.0072500000001</v>
          </cell>
          <cell r="AA84">
            <v>25.984999999999999</v>
          </cell>
          <cell r="AB84">
            <v>590.4</v>
          </cell>
          <cell r="AC84">
            <v>15341.544</v>
          </cell>
          <cell r="AD84">
            <v>17284.55125</v>
          </cell>
          <cell r="AF84">
            <v>63.300000000000004</v>
          </cell>
          <cell r="AG84">
            <v>47.712000000000003</v>
          </cell>
          <cell r="AH84">
            <v>3020.1696000000006</v>
          </cell>
          <cell r="AI84">
            <v>3.91</v>
          </cell>
          <cell r="AJ84">
            <v>516.19100000000003</v>
          </cell>
          <cell r="AK84">
            <v>2018.3068100000003</v>
          </cell>
          <cell r="AL84">
            <v>5038.4764100000011</v>
          </cell>
        </row>
        <row r="85">
          <cell r="B85">
            <v>38796</v>
          </cell>
          <cell r="C85">
            <v>101.39831386945819</v>
          </cell>
          <cell r="D85">
            <v>126.68211457447754</v>
          </cell>
          <cell r="E85">
            <v>117.54099596879666</v>
          </cell>
          <cell r="F85">
            <v>140.57384708551626</v>
          </cell>
          <cell r="G85">
            <v>93.729329746002293</v>
          </cell>
          <cell r="H85">
            <v>102.85939470365697</v>
          </cell>
          <cell r="J85">
            <v>16.18</v>
          </cell>
          <cell r="K85">
            <v>30.251000000000001</v>
          </cell>
          <cell r="L85">
            <v>489.46118000000001</v>
          </cell>
          <cell r="M85">
            <v>46.480000000000004</v>
          </cell>
          <cell r="N85">
            <v>52.414999999999999</v>
          </cell>
          <cell r="O85">
            <v>2436.2492000000002</v>
          </cell>
          <cell r="P85">
            <v>26.506670000000003</v>
          </cell>
          <cell r="Q85">
            <v>43.375999999999998</v>
          </cell>
          <cell r="R85">
            <v>1149.75331792</v>
          </cell>
          <cell r="S85">
            <v>62.35</v>
          </cell>
          <cell r="T85">
            <v>18.402999999999999</v>
          </cell>
          <cell r="U85">
            <v>1147.42705</v>
          </cell>
          <cell r="V85">
            <v>5222.8907479200006</v>
          </cell>
          <cell r="X85">
            <v>71.100000000000009</v>
          </cell>
          <cell r="Y85">
            <v>27.463000000000001</v>
          </cell>
          <cell r="Z85">
            <v>1952.6193000000003</v>
          </cell>
          <cell r="AA85">
            <v>25.455000000000002</v>
          </cell>
          <cell r="AB85">
            <v>590.4</v>
          </cell>
          <cell r="AC85">
            <v>15028.632</v>
          </cell>
          <cell r="AD85">
            <v>16981.2513</v>
          </cell>
          <cell r="AF85">
            <v>63.03</v>
          </cell>
          <cell r="AG85">
            <v>47.712000000000003</v>
          </cell>
          <cell r="AH85">
            <v>3007.2873600000003</v>
          </cell>
          <cell r="AI85">
            <v>3.93</v>
          </cell>
          <cell r="AJ85">
            <v>516.19100000000003</v>
          </cell>
          <cell r="AK85">
            <v>2028.6306300000001</v>
          </cell>
          <cell r="AL85">
            <v>5035.9179899999999</v>
          </cell>
        </row>
        <row r="86">
          <cell r="B86">
            <v>38797</v>
          </cell>
          <cell r="C86">
            <v>99.415538689007832</v>
          </cell>
          <cell r="D86">
            <v>124.79597785900178</v>
          </cell>
          <cell r="E86">
            <v>118.15396883281284</v>
          </cell>
          <cell r="F86">
            <v>138.29156894761917</v>
          </cell>
          <cell r="G86">
            <v>91.293109133005487</v>
          </cell>
          <cell r="H86">
            <v>102.24069987389659</v>
          </cell>
          <cell r="J86">
            <v>15.9</v>
          </cell>
          <cell r="K86">
            <v>30.251000000000001</v>
          </cell>
          <cell r="L86">
            <v>480.99090000000001</v>
          </cell>
          <cell r="M86">
            <v>45.64</v>
          </cell>
          <cell r="N86">
            <v>52.414999999999999</v>
          </cell>
          <cell r="O86">
            <v>2392.2206000000001</v>
          </cell>
          <cell r="P86">
            <v>25.92</v>
          </cell>
          <cell r="Q86">
            <v>43.375999999999998</v>
          </cell>
          <cell r="R86">
            <v>1124.30592</v>
          </cell>
          <cell r="S86">
            <v>62.36</v>
          </cell>
          <cell r="T86">
            <v>18.402999999999999</v>
          </cell>
          <cell r="U86">
            <v>1147.6110799999999</v>
          </cell>
          <cell r="V86">
            <v>5145.1284999999998</v>
          </cell>
          <cell r="X86">
            <v>69.81</v>
          </cell>
          <cell r="Y86">
            <v>27.463000000000001</v>
          </cell>
          <cell r="Z86">
            <v>1917.1920300000002</v>
          </cell>
          <cell r="AA86">
            <v>25.664999999999999</v>
          </cell>
          <cell r="AB86">
            <v>590.4</v>
          </cell>
          <cell r="AC86">
            <v>15152.615999999998</v>
          </cell>
          <cell r="AD86">
            <v>17069.80803</v>
          </cell>
          <cell r="AF86">
            <v>61.1</v>
          </cell>
          <cell r="AG86">
            <v>47.712000000000003</v>
          </cell>
          <cell r="AH86">
            <v>2915.2032000000004</v>
          </cell>
          <cell r="AI86">
            <v>3.95</v>
          </cell>
          <cell r="AJ86">
            <v>516.19100000000003</v>
          </cell>
          <cell r="AK86">
            <v>2038.9544500000002</v>
          </cell>
          <cell r="AL86">
            <v>4954.157650000001</v>
          </cell>
        </row>
        <row r="87">
          <cell r="B87">
            <v>38798</v>
          </cell>
          <cell r="C87">
            <v>100.81648334947847</v>
          </cell>
          <cell r="D87">
            <v>126.41948422861815</v>
          </cell>
          <cell r="E87">
            <v>118.4257876906496</v>
          </cell>
          <cell r="F87">
            <v>143.42546052955808</v>
          </cell>
          <cell r="G87">
            <v>91.249024942669294</v>
          </cell>
          <cell r="H87">
            <v>102.85624211853718</v>
          </cell>
          <cell r="J87">
            <v>16.2</v>
          </cell>
          <cell r="K87">
            <v>30.251000000000001</v>
          </cell>
          <cell r="L87">
            <v>490.06619999999998</v>
          </cell>
          <cell r="M87">
            <v>46.47</v>
          </cell>
          <cell r="N87">
            <v>52.414999999999999</v>
          </cell>
          <cell r="O87">
            <v>2435.72505</v>
          </cell>
          <cell r="P87">
            <v>25.78</v>
          </cell>
          <cell r="Q87">
            <v>43.375999999999998</v>
          </cell>
          <cell r="R87">
            <v>1118.2332799999999</v>
          </cell>
          <cell r="S87">
            <v>63.47</v>
          </cell>
          <cell r="T87">
            <v>18.402999999999999</v>
          </cell>
          <cell r="U87">
            <v>1168.0384099999999</v>
          </cell>
          <cell r="V87">
            <v>5212.0629399999998</v>
          </cell>
          <cell r="X87">
            <v>70.38</v>
          </cell>
          <cell r="Y87">
            <v>27.463000000000001</v>
          </cell>
          <cell r="Z87">
            <v>1932.8459399999999</v>
          </cell>
          <cell r="AA87">
            <v>25.705000000000002</v>
          </cell>
          <cell r="AB87">
            <v>590.4</v>
          </cell>
          <cell r="AC87">
            <v>15176.232</v>
          </cell>
          <cell r="AD87">
            <v>17109.077939999999</v>
          </cell>
          <cell r="AF87">
            <v>62.25</v>
          </cell>
          <cell r="AG87">
            <v>47.712000000000003</v>
          </cell>
          <cell r="AH87">
            <v>2970.0720000000001</v>
          </cell>
          <cell r="AI87">
            <v>4.2</v>
          </cell>
          <cell r="AJ87">
            <v>516.19100000000003</v>
          </cell>
          <cell r="AK87">
            <v>2168.0022000000004</v>
          </cell>
          <cell r="AL87">
            <v>5138.0742000000009</v>
          </cell>
        </row>
        <row r="88">
          <cell r="B88">
            <v>38799</v>
          </cell>
          <cell r="C88">
            <v>102.42555400276521</v>
          </cell>
          <cell r="D88">
            <v>127.1464732977235</v>
          </cell>
          <cell r="E88">
            <v>118.64915906946965</v>
          </cell>
          <cell r="F88">
            <v>144.79359014131404</v>
          </cell>
          <cell r="G88">
            <v>94.642321669619349</v>
          </cell>
          <cell r="H88">
            <v>102.59063682219418</v>
          </cell>
          <cell r="J88">
            <v>16.350000000000001</v>
          </cell>
          <cell r="K88">
            <v>30.251000000000001</v>
          </cell>
          <cell r="L88">
            <v>494.60385000000008</v>
          </cell>
          <cell r="M88">
            <v>46.71</v>
          </cell>
          <cell r="N88">
            <v>52.414999999999999</v>
          </cell>
          <cell r="O88">
            <v>2448.30465</v>
          </cell>
          <cell r="P88">
            <v>26.046670000000002</v>
          </cell>
          <cell r="Q88">
            <v>43.375999999999998</v>
          </cell>
          <cell r="R88">
            <v>1129.8003579200001</v>
          </cell>
          <cell r="S88">
            <v>63.54</v>
          </cell>
          <cell r="T88">
            <v>18.402999999999999</v>
          </cell>
          <cell r="U88">
            <v>1169.3266199999998</v>
          </cell>
          <cell r="V88">
            <v>5242.0354779199997</v>
          </cell>
          <cell r="X88">
            <v>72.2</v>
          </cell>
          <cell r="Y88">
            <v>27.463000000000001</v>
          </cell>
          <cell r="Z88">
            <v>1982.8286000000001</v>
          </cell>
          <cell r="AA88">
            <v>25.675000000000001</v>
          </cell>
          <cell r="AB88">
            <v>590.4</v>
          </cell>
          <cell r="AC88">
            <v>15158.52</v>
          </cell>
          <cell r="AD88">
            <v>17141.348600000001</v>
          </cell>
          <cell r="AF88">
            <v>63.71</v>
          </cell>
          <cell r="AG88">
            <v>47.712000000000003</v>
          </cell>
          <cell r="AH88">
            <v>3039.7315200000003</v>
          </cell>
          <cell r="AI88">
            <v>4.16</v>
          </cell>
          <cell r="AJ88">
            <v>516.19100000000003</v>
          </cell>
          <cell r="AK88">
            <v>2147.3545600000002</v>
          </cell>
          <cell r="AL88">
            <v>5187.0860800000009</v>
          </cell>
        </row>
        <row r="89">
          <cell r="B89">
            <v>38800</v>
          </cell>
          <cell r="C89">
            <v>102.1766698170528</v>
          </cell>
          <cell r="D89">
            <v>127.56106084222777</v>
          </cell>
          <cell r="E89">
            <v>118.10124236003917</v>
          </cell>
          <cell r="F89">
            <v>145.67868970870327</v>
          </cell>
          <cell r="G89">
            <v>95.646295598561693</v>
          </cell>
          <cell r="H89">
            <v>102.69151954602773</v>
          </cell>
          <cell r="J89">
            <v>16.400000000000002</v>
          </cell>
          <cell r="K89">
            <v>30.251000000000001</v>
          </cell>
          <cell r="L89">
            <v>496.11640000000011</v>
          </cell>
          <cell r="M89">
            <v>46.77</v>
          </cell>
          <cell r="N89">
            <v>52.414999999999999</v>
          </cell>
          <cell r="O89">
            <v>2451.4495500000003</v>
          </cell>
          <cell r="P89">
            <v>26.053340000000002</v>
          </cell>
          <cell r="Q89">
            <v>43.375999999999998</v>
          </cell>
          <cell r="R89">
            <v>1130.0896758399999</v>
          </cell>
          <cell r="S89">
            <v>64.2</v>
          </cell>
          <cell r="T89">
            <v>18.402999999999999</v>
          </cell>
          <cell r="U89">
            <v>1181.4726000000001</v>
          </cell>
          <cell r="V89">
            <v>5259.1282258400006</v>
          </cell>
          <cell r="X89">
            <v>70.930000000000007</v>
          </cell>
          <cell r="Y89">
            <v>27.463000000000001</v>
          </cell>
          <cell r="Z89">
            <v>1947.9505900000001</v>
          </cell>
          <cell r="AA89">
            <v>25.6</v>
          </cell>
          <cell r="AB89">
            <v>590.4</v>
          </cell>
          <cell r="AC89">
            <v>15114.24</v>
          </cell>
          <cell r="AD89">
            <v>17062.190589999998</v>
          </cell>
          <cell r="AF89">
            <v>64.05</v>
          </cell>
          <cell r="AG89">
            <v>47.712000000000003</v>
          </cell>
          <cell r="AH89">
            <v>3055.9536000000003</v>
          </cell>
          <cell r="AI89">
            <v>4.1900000000000004</v>
          </cell>
          <cell r="AJ89">
            <v>516.19100000000003</v>
          </cell>
          <cell r="AK89">
            <v>2162.8402900000006</v>
          </cell>
          <cell r="AL89">
            <v>5218.7938900000008</v>
          </cell>
        </row>
        <row r="90">
          <cell r="B90">
            <v>38803</v>
          </cell>
          <cell r="C90">
            <v>103.21757605232496</v>
          </cell>
          <cell r="D90">
            <v>127.54386766430147</v>
          </cell>
          <cell r="E90">
            <v>118.41390495011271</v>
          </cell>
          <cell r="F90">
            <v>146.75150559317024</v>
          </cell>
          <cell r="G90">
            <v>96.105615239134494</v>
          </cell>
          <cell r="H90">
            <v>102.58551387137452</v>
          </cell>
          <cell r="J90">
            <v>16.18</v>
          </cell>
          <cell r="K90">
            <v>30.251000000000001</v>
          </cell>
          <cell r="L90">
            <v>489.46118000000001</v>
          </cell>
          <cell r="M90">
            <v>46.900000000000006</v>
          </cell>
          <cell r="N90">
            <v>52.414999999999999</v>
          </cell>
          <cell r="O90">
            <v>2458.2635000000005</v>
          </cell>
          <cell r="P90">
            <v>25.94</v>
          </cell>
          <cell r="Q90">
            <v>43.375999999999998</v>
          </cell>
          <cell r="R90">
            <v>1125.17344</v>
          </cell>
          <cell r="S90">
            <v>64.42</v>
          </cell>
          <cell r="T90">
            <v>18.402999999999999</v>
          </cell>
          <cell r="U90">
            <v>1185.52126</v>
          </cell>
          <cell r="V90">
            <v>5258.4193800000003</v>
          </cell>
          <cell r="X90">
            <v>70.210000000000008</v>
          </cell>
          <cell r="Y90">
            <v>27.463000000000001</v>
          </cell>
          <cell r="Z90">
            <v>1928.1772300000002</v>
          </cell>
          <cell r="AA90">
            <v>25.71</v>
          </cell>
          <cell r="AB90">
            <v>590.4</v>
          </cell>
          <cell r="AC90">
            <v>15179.183999999999</v>
          </cell>
          <cell r="AD90">
            <v>17107.361229999999</v>
          </cell>
          <cell r="AF90">
            <v>63.99</v>
          </cell>
          <cell r="AG90">
            <v>47.712000000000003</v>
          </cell>
          <cell r="AH90">
            <v>3053.0908800000002</v>
          </cell>
          <cell r="AI90">
            <v>4.2700000000000005</v>
          </cell>
          <cell r="AJ90">
            <v>516.19100000000003</v>
          </cell>
          <cell r="AK90">
            <v>2204.1355700000004</v>
          </cell>
          <cell r="AL90">
            <v>5257.2264500000001</v>
          </cell>
        </row>
        <row r="91">
          <cell r="B91">
            <v>38804</v>
          </cell>
          <cell r="C91">
            <v>101.88044834226875</v>
          </cell>
          <cell r="D91">
            <v>125.87561225025293</v>
          </cell>
          <cell r="E91">
            <v>117.94442639986245</v>
          </cell>
          <cell r="F91">
            <v>148.22985292528793</v>
          </cell>
          <cell r="G91">
            <v>95.197081568201654</v>
          </cell>
          <cell r="H91">
            <v>101.92544136191677</v>
          </cell>
          <cell r="J91">
            <v>15.38</v>
          </cell>
          <cell r="K91">
            <v>30.251000000000001</v>
          </cell>
          <cell r="L91">
            <v>465.26038000000005</v>
          </cell>
          <cell r="M91">
            <v>46.85</v>
          </cell>
          <cell r="N91">
            <v>52.414999999999999</v>
          </cell>
          <cell r="O91">
            <v>2455.64275</v>
          </cell>
          <cell r="P91">
            <v>25.473330000000001</v>
          </cell>
          <cell r="Q91">
            <v>43.375999999999998</v>
          </cell>
          <cell r="R91">
            <v>1104.9311620799999</v>
          </cell>
          <cell r="S91">
            <v>63.24</v>
          </cell>
          <cell r="T91">
            <v>18.402999999999999</v>
          </cell>
          <cell r="U91">
            <v>1163.8057200000001</v>
          </cell>
          <cell r="V91">
            <v>5189.6400120799999</v>
          </cell>
          <cell r="X91">
            <v>70.75</v>
          </cell>
          <cell r="Y91">
            <v>27.463000000000001</v>
          </cell>
          <cell r="Z91">
            <v>1943.0072500000001</v>
          </cell>
          <cell r="AA91">
            <v>25.57</v>
          </cell>
          <cell r="AB91">
            <v>590.4</v>
          </cell>
          <cell r="AC91">
            <v>15096.528</v>
          </cell>
          <cell r="AD91">
            <v>17039.535250000001</v>
          </cell>
          <cell r="AF91">
            <v>65.100000000000009</v>
          </cell>
          <cell r="AG91">
            <v>47.712000000000003</v>
          </cell>
          <cell r="AH91">
            <v>3106.0512000000008</v>
          </cell>
          <cell r="AI91">
            <v>4.2700000000000005</v>
          </cell>
          <cell r="AJ91">
            <v>516.19100000000003</v>
          </cell>
          <cell r="AK91">
            <v>2204.1355700000004</v>
          </cell>
          <cell r="AL91">
            <v>5310.1867700000012</v>
          </cell>
        </row>
        <row r="92">
          <cell r="B92">
            <v>38805</v>
          </cell>
          <cell r="C92">
            <v>101.80775512049235</v>
          </cell>
          <cell r="D92">
            <v>126.6478774286828</v>
          </cell>
          <cell r="E92">
            <v>116.51792053334982</v>
          </cell>
          <cell r="F92">
            <v>151.22283275793004</v>
          </cell>
          <cell r="G92">
            <v>95.364865491739977</v>
          </cell>
          <cell r="H92">
            <v>102.68679066834805</v>
          </cell>
          <cell r="J92">
            <v>16.04</v>
          </cell>
          <cell r="K92">
            <v>30.251000000000001</v>
          </cell>
          <cell r="L92">
            <v>485.22604000000001</v>
          </cell>
          <cell r="M92">
            <v>46.1</v>
          </cell>
          <cell r="N92">
            <v>52.414999999999999</v>
          </cell>
          <cell r="O92">
            <v>2416.3315000000002</v>
          </cell>
          <cell r="P92">
            <v>26.326670000000004</v>
          </cell>
          <cell r="Q92">
            <v>43.375999999999998</v>
          </cell>
          <cell r="R92">
            <v>1141.9456379200001</v>
          </cell>
          <cell r="S92">
            <v>64.010000000000005</v>
          </cell>
          <cell r="T92">
            <v>18.402999999999999</v>
          </cell>
          <cell r="U92">
            <v>1177.97603</v>
          </cell>
          <cell r="V92">
            <v>5221.4792079200006</v>
          </cell>
          <cell r="X92">
            <v>71.63</v>
          </cell>
          <cell r="Y92">
            <v>27.463000000000001</v>
          </cell>
          <cell r="Z92">
            <v>1967.1746900000001</v>
          </cell>
          <cell r="AA92">
            <v>25.18</v>
          </cell>
          <cell r="AB92">
            <v>590.4</v>
          </cell>
          <cell r="AC92">
            <v>14866.271999999999</v>
          </cell>
          <cell r="AD92">
            <v>16833.446690000001</v>
          </cell>
          <cell r="AF92">
            <v>67.78</v>
          </cell>
          <cell r="AG92">
            <v>47.712000000000003</v>
          </cell>
          <cell r="AH92">
            <v>3233.9193600000003</v>
          </cell>
          <cell r="AI92">
            <v>4.2300000000000004</v>
          </cell>
          <cell r="AJ92">
            <v>516.19100000000003</v>
          </cell>
          <cell r="AK92">
            <v>2183.4879300000002</v>
          </cell>
          <cell r="AL92">
            <v>5417.407290000001</v>
          </cell>
        </row>
        <row r="93">
          <cell r="B93">
            <v>38806</v>
          </cell>
          <cell r="C93">
            <v>101.53496641453323</v>
          </cell>
          <cell r="D93">
            <v>127.41826516558341</v>
          </cell>
          <cell r="E93">
            <v>115.66398319511879</v>
          </cell>
          <cell r="F93">
            <v>149.32794348348031</v>
          </cell>
          <cell r="G93">
            <v>94.020800120085894</v>
          </cell>
          <cell r="H93">
            <v>102.47872005044134</v>
          </cell>
          <cell r="J93">
            <v>16.29</v>
          </cell>
          <cell r="K93">
            <v>30.251000000000001</v>
          </cell>
          <cell r="L93">
            <v>492.78879000000001</v>
          </cell>
          <cell r="M93">
            <v>46.5</v>
          </cell>
          <cell r="N93">
            <v>52.414999999999999</v>
          </cell>
          <cell r="O93">
            <v>2437.2975000000001</v>
          </cell>
          <cell r="P93">
            <v>26.52</v>
          </cell>
          <cell r="Q93">
            <v>43.375999999999998</v>
          </cell>
          <cell r="R93">
            <v>1150.33152</v>
          </cell>
          <cell r="S93">
            <v>63.730000000000004</v>
          </cell>
          <cell r="T93">
            <v>18.402999999999999</v>
          </cell>
          <cell r="U93">
            <v>1172.8231900000001</v>
          </cell>
          <cell r="V93">
            <v>5253.241</v>
          </cell>
          <cell r="X93">
            <v>70.47</v>
          </cell>
          <cell r="Y93">
            <v>27.463000000000001</v>
          </cell>
          <cell r="Z93">
            <v>1935.3176100000001</v>
          </cell>
          <cell r="AA93">
            <v>25.025000000000002</v>
          </cell>
          <cell r="AB93">
            <v>590.4</v>
          </cell>
          <cell r="AC93">
            <v>14774.76</v>
          </cell>
          <cell r="AD93">
            <v>16710.07761</v>
          </cell>
          <cell r="AF93">
            <v>66.790000000000006</v>
          </cell>
          <cell r="AG93">
            <v>47.712000000000003</v>
          </cell>
          <cell r="AH93">
            <v>3186.6844800000003</v>
          </cell>
          <cell r="AI93">
            <v>4.1900000000000004</v>
          </cell>
          <cell r="AJ93">
            <v>516.19100000000003</v>
          </cell>
          <cell r="AK93">
            <v>2162.8402900000006</v>
          </cell>
          <cell r="AL93">
            <v>5349.5247700000009</v>
          </cell>
        </row>
        <row r="94">
          <cell r="B94">
            <v>38807</v>
          </cell>
          <cell r="C94">
            <v>101.8046771543298</v>
          </cell>
          <cell r="D94">
            <v>129.51111519987424</v>
          </cell>
          <cell r="E94">
            <v>115.25579395042314</v>
          </cell>
          <cell r="F94">
            <v>151.63053023931289</v>
          </cell>
          <cell r="G94">
            <v>93.083242615843545</v>
          </cell>
          <cell r="H94">
            <v>102.05154476670867</v>
          </cell>
          <cell r="J94">
            <v>16</v>
          </cell>
          <cell r="K94">
            <v>30.649000000000001</v>
          </cell>
          <cell r="L94">
            <v>490.38400000000001</v>
          </cell>
          <cell r="M94">
            <v>46.910000000000004</v>
          </cell>
          <cell r="N94">
            <v>52.881</v>
          </cell>
          <cell r="O94">
            <v>2480.6477100000002</v>
          </cell>
          <cell r="P94">
            <v>27.093330000000002</v>
          </cell>
          <cell r="Q94">
            <v>43.771999999999998</v>
          </cell>
          <cell r="R94">
            <v>1185.9292407600001</v>
          </cell>
          <cell r="S94">
            <v>63.49</v>
          </cell>
          <cell r="T94">
            <v>18.626000000000001</v>
          </cell>
          <cell r="U94">
            <v>1182.56474</v>
          </cell>
          <cell r="V94">
            <v>5339.5256907599996</v>
          </cell>
          <cell r="X94">
            <v>71.05</v>
          </cell>
          <cell r="Y94">
            <v>27.863</v>
          </cell>
          <cell r="Z94">
            <v>1979.6661499999998</v>
          </cell>
          <cell r="AA94">
            <v>24.85</v>
          </cell>
          <cell r="AB94">
            <v>590.4</v>
          </cell>
          <cell r="AC94">
            <v>14671.44</v>
          </cell>
          <cell r="AD94">
            <v>16651.10615</v>
          </cell>
          <cell r="AF94">
            <v>68.010000000000005</v>
          </cell>
          <cell r="AG94">
            <v>48.213999999999999</v>
          </cell>
          <cell r="AH94">
            <v>3279.0341400000002</v>
          </cell>
          <cell r="AI94">
            <v>4.17</v>
          </cell>
          <cell r="AJ94">
            <v>516.30180000000007</v>
          </cell>
          <cell r="AK94">
            <v>2152.9785060000004</v>
          </cell>
          <cell r="AL94">
            <v>5432.012646000001</v>
          </cell>
        </row>
        <row r="95">
          <cell r="B95">
            <v>38810</v>
          </cell>
          <cell r="C95">
            <v>101.54203873105727</v>
          </cell>
          <cell r="D95">
            <v>131.06555468717599</v>
          </cell>
          <cell r="E95">
            <v>114.76034220778253</v>
          </cell>
          <cell r="F95">
            <v>150.67551230001413</v>
          </cell>
          <cell r="G95">
            <v>92.796293486171834</v>
          </cell>
          <cell r="H95">
            <v>102.28641235813365</v>
          </cell>
          <cell r="J95">
            <v>15.99</v>
          </cell>
          <cell r="K95">
            <v>30.649000000000001</v>
          </cell>
          <cell r="L95">
            <v>490.07751000000002</v>
          </cell>
          <cell r="M95">
            <v>48.21</v>
          </cell>
          <cell r="N95">
            <v>52.881</v>
          </cell>
          <cell r="O95">
            <v>2549.3930100000002</v>
          </cell>
          <cell r="P95">
            <v>27.206670000000003</v>
          </cell>
          <cell r="Q95">
            <v>43.771999999999998</v>
          </cell>
          <cell r="R95">
            <v>1190.8903592400002</v>
          </cell>
          <cell r="S95">
            <v>62.99</v>
          </cell>
          <cell r="T95">
            <v>18.626000000000001</v>
          </cell>
          <cell r="U95">
            <v>1173.2517400000002</v>
          </cell>
          <cell r="V95">
            <v>5403.6126192400006</v>
          </cell>
          <cell r="X95">
            <v>70.600000000000009</v>
          </cell>
          <cell r="Y95">
            <v>27.863</v>
          </cell>
          <cell r="Z95">
            <v>1967.1278000000002</v>
          </cell>
          <cell r="AA95">
            <v>24.75</v>
          </cell>
          <cell r="AB95">
            <v>590.4</v>
          </cell>
          <cell r="AC95">
            <v>14612.4</v>
          </cell>
          <cell r="AD95">
            <v>16579.5278</v>
          </cell>
          <cell r="AF95">
            <v>68.05</v>
          </cell>
          <cell r="AG95">
            <v>48.213999999999999</v>
          </cell>
          <cell r="AH95">
            <v>3280.9626999999996</v>
          </cell>
          <cell r="AI95">
            <v>4.1000000000000005</v>
          </cell>
          <cell r="AJ95">
            <v>516.30180000000007</v>
          </cell>
          <cell r="AK95">
            <v>2116.8373800000004</v>
          </cell>
          <cell r="AL95">
            <v>5397.80008</v>
          </cell>
        </row>
        <row r="96">
          <cell r="B96">
            <v>38811</v>
          </cell>
          <cell r="C96">
            <v>102.17622800913446</v>
          </cell>
          <cell r="D96">
            <v>131.82076861730494</v>
          </cell>
          <cell r="E96">
            <v>116.41261744499009</v>
          </cell>
          <cell r="F96">
            <v>149.34757685583634</v>
          </cell>
          <cell r="G96">
            <v>93.164923146857575</v>
          </cell>
          <cell r="H96">
            <v>102.92638713745271</v>
          </cell>
          <cell r="J96">
            <v>16.12</v>
          </cell>
          <cell r="K96">
            <v>30.649000000000001</v>
          </cell>
          <cell r="L96">
            <v>494.06188000000003</v>
          </cell>
          <cell r="M96">
            <v>48.52</v>
          </cell>
          <cell r="N96">
            <v>52.881</v>
          </cell>
          <cell r="O96">
            <v>2565.7861200000002</v>
          </cell>
          <cell r="P96">
            <v>26.533330000000003</v>
          </cell>
          <cell r="Q96">
            <v>43.771999999999998</v>
          </cell>
          <cell r="R96">
            <v>1161.41692076</v>
          </cell>
          <cell r="S96">
            <v>65.150000000000006</v>
          </cell>
          <cell r="T96">
            <v>18.626000000000001</v>
          </cell>
          <cell r="U96">
            <v>1213.4839000000002</v>
          </cell>
          <cell r="V96">
            <v>5434.7488207600009</v>
          </cell>
          <cell r="X96">
            <v>69.42</v>
          </cell>
          <cell r="Y96">
            <v>27.863</v>
          </cell>
          <cell r="Z96">
            <v>1934.24946</v>
          </cell>
          <cell r="AA96">
            <v>25.21</v>
          </cell>
          <cell r="AB96">
            <v>590.4</v>
          </cell>
          <cell r="AC96">
            <v>14883.984</v>
          </cell>
          <cell r="AD96">
            <v>16818.233459999999</v>
          </cell>
          <cell r="AF96">
            <v>67.92</v>
          </cell>
          <cell r="AG96">
            <v>48.213999999999999</v>
          </cell>
          <cell r="AH96">
            <v>3274.69488</v>
          </cell>
          <cell r="AI96">
            <v>4.0200000000000005</v>
          </cell>
          <cell r="AJ96">
            <v>516.30180000000007</v>
          </cell>
          <cell r="AK96">
            <v>2075.5332360000007</v>
          </cell>
          <cell r="AL96">
            <v>5350.2281160000002</v>
          </cell>
        </row>
        <row r="97">
          <cell r="B97">
            <v>38812</v>
          </cell>
          <cell r="C97">
            <v>105.16623654283521</v>
          </cell>
          <cell r="D97">
            <v>133.51543089348345</v>
          </cell>
          <cell r="E97">
            <v>116.25535426666585</v>
          </cell>
          <cell r="F97">
            <v>149.79394148395502</v>
          </cell>
          <cell r="G97">
            <v>97.920532369782023</v>
          </cell>
          <cell r="H97">
            <v>103.37011349306428</v>
          </cell>
          <cell r="J97">
            <v>16.48</v>
          </cell>
          <cell r="K97">
            <v>30.649000000000001</v>
          </cell>
          <cell r="L97">
            <v>505.09552000000002</v>
          </cell>
          <cell r="M97">
            <v>49.22</v>
          </cell>
          <cell r="N97">
            <v>52.881</v>
          </cell>
          <cell r="O97">
            <v>2602.8028199999999</v>
          </cell>
          <cell r="P97">
            <v>26.746670000000002</v>
          </cell>
          <cell r="Q97">
            <v>43.771999999999998</v>
          </cell>
          <cell r="R97">
            <v>1170.75523924</v>
          </cell>
          <cell r="S97">
            <v>65.820000000000007</v>
          </cell>
          <cell r="T97">
            <v>18.626000000000001</v>
          </cell>
          <cell r="U97">
            <v>1225.9633200000003</v>
          </cell>
          <cell r="V97">
            <v>5504.6168992399998</v>
          </cell>
          <cell r="X97">
            <v>69.77</v>
          </cell>
          <cell r="Y97">
            <v>27.863</v>
          </cell>
          <cell r="Z97">
            <v>1944.0015099999998</v>
          </cell>
          <cell r="AA97">
            <v>25.155000000000001</v>
          </cell>
          <cell r="AB97">
            <v>590.4</v>
          </cell>
          <cell r="AC97">
            <v>14851.512000000001</v>
          </cell>
          <cell r="AD97">
            <v>16795.513510000001</v>
          </cell>
          <cell r="AF97">
            <v>68.680000000000007</v>
          </cell>
          <cell r="AG97">
            <v>48.213999999999999</v>
          </cell>
          <cell r="AH97">
            <v>3311.33752</v>
          </cell>
          <cell r="AI97">
            <v>3.98</v>
          </cell>
          <cell r="AJ97">
            <v>516.30180000000007</v>
          </cell>
          <cell r="AK97">
            <v>2054.8811640000004</v>
          </cell>
          <cell r="AL97">
            <v>5366.2186840000004</v>
          </cell>
        </row>
        <row r="98">
          <cell r="B98">
            <v>38813</v>
          </cell>
          <cell r="C98">
            <v>106.03661791597834</v>
          </cell>
          <cell r="D98">
            <v>132.50328977785807</v>
          </cell>
          <cell r="E98">
            <v>115.94177024523798</v>
          </cell>
          <cell r="F98">
            <v>152.66345867792248</v>
          </cell>
          <cell r="G98">
            <v>96.656221666734339</v>
          </cell>
          <cell r="H98">
            <v>103.17150063051702</v>
          </cell>
          <cell r="J98">
            <v>16.53</v>
          </cell>
          <cell r="K98">
            <v>30.649000000000001</v>
          </cell>
          <cell r="L98">
            <v>506.62797000000006</v>
          </cell>
          <cell r="M98">
            <v>48.77</v>
          </cell>
          <cell r="N98">
            <v>52.881</v>
          </cell>
          <cell r="O98">
            <v>2579.0063700000001</v>
          </cell>
          <cell r="P98">
            <v>26.446660000000001</v>
          </cell>
          <cell r="Q98">
            <v>43.771999999999998</v>
          </cell>
          <cell r="R98">
            <v>1157.6232015200001</v>
          </cell>
          <cell r="S98">
            <v>65.48</v>
          </cell>
          <cell r="T98">
            <v>18.626000000000001</v>
          </cell>
          <cell r="U98">
            <v>1219.6304800000003</v>
          </cell>
          <cell r="V98">
            <v>5462.8880215200006</v>
          </cell>
          <cell r="X98">
            <v>68.25</v>
          </cell>
          <cell r="Y98">
            <v>27.863</v>
          </cell>
          <cell r="Z98">
            <v>1901.64975</v>
          </cell>
          <cell r="AA98">
            <v>25.150000000000002</v>
          </cell>
          <cell r="AB98">
            <v>590.4</v>
          </cell>
          <cell r="AC98">
            <v>14848.560000000001</v>
          </cell>
          <cell r="AD98">
            <v>16750.209750000002</v>
          </cell>
          <cell r="AF98">
            <v>69.42</v>
          </cell>
          <cell r="AG98">
            <v>48.213999999999999</v>
          </cell>
          <cell r="AH98">
            <v>3347.0158799999999</v>
          </cell>
          <cell r="AI98">
            <v>4.1100000000000003</v>
          </cell>
          <cell r="AJ98">
            <v>516.30180000000007</v>
          </cell>
          <cell r="AK98">
            <v>2122.0003980000006</v>
          </cell>
          <cell r="AL98">
            <v>5469.016278000001</v>
          </cell>
        </row>
        <row r="99">
          <cell r="B99">
            <v>38814</v>
          </cell>
          <cell r="C99">
            <v>104.45517155702315</v>
          </cell>
          <cell r="D99">
            <v>131.63799279683792</v>
          </cell>
          <cell r="E99">
            <v>113.34305937629374</v>
          </cell>
          <cell r="F99">
            <v>151.97483971884941</v>
          </cell>
          <cell r="G99">
            <v>96.684347192386824</v>
          </cell>
          <cell r="H99">
            <v>102.1043505674653</v>
          </cell>
          <cell r="J99">
            <v>15.69</v>
          </cell>
          <cell r="K99">
            <v>30.649000000000001</v>
          </cell>
          <cell r="L99">
            <v>480.88281000000001</v>
          </cell>
          <cell r="M99">
            <v>48.75</v>
          </cell>
          <cell r="N99">
            <v>52.881</v>
          </cell>
          <cell r="O99">
            <v>2577.94875</v>
          </cell>
          <cell r="P99">
            <v>26.533330000000003</v>
          </cell>
          <cell r="Q99">
            <v>43.771999999999998</v>
          </cell>
          <cell r="R99">
            <v>1161.41692076</v>
          </cell>
          <cell r="S99">
            <v>64.8</v>
          </cell>
          <cell r="T99">
            <v>18.626000000000001</v>
          </cell>
          <cell r="U99">
            <v>1206.9648</v>
          </cell>
          <cell r="V99">
            <v>5427.2132807600001</v>
          </cell>
          <cell r="X99">
            <v>65.900000000000006</v>
          </cell>
          <cell r="Y99">
            <v>27.863</v>
          </cell>
          <cell r="Z99">
            <v>1836.1717000000001</v>
          </cell>
          <cell r="AA99">
            <v>24.625</v>
          </cell>
          <cell r="AB99">
            <v>590.4</v>
          </cell>
          <cell r="AC99">
            <v>14538.599999999999</v>
          </cell>
          <cell r="AD99">
            <v>16374.771699999999</v>
          </cell>
          <cell r="AF99">
            <v>68.48</v>
          </cell>
          <cell r="AG99">
            <v>48.213999999999999</v>
          </cell>
          <cell r="AH99">
            <v>3301.69472</v>
          </cell>
          <cell r="AI99">
            <v>4.1500000000000004</v>
          </cell>
          <cell r="AJ99">
            <v>516.30180000000007</v>
          </cell>
          <cell r="AK99">
            <v>2142.6524700000004</v>
          </cell>
          <cell r="AL99">
            <v>5444.3471900000004</v>
          </cell>
        </row>
        <row r="100">
          <cell r="B100">
            <v>38817</v>
          </cell>
          <cell r="C100">
            <v>104.75779868165141</v>
          </cell>
          <cell r="D100">
            <v>131.87789266418639</v>
          </cell>
          <cell r="E100">
            <v>112.46120347095687</v>
          </cell>
          <cell r="F100">
            <v>152.37467437161231</v>
          </cell>
          <cell r="G100">
            <v>95.806441345234646</v>
          </cell>
          <cell r="H100">
            <v>102.19144073139974</v>
          </cell>
          <cell r="J100">
            <v>15.85</v>
          </cell>
          <cell r="K100">
            <v>30.649000000000001</v>
          </cell>
          <cell r="L100">
            <v>485.78665000000001</v>
          </cell>
          <cell r="M100">
            <v>48.76</v>
          </cell>
          <cell r="N100">
            <v>52.881</v>
          </cell>
          <cell r="O100">
            <v>2578.4775599999998</v>
          </cell>
          <cell r="P100">
            <v>26.426670000000001</v>
          </cell>
          <cell r="Q100">
            <v>43.771999999999998</v>
          </cell>
          <cell r="R100">
            <v>1156.7481992400001</v>
          </cell>
          <cell r="S100">
            <v>65.290000000000006</v>
          </cell>
          <cell r="T100">
            <v>18.626000000000001</v>
          </cell>
          <cell r="U100">
            <v>1216.0915400000001</v>
          </cell>
          <cell r="V100">
            <v>5437.1039492400005</v>
          </cell>
          <cell r="X100">
            <v>64.400000000000006</v>
          </cell>
          <cell r="Y100">
            <v>27.863</v>
          </cell>
          <cell r="Z100">
            <v>1794.3772000000001</v>
          </cell>
          <cell r="AA100">
            <v>24.48</v>
          </cell>
          <cell r="AB100">
            <v>590.4</v>
          </cell>
          <cell r="AC100">
            <v>14452.992</v>
          </cell>
          <cell r="AD100">
            <v>16247.369200000001</v>
          </cell>
          <cell r="AF100">
            <v>68.67</v>
          </cell>
          <cell r="AG100">
            <v>48.213999999999999</v>
          </cell>
          <cell r="AH100">
            <v>3310.85538</v>
          </cell>
          <cell r="AI100">
            <v>4.16</v>
          </cell>
          <cell r="AJ100">
            <v>516.30180000000007</v>
          </cell>
          <cell r="AK100">
            <v>2147.8154880000002</v>
          </cell>
          <cell r="AL100">
            <v>5458.6708680000002</v>
          </cell>
        </row>
        <row r="101">
          <cell r="B101">
            <v>38818</v>
          </cell>
          <cell r="C101">
            <v>102.54841728203085</v>
          </cell>
          <cell r="D101">
            <v>129.50050768540751</v>
          </cell>
          <cell r="E101">
            <v>110.60287958442339</v>
          </cell>
          <cell r="F101">
            <v>152.0959668843266</v>
          </cell>
          <cell r="G101">
            <v>95.391863605839049</v>
          </cell>
          <cell r="H101">
            <v>101.40093001261033</v>
          </cell>
          <cell r="J101">
            <v>15.26</v>
          </cell>
          <cell r="K101">
            <v>30.649000000000001</v>
          </cell>
          <cell r="L101">
            <v>467.70373999999998</v>
          </cell>
          <cell r="M101">
            <v>48.400000000000006</v>
          </cell>
          <cell r="N101">
            <v>52.881</v>
          </cell>
          <cell r="O101">
            <v>2559.4404000000004</v>
          </cell>
          <cell r="P101">
            <v>25.733330000000002</v>
          </cell>
          <cell r="Q101">
            <v>43.771999999999998</v>
          </cell>
          <cell r="R101">
            <v>1126.3993207600001</v>
          </cell>
          <cell r="S101">
            <v>63.65</v>
          </cell>
          <cell r="T101">
            <v>18.626000000000001</v>
          </cell>
          <cell r="U101">
            <v>1185.5449000000001</v>
          </cell>
          <cell r="V101">
            <v>5339.0883607599999</v>
          </cell>
          <cell r="X101">
            <v>63.77</v>
          </cell>
          <cell r="Y101">
            <v>27.863</v>
          </cell>
          <cell r="Z101">
            <v>1776.8235100000002</v>
          </cell>
          <cell r="AA101">
            <v>24.055</v>
          </cell>
          <cell r="AB101">
            <v>590.4</v>
          </cell>
          <cell r="AC101">
            <v>14202.072</v>
          </cell>
          <cell r="AD101">
            <v>15978.89551</v>
          </cell>
          <cell r="AF101">
            <v>68.570000000000007</v>
          </cell>
          <cell r="AG101">
            <v>48.213999999999999</v>
          </cell>
          <cell r="AH101">
            <v>3306.0339800000002</v>
          </cell>
          <cell r="AI101">
            <v>4.1500000000000004</v>
          </cell>
          <cell r="AJ101">
            <v>516.30180000000007</v>
          </cell>
          <cell r="AK101">
            <v>2142.6524700000004</v>
          </cell>
          <cell r="AL101">
            <v>5448.6864500000011</v>
          </cell>
        </row>
        <row r="102">
          <cell r="B102">
            <v>38819</v>
          </cell>
          <cell r="C102">
            <v>102.32020258825261</v>
          </cell>
          <cell r="D102">
            <v>128.96633115814888</v>
          </cell>
          <cell r="E102">
            <v>110.71359282873898</v>
          </cell>
          <cell r="F102">
            <v>154.88473263464257</v>
          </cell>
          <cell r="G102">
            <v>93.135407644689991</v>
          </cell>
          <cell r="H102">
            <v>101.52269861286254</v>
          </cell>
          <cell r="J102">
            <v>15.39</v>
          </cell>
          <cell r="K102">
            <v>30.649000000000001</v>
          </cell>
          <cell r="L102">
            <v>471.68811000000005</v>
          </cell>
          <cell r="M102">
            <v>47.89</v>
          </cell>
          <cell r="N102">
            <v>52.881</v>
          </cell>
          <cell r="O102">
            <v>2532.47109</v>
          </cell>
          <cell r="P102">
            <v>24.900000000000002</v>
          </cell>
          <cell r="Q102">
            <v>43.771999999999998</v>
          </cell>
          <cell r="R102">
            <v>1089.9228000000001</v>
          </cell>
          <cell r="S102">
            <v>65.66</v>
          </cell>
          <cell r="T102">
            <v>18.626000000000001</v>
          </cell>
          <cell r="U102">
            <v>1222.98316</v>
          </cell>
          <cell r="V102">
            <v>5317.0651600000001</v>
          </cell>
          <cell r="X102">
            <v>64.45</v>
          </cell>
          <cell r="Y102">
            <v>27.863</v>
          </cell>
          <cell r="Z102">
            <v>1795.77035</v>
          </cell>
          <cell r="AA102">
            <v>24.05</v>
          </cell>
          <cell r="AB102">
            <v>590.4</v>
          </cell>
          <cell r="AC102">
            <v>14199.119999999999</v>
          </cell>
          <cell r="AD102">
            <v>15994.89035</v>
          </cell>
          <cell r="AF102">
            <v>69.25</v>
          </cell>
          <cell r="AG102">
            <v>48.213999999999999</v>
          </cell>
          <cell r="AH102">
            <v>3338.8195000000001</v>
          </cell>
          <cell r="AI102">
            <v>4.28</v>
          </cell>
          <cell r="AJ102">
            <v>516.30180000000007</v>
          </cell>
          <cell r="AK102">
            <v>2209.7717040000002</v>
          </cell>
          <cell r="AL102">
            <v>5548.5912040000003</v>
          </cell>
        </row>
        <row r="103">
          <cell r="B103">
            <v>38820</v>
          </cell>
          <cell r="C103">
            <v>102.07982405242591</v>
          </cell>
          <cell r="D103">
            <v>128.84848473585149</v>
          </cell>
          <cell r="E103">
            <v>111.00951232169231</v>
          </cell>
          <cell r="F103">
            <v>158.50177571582697</v>
          </cell>
          <cell r="G103">
            <v>92.431399813968312</v>
          </cell>
          <cell r="H103">
            <v>101.60151324085749</v>
          </cell>
          <cell r="J103">
            <v>15.530000000000001</v>
          </cell>
          <cell r="K103">
            <v>30.649000000000001</v>
          </cell>
          <cell r="L103">
            <v>475.97897000000006</v>
          </cell>
          <cell r="M103">
            <v>47.5</v>
          </cell>
          <cell r="N103">
            <v>52.881</v>
          </cell>
          <cell r="O103">
            <v>2511.8474999999999</v>
          </cell>
          <cell r="P103">
            <v>25.46</v>
          </cell>
          <cell r="Q103">
            <v>43.771999999999998</v>
          </cell>
          <cell r="R103">
            <v>1114.4351200000001</v>
          </cell>
          <cell r="S103">
            <v>64.960000000000008</v>
          </cell>
          <cell r="T103">
            <v>18.626000000000001</v>
          </cell>
          <cell r="U103">
            <v>1209.9449600000003</v>
          </cell>
          <cell r="V103">
            <v>5312.2065500000008</v>
          </cell>
          <cell r="X103">
            <v>62.7</v>
          </cell>
          <cell r="Y103">
            <v>27.863</v>
          </cell>
          <cell r="Z103">
            <v>1747.0101</v>
          </cell>
          <cell r="AA103">
            <v>24.205000000000002</v>
          </cell>
          <cell r="AB103">
            <v>590.4</v>
          </cell>
          <cell r="AC103">
            <v>14290.632000000001</v>
          </cell>
          <cell r="AD103">
            <v>16037.642100000001</v>
          </cell>
          <cell r="AF103">
            <v>70.010000000000005</v>
          </cell>
          <cell r="AG103">
            <v>48.213999999999999</v>
          </cell>
          <cell r="AH103">
            <v>3375.4621400000001</v>
          </cell>
          <cell r="AI103">
            <v>4.46</v>
          </cell>
          <cell r="AJ103">
            <v>516.30180000000007</v>
          </cell>
          <cell r="AK103">
            <v>2302.7060280000005</v>
          </cell>
          <cell r="AL103">
            <v>5678.1681680000002</v>
          </cell>
        </row>
        <row r="104">
          <cell r="B104">
            <v>38824</v>
          </cell>
          <cell r="C104">
            <v>101.96812913496301</v>
          </cell>
          <cell r="D104">
            <v>127.4909212729813</v>
          </cell>
          <cell r="E104">
            <v>111.47363851310064</v>
          </cell>
          <cell r="F104">
            <v>160.13026316279809</v>
          </cell>
          <cell r="G104">
            <v>91.362385557605222</v>
          </cell>
          <cell r="H104">
            <v>101.30280580075659</v>
          </cell>
          <cell r="J104">
            <v>14.99</v>
          </cell>
          <cell r="K104">
            <v>30.649000000000001</v>
          </cell>
          <cell r="L104">
            <v>459.42851000000002</v>
          </cell>
          <cell r="M104">
            <v>47.32</v>
          </cell>
          <cell r="N104">
            <v>52.881</v>
          </cell>
          <cell r="O104">
            <v>2502.3289199999999</v>
          </cell>
          <cell r="P104">
            <v>25.206670000000003</v>
          </cell>
          <cell r="Q104">
            <v>43.771999999999998</v>
          </cell>
          <cell r="R104">
            <v>1103.3463592400001</v>
          </cell>
          <cell r="S104">
            <v>63.95</v>
          </cell>
          <cell r="T104">
            <v>18.626000000000001</v>
          </cell>
          <cell r="U104">
            <v>1191.1327000000001</v>
          </cell>
          <cell r="V104">
            <v>5256.2364892400001</v>
          </cell>
          <cell r="X104">
            <v>62.14</v>
          </cell>
          <cell r="Y104">
            <v>27.863</v>
          </cell>
          <cell r="Z104">
            <v>1731.4068199999999</v>
          </cell>
          <cell r="AA104">
            <v>24.344999999999999</v>
          </cell>
          <cell r="AB104">
            <v>590.4</v>
          </cell>
          <cell r="AC104">
            <v>14373.287999999999</v>
          </cell>
          <cell r="AD104">
            <v>16104.694819999999</v>
          </cell>
          <cell r="AF104">
            <v>71.22</v>
          </cell>
          <cell r="AG104">
            <v>48.213999999999999</v>
          </cell>
          <cell r="AH104">
            <v>3433.8010799999997</v>
          </cell>
          <cell r="AI104">
            <v>4.46</v>
          </cell>
          <cell r="AJ104">
            <v>516.30180000000007</v>
          </cell>
          <cell r="AK104">
            <v>2302.7060280000005</v>
          </cell>
          <cell r="AL104">
            <v>5736.5071079999998</v>
          </cell>
        </row>
        <row r="105">
          <cell r="B105">
            <v>38825</v>
          </cell>
          <cell r="C105">
            <v>105.02661507114777</v>
          </cell>
          <cell r="D105">
            <v>133.69383886097108</v>
          </cell>
          <cell r="E105">
            <v>112.00718796749362</v>
          </cell>
          <cell r="F105">
            <v>164.42300743969051</v>
          </cell>
          <cell r="G105">
            <v>95.359142824881303</v>
          </cell>
          <cell r="H105">
            <v>103.06194829760402</v>
          </cell>
          <cell r="J105">
            <v>15.27</v>
          </cell>
          <cell r="K105">
            <v>30.649000000000001</v>
          </cell>
          <cell r="L105">
            <v>468.01022999999998</v>
          </cell>
          <cell r="M105">
            <v>48.29</v>
          </cell>
          <cell r="N105">
            <v>52.881</v>
          </cell>
          <cell r="O105">
            <v>2553.6234899999999</v>
          </cell>
          <cell r="P105">
            <v>26.46</v>
          </cell>
          <cell r="Q105">
            <v>43.771999999999998</v>
          </cell>
          <cell r="R105">
            <v>1158.20712</v>
          </cell>
          <cell r="S105">
            <v>71.52</v>
          </cell>
          <cell r="T105">
            <v>18.626000000000001</v>
          </cell>
          <cell r="U105">
            <v>1332.1315199999999</v>
          </cell>
          <cell r="V105">
            <v>5511.9723599999998</v>
          </cell>
          <cell r="X105">
            <v>65.86</v>
          </cell>
          <cell r="Y105">
            <v>27.863</v>
          </cell>
          <cell r="Z105">
            <v>1835.05718</v>
          </cell>
          <cell r="AA105">
            <v>24.3</v>
          </cell>
          <cell r="AB105">
            <v>590.4</v>
          </cell>
          <cell r="AC105">
            <v>14346.72</v>
          </cell>
          <cell r="AD105">
            <v>16181.777179999999</v>
          </cell>
          <cell r="AF105">
            <v>73.66</v>
          </cell>
          <cell r="AG105">
            <v>48.213999999999999</v>
          </cell>
          <cell r="AH105">
            <v>3551.4432399999996</v>
          </cell>
          <cell r="AI105">
            <v>4.53</v>
          </cell>
          <cell r="AJ105">
            <v>516.30180000000007</v>
          </cell>
          <cell r="AK105">
            <v>2338.8471540000005</v>
          </cell>
          <cell r="AL105">
            <v>5890.2903939999997</v>
          </cell>
        </row>
        <row r="106">
          <cell r="B106">
            <v>38826</v>
          </cell>
          <cell r="C106">
            <v>104.08595686045679</v>
          </cell>
          <cell r="D106">
            <v>136.12281973994885</v>
          </cell>
          <cell r="E106">
            <v>116.7748918317495</v>
          </cell>
          <cell r="F106">
            <v>166.61844586968064</v>
          </cell>
          <cell r="G106">
            <v>93.624802080276837</v>
          </cell>
          <cell r="H106">
            <v>103.24164564943253</v>
          </cell>
          <cell r="J106">
            <v>15.370000000000001</v>
          </cell>
          <cell r="K106">
            <v>30.649000000000001</v>
          </cell>
          <cell r="L106">
            <v>471.07513000000006</v>
          </cell>
          <cell r="M106">
            <v>49.79</v>
          </cell>
          <cell r="N106">
            <v>52.881</v>
          </cell>
          <cell r="O106">
            <v>2632.94499</v>
          </cell>
          <cell r="P106">
            <v>26.193330000000003</v>
          </cell>
          <cell r="Q106">
            <v>43.771999999999998</v>
          </cell>
          <cell r="R106">
            <v>1146.5344407600001</v>
          </cell>
          <cell r="S106">
            <v>73.100000000000009</v>
          </cell>
          <cell r="T106">
            <v>18.626000000000001</v>
          </cell>
          <cell r="U106">
            <v>1361.5606000000002</v>
          </cell>
          <cell r="V106">
            <v>5612.1151607600004</v>
          </cell>
          <cell r="X106">
            <v>68.12</v>
          </cell>
          <cell r="Y106">
            <v>27.863</v>
          </cell>
          <cell r="Z106">
            <v>1898.02756</v>
          </cell>
          <cell r="AA106">
            <v>25.36</v>
          </cell>
          <cell r="AB106">
            <v>590.4</v>
          </cell>
          <cell r="AC106">
            <v>14972.544</v>
          </cell>
          <cell r="AD106">
            <v>16870.57156</v>
          </cell>
          <cell r="AF106">
            <v>74.97</v>
          </cell>
          <cell r="AG106">
            <v>48.213999999999999</v>
          </cell>
          <cell r="AH106">
            <v>3614.60358</v>
          </cell>
          <cell r="AI106">
            <v>4.5600000000000005</v>
          </cell>
          <cell r="AJ106">
            <v>516.30180000000007</v>
          </cell>
          <cell r="AK106">
            <v>2354.3362080000006</v>
          </cell>
          <cell r="AL106">
            <v>5968.9397880000006</v>
          </cell>
        </row>
        <row r="107">
          <cell r="B107">
            <v>38827</v>
          </cell>
          <cell r="C107">
            <v>103.61147944994451</v>
          </cell>
          <cell r="D107">
            <v>135.01620948739318</v>
          </cell>
          <cell r="E107">
            <v>115.09843566642873</v>
          </cell>
          <cell r="F107">
            <v>170.90618595992487</v>
          </cell>
          <cell r="G107">
            <v>93.603606925556122</v>
          </cell>
          <cell r="H107">
            <v>103.36223203026481</v>
          </cell>
          <cell r="J107">
            <v>15.24</v>
          </cell>
          <cell r="K107">
            <v>30.649000000000001</v>
          </cell>
          <cell r="L107">
            <v>467.09076000000005</v>
          </cell>
          <cell r="M107">
            <v>49</v>
          </cell>
          <cell r="N107">
            <v>52.881</v>
          </cell>
          <cell r="O107">
            <v>2591.1689999999999</v>
          </cell>
          <cell r="P107">
            <v>25.966670000000001</v>
          </cell>
          <cell r="Q107">
            <v>43.771999999999998</v>
          </cell>
          <cell r="R107">
            <v>1136.6130792399999</v>
          </cell>
          <cell r="S107">
            <v>73.64</v>
          </cell>
          <cell r="T107">
            <v>18.626000000000001</v>
          </cell>
          <cell r="U107">
            <v>1371.6186400000001</v>
          </cell>
          <cell r="V107">
            <v>5566.4914792399995</v>
          </cell>
          <cell r="X107">
            <v>66.42</v>
          </cell>
          <cell r="Y107">
            <v>27.863</v>
          </cell>
          <cell r="Z107">
            <v>1850.6604600000001</v>
          </cell>
          <cell r="AA107">
            <v>25.03</v>
          </cell>
          <cell r="AB107">
            <v>590.4</v>
          </cell>
          <cell r="AC107">
            <v>14777.712</v>
          </cell>
          <cell r="AD107">
            <v>16628.372459999999</v>
          </cell>
          <cell r="AF107">
            <v>75.8</v>
          </cell>
          <cell r="AG107">
            <v>48.213999999999999</v>
          </cell>
          <cell r="AH107">
            <v>3654.6211999999996</v>
          </cell>
          <cell r="AI107">
            <v>4.78</v>
          </cell>
          <cell r="AJ107">
            <v>516.30180000000007</v>
          </cell>
          <cell r="AK107">
            <v>2467.9226040000003</v>
          </cell>
          <cell r="AL107">
            <v>6122.5438039999999</v>
          </cell>
        </row>
        <row r="108">
          <cell r="B108">
            <v>38828</v>
          </cell>
          <cell r="C108">
            <v>102.87955853151671</v>
          </cell>
          <cell r="D108">
            <v>133.050174989851</v>
          </cell>
          <cell r="E108">
            <v>116.33985565458045</v>
          </cell>
          <cell r="F108">
            <v>169.44481484320983</v>
          </cell>
          <cell r="G108">
            <v>92.685209451931044</v>
          </cell>
          <cell r="H108">
            <v>103.3480453972257</v>
          </cell>
          <cell r="J108">
            <v>15.18</v>
          </cell>
          <cell r="K108">
            <v>30.649000000000001</v>
          </cell>
          <cell r="L108">
            <v>465.25182000000001</v>
          </cell>
          <cell r="M108">
            <v>47.660000000000004</v>
          </cell>
          <cell r="N108">
            <v>52.881</v>
          </cell>
          <cell r="O108">
            <v>2520.3084600000002</v>
          </cell>
          <cell r="P108">
            <v>26.18</v>
          </cell>
          <cell r="Q108">
            <v>43.771999999999998</v>
          </cell>
          <cell r="R108">
            <v>1145.9509599999999</v>
          </cell>
          <cell r="S108">
            <v>72.69</v>
          </cell>
          <cell r="T108">
            <v>18.626000000000001</v>
          </cell>
          <cell r="U108">
            <v>1353.9239400000001</v>
          </cell>
          <cell r="V108">
            <v>5485.4351800000004</v>
          </cell>
          <cell r="X108">
            <v>66.5</v>
          </cell>
          <cell r="Y108">
            <v>27.863</v>
          </cell>
          <cell r="Z108">
            <v>1852.8895</v>
          </cell>
          <cell r="AA108">
            <v>25.330000000000002</v>
          </cell>
          <cell r="AB108">
            <v>590.4</v>
          </cell>
          <cell r="AC108">
            <v>14954.832</v>
          </cell>
          <cell r="AD108">
            <v>16807.7215</v>
          </cell>
          <cell r="AF108">
            <v>74.5</v>
          </cell>
          <cell r="AG108">
            <v>48.213999999999999</v>
          </cell>
          <cell r="AH108">
            <v>3591.9429999999998</v>
          </cell>
          <cell r="AI108">
            <v>4.8000000000000007</v>
          </cell>
          <cell r="AJ108">
            <v>516.30180000000007</v>
          </cell>
          <cell r="AK108">
            <v>2478.2486400000007</v>
          </cell>
          <cell r="AL108">
            <v>6070.1916400000009</v>
          </cell>
        </row>
        <row r="109">
          <cell r="B109">
            <v>38831</v>
          </cell>
          <cell r="C109">
            <v>102.78564327542234</v>
          </cell>
          <cell r="D109">
            <v>132.33148647533184</v>
          </cell>
          <cell r="E109">
            <v>116.70286056917287</v>
          </cell>
          <cell r="F109">
            <v>165.49522997897205</v>
          </cell>
          <cell r="G109">
            <v>90.995818446112168</v>
          </cell>
          <cell r="H109">
            <v>103.09820302648171</v>
          </cell>
          <cell r="J109">
            <v>15.120000000000001</v>
          </cell>
          <cell r="K109">
            <v>30.649000000000001</v>
          </cell>
          <cell r="L109">
            <v>463.41288000000003</v>
          </cell>
          <cell r="M109">
            <v>47.300000000000004</v>
          </cell>
          <cell r="N109">
            <v>52.881</v>
          </cell>
          <cell r="O109">
            <v>2501.2713000000003</v>
          </cell>
          <cell r="P109">
            <v>26.18</v>
          </cell>
          <cell r="Q109">
            <v>43.771999999999998</v>
          </cell>
          <cell r="R109">
            <v>1145.9509599999999</v>
          </cell>
          <cell r="S109">
            <v>72.22</v>
          </cell>
          <cell r="T109">
            <v>18.626000000000001</v>
          </cell>
          <cell r="U109">
            <v>1345.1697200000001</v>
          </cell>
          <cell r="V109">
            <v>5455.8048600000002</v>
          </cell>
          <cell r="X109">
            <v>64.78</v>
          </cell>
          <cell r="Y109">
            <v>27.863</v>
          </cell>
          <cell r="Z109">
            <v>1804.96514</v>
          </cell>
          <cell r="AA109">
            <v>25.5</v>
          </cell>
          <cell r="AB109">
            <v>590.4</v>
          </cell>
          <cell r="AC109">
            <v>15055.199999999999</v>
          </cell>
          <cell r="AD109">
            <v>16860.165139999997</v>
          </cell>
          <cell r="AF109">
            <v>73.600000000000009</v>
          </cell>
          <cell r="AG109">
            <v>48.213999999999999</v>
          </cell>
          <cell r="AH109">
            <v>3548.5504000000005</v>
          </cell>
          <cell r="AI109">
            <v>4.6100000000000003</v>
          </cell>
          <cell r="AJ109">
            <v>516.30180000000007</v>
          </cell>
          <cell r="AK109">
            <v>2380.1512980000007</v>
          </cell>
          <cell r="AL109">
            <v>5928.7016980000008</v>
          </cell>
        </row>
        <row r="110">
          <cell r="B110">
            <v>38832</v>
          </cell>
          <cell r="C110">
            <v>96.350970831798861</v>
          </cell>
          <cell r="D110">
            <v>132.38351381974269</v>
          </cell>
          <cell r="E110">
            <v>116.2192946818837</v>
          </cell>
          <cell r="F110">
            <v>163.87120590807223</v>
          </cell>
          <cell r="G110">
            <v>89.233195749322633</v>
          </cell>
          <cell r="H110">
            <v>102.59615384615384</v>
          </cell>
          <cell r="J110">
            <v>15.610000000000001</v>
          </cell>
          <cell r="K110">
            <v>30.649000000000001</v>
          </cell>
          <cell r="L110">
            <v>478.43089000000003</v>
          </cell>
          <cell r="M110">
            <v>47.63</v>
          </cell>
          <cell r="N110">
            <v>52.881</v>
          </cell>
          <cell r="O110">
            <v>2518.7220300000004</v>
          </cell>
          <cell r="P110">
            <v>25.5</v>
          </cell>
          <cell r="Q110">
            <v>43.771999999999998</v>
          </cell>
          <cell r="R110">
            <v>1116.1859999999999</v>
          </cell>
          <cell r="S110">
            <v>72.19</v>
          </cell>
          <cell r="T110">
            <v>18.626000000000001</v>
          </cell>
          <cell r="U110">
            <v>1344.61094</v>
          </cell>
          <cell r="V110">
            <v>5457.9498600000006</v>
          </cell>
          <cell r="X110">
            <v>63.65</v>
          </cell>
          <cell r="Y110">
            <v>27.863</v>
          </cell>
          <cell r="Z110">
            <v>1773.4799499999999</v>
          </cell>
          <cell r="AA110">
            <v>25.435000000000002</v>
          </cell>
          <cell r="AB110">
            <v>590.4</v>
          </cell>
          <cell r="AC110">
            <v>15016.824000000001</v>
          </cell>
          <cell r="AD110">
            <v>16790.303950000001</v>
          </cell>
          <cell r="AF110">
            <v>73.25</v>
          </cell>
          <cell r="AG110">
            <v>48.213999999999999</v>
          </cell>
          <cell r="AH110">
            <v>3531.6754999999998</v>
          </cell>
          <cell r="AI110">
            <v>4.53</v>
          </cell>
          <cell r="AJ110">
            <v>516.30180000000007</v>
          </cell>
          <cell r="AK110">
            <v>2338.8471540000005</v>
          </cell>
          <cell r="AL110">
            <v>5870.5226540000003</v>
          </cell>
        </row>
        <row r="111">
          <cell r="B111">
            <v>38833</v>
          </cell>
          <cell r="C111">
            <v>96.147849358855794</v>
          </cell>
          <cell r="D111">
            <v>131.26882103458232</v>
          </cell>
          <cell r="E111">
            <v>118.45557770753963</v>
          </cell>
          <cell r="F111">
            <v>164.65626657277431</v>
          </cell>
          <cell r="G111">
            <v>90.703201043552752</v>
          </cell>
          <cell r="H111">
            <v>102.88540353089533</v>
          </cell>
          <cell r="J111">
            <v>15.63</v>
          </cell>
          <cell r="K111">
            <v>30.649000000000001</v>
          </cell>
          <cell r="L111">
            <v>479.04387000000003</v>
          </cell>
          <cell r="M111">
            <v>47.300000000000004</v>
          </cell>
          <cell r="N111">
            <v>52.881</v>
          </cell>
          <cell r="O111">
            <v>2501.2713000000003</v>
          </cell>
          <cell r="P111">
            <v>24.766670000000001</v>
          </cell>
          <cell r="Q111">
            <v>43.771999999999998</v>
          </cell>
          <cell r="R111">
            <v>1084.08667924</v>
          </cell>
          <cell r="S111">
            <v>72.350000000000009</v>
          </cell>
          <cell r="T111">
            <v>18.626000000000001</v>
          </cell>
          <cell r="U111">
            <v>1347.5911000000003</v>
          </cell>
          <cell r="V111">
            <v>5411.9929492400006</v>
          </cell>
          <cell r="X111">
            <v>65.710000000000008</v>
          </cell>
          <cell r="Y111">
            <v>27.863</v>
          </cell>
          <cell r="Z111">
            <v>1830.8777300000002</v>
          </cell>
          <cell r="AA111">
            <v>25.885000000000002</v>
          </cell>
          <cell r="AB111">
            <v>590.4</v>
          </cell>
          <cell r="AC111">
            <v>15282.504000000001</v>
          </cell>
          <cell r="AD111">
            <v>17113.381730000001</v>
          </cell>
          <cell r="AF111">
            <v>74.69</v>
          </cell>
          <cell r="AG111">
            <v>48.213999999999999</v>
          </cell>
          <cell r="AH111">
            <v>3601.1036599999998</v>
          </cell>
          <cell r="AI111">
            <v>4.45</v>
          </cell>
          <cell r="AJ111">
            <v>516.30180000000007</v>
          </cell>
          <cell r="AK111">
            <v>2297.5430100000003</v>
          </cell>
          <cell r="AL111">
            <v>5898.6466700000001</v>
          </cell>
        </row>
        <row r="112">
          <cell r="B112">
            <v>38834</v>
          </cell>
          <cell r="C112">
            <v>94.760219387913949</v>
          </cell>
          <cell r="D112">
            <v>130.18187450544684</v>
          </cell>
          <cell r="E112">
            <v>116.28679651961559</v>
          </cell>
          <cell r="F112">
            <v>165.02580232273593</v>
          </cell>
          <cell r="G112">
            <v>87.797375820037786</v>
          </cell>
          <cell r="H112">
            <v>103.22509457755358</v>
          </cell>
          <cell r="J112">
            <v>14.92</v>
          </cell>
          <cell r="K112">
            <v>30.649000000000001</v>
          </cell>
          <cell r="L112">
            <v>457.28307999999998</v>
          </cell>
          <cell r="M112">
            <v>46.79</v>
          </cell>
          <cell r="N112">
            <v>52.881</v>
          </cell>
          <cell r="O112">
            <v>2474.3019899999999</v>
          </cell>
          <cell r="P112">
            <v>24.32</v>
          </cell>
          <cell r="Q112">
            <v>43.771999999999998</v>
          </cell>
          <cell r="R112">
            <v>1064.53504</v>
          </cell>
          <cell r="S112">
            <v>73.61</v>
          </cell>
          <cell r="T112">
            <v>18.626000000000001</v>
          </cell>
          <cell r="U112">
            <v>1371.0598600000001</v>
          </cell>
          <cell r="V112">
            <v>5367.1799700000001</v>
          </cell>
          <cell r="X112">
            <v>64</v>
          </cell>
          <cell r="Y112">
            <v>27.863</v>
          </cell>
          <cell r="Z112">
            <v>1783.232</v>
          </cell>
          <cell r="AA112">
            <v>25.435000000000002</v>
          </cell>
          <cell r="AB112">
            <v>590.4</v>
          </cell>
          <cell r="AC112">
            <v>15016.824000000001</v>
          </cell>
          <cell r="AD112">
            <v>16800.056</v>
          </cell>
          <cell r="AF112">
            <v>75.5</v>
          </cell>
          <cell r="AG112">
            <v>48.213999999999999</v>
          </cell>
          <cell r="AH112">
            <v>3640.1569999999997</v>
          </cell>
          <cell r="AI112">
            <v>4.4000000000000004</v>
          </cell>
          <cell r="AJ112">
            <v>516.30180000000007</v>
          </cell>
          <cell r="AK112">
            <v>2271.7279200000007</v>
          </cell>
          <cell r="AL112">
            <v>5911.8849200000004</v>
          </cell>
        </row>
        <row r="113">
          <cell r="B113">
            <v>38835</v>
          </cell>
          <cell r="C113">
            <v>95.873761782814512</v>
          </cell>
          <cell r="D113">
            <v>131.15519088887183</v>
          </cell>
          <cell r="E113">
            <v>114.91386483995392</v>
          </cell>
          <cell r="F113">
            <v>163.05577789484079</v>
          </cell>
          <cell r="G113">
            <v>86.836686104036929</v>
          </cell>
          <cell r="H113">
            <v>103.29523959646909</v>
          </cell>
          <cell r="J113">
            <v>15.15</v>
          </cell>
          <cell r="K113">
            <v>30.649000000000001</v>
          </cell>
          <cell r="L113">
            <v>464.33235000000002</v>
          </cell>
          <cell r="M113">
            <v>46.72</v>
          </cell>
          <cell r="N113">
            <v>52.881</v>
          </cell>
          <cell r="O113">
            <v>2470.60032</v>
          </cell>
          <cell r="P113">
            <v>24.666670000000003</v>
          </cell>
          <cell r="Q113">
            <v>43.771999999999998</v>
          </cell>
          <cell r="R113">
            <v>1079.7094792400001</v>
          </cell>
          <cell r="S113">
            <v>74.77</v>
          </cell>
          <cell r="T113">
            <v>18.626000000000001</v>
          </cell>
          <cell r="U113">
            <v>1392.6660200000001</v>
          </cell>
          <cell r="V113">
            <v>5407.308169240001</v>
          </cell>
          <cell r="X113">
            <v>63.45</v>
          </cell>
          <cell r="Y113">
            <v>27.863</v>
          </cell>
          <cell r="Z113">
            <v>1767.90735</v>
          </cell>
          <cell r="AA113">
            <v>25.125</v>
          </cell>
          <cell r="AB113">
            <v>590.4</v>
          </cell>
          <cell r="AC113">
            <v>14833.8</v>
          </cell>
          <cell r="AD113">
            <v>16601.707350000001</v>
          </cell>
          <cell r="AF113">
            <v>75</v>
          </cell>
          <cell r="AG113">
            <v>48.213999999999999</v>
          </cell>
          <cell r="AH113">
            <v>3616.0499999999997</v>
          </cell>
          <cell r="AI113">
            <v>4.3100000000000005</v>
          </cell>
          <cell r="AJ113">
            <v>516.30180000000007</v>
          </cell>
          <cell r="AK113">
            <v>2225.2607580000004</v>
          </cell>
          <cell r="AL113">
            <v>5841.3107579999996</v>
          </cell>
        </row>
        <row r="114">
          <cell r="B114">
            <v>38838</v>
          </cell>
          <cell r="C114">
            <v>98.775394608553</v>
          </cell>
          <cell r="D114">
            <v>132.02882461513548</v>
          </cell>
          <cell r="E114">
            <v>115.67526207694661</v>
          </cell>
          <cell r="F114">
            <v>163.47299368704003</v>
          </cell>
          <cell r="G114">
            <v>85.432521886665711</v>
          </cell>
          <cell r="H114">
            <v>102.86806431273644</v>
          </cell>
          <cell r="J114">
            <v>16.07</v>
          </cell>
          <cell r="K114">
            <v>30.649000000000001</v>
          </cell>
          <cell r="L114">
            <v>492.52943000000005</v>
          </cell>
          <cell r="M114">
            <v>46.71</v>
          </cell>
          <cell r="N114">
            <v>52.881</v>
          </cell>
          <cell r="O114">
            <v>2470.0715100000002</v>
          </cell>
          <cell r="P114">
            <v>24.3</v>
          </cell>
          <cell r="Q114">
            <v>43.771999999999998</v>
          </cell>
          <cell r="R114">
            <v>1063.6596</v>
          </cell>
          <cell r="S114">
            <v>76.08</v>
          </cell>
          <cell r="T114">
            <v>18.626000000000001</v>
          </cell>
          <cell r="U114">
            <v>1417.0660800000001</v>
          </cell>
          <cell r="V114">
            <v>5443.3266199999998</v>
          </cell>
          <cell r="X114">
            <v>63.160000000000004</v>
          </cell>
          <cell r="Y114">
            <v>27.863</v>
          </cell>
          <cell r="Z114">
            <v>1759.82708</v>
          </cell>
          <cell r="AA114">
            <v>25.324999999999999</v>
          </cell>
          <cell r="AB114">
            <v>590.4</v>
          </cell>
          <cell r="AC114">
            <v>14951.88</v>
          </cell>
          <cell r="AD114">
            <v>16711.70708</v>
          </cell>
          <cell r="AF114">
            <v>75.31</v>
          </cell>
          <cell r="AG114">
            <v>48.213999999999999</v>
          </cell>
          <cell r="AH114">
            <v>3630.9963400000001</v>
          </cell>
          <cell r="AI114">
            <v>4.3100000000000005</v>
          </cell>
          <cell r="AJ114">
            <v>516.30180000000007</v>
          </cell>
          <cell r="AK114">
            <v>2225.2607580000004</v>
          </cell>
          <cell r="AL114">
            <v>5856.257098</v>
          </cell>
        </row>
        <row r="115">
          <cell r="B115">
            <v>38839</v>
          </cell>
          <cell r="C115">
            <v>98.330809853999071</v>
          </cell>
          <cell r="D115">
            <v>132.08552932695713</v>
          </cell>
          <cell r="E115">
            <v>118.64589045232621</v>
          </cell>
          <cell r="F115">
            <v>162.10414171045957</v>
          </cell>
          <cell r="G115">
            <v>83.935277863974036</v>
          </cell>
          <cell r="H115">
            <v>103.50015762925597</v>
          </cell>
          <cell r="J115">
            <v>15.35</v>
          </cell>
          <cell r="K115">
            <v>30.649000000000001</v>
          </cell>
          <cell r="L115">
            <v>470.46215000000001</v>
          </cell>
          <cell r="M115">
            <v>46.230000000000004</v>
          </cell>
          <cell r="N115">
            <v>52.881</v>
          </cell>
          <cell r="O115">
            <v>2444.6886300000001</v>
          </cell>
          <cell r="P115">
            <v>25.080000000000002</v>
          </cell>
          <cell r="Q115">
            <v>43.771999999999998</v>
          </cell>
          <cell r="R115">
            <v>1097.8017600000001</v>
          </cell>
          <cell r="S115">
            <v>76.92</v>
          </cell>
          <cell r="T115">
            <v>18.626000000000001</v>
          </cell>
          <cell r="U115">
            <v>1432.7119200000002</v>
          </cell>
          <cell r="V115">
            <v>5445.66446</v>
          </cell>
          <cell r="X115">
            <v>64.260000000000005</v>
          </cell>
          <cell r="Y115">
            <v>27.863</v>
          </cell>
          <cell r="Z115">
            <v>1790.4763800000001</v>
          </cell>
          <cell r="AA115">
            <v>26</v>
          </cell>
          <cell r="AB115">
            <v>590.4</v>
          </cell>
          <cell r="AC115">
            <v>15350.4</v>
          </cell>
          <cell r="AD115">
            <v>17140.876380000002</v>
          </cell>
          <cell r="AF115">
            <v>74.400000000000006</v>
          </cell>
          <cell r="AG115">
            <v>48.213999999999999</v>
          </cell>
          <cell r="AH115">
            <v>3587.1216000000004</v>
          </cell>
          <cell r="AI115">
            <v>4.3</v>
          </cell>
          <cell r="AJ115">
            <v>516.30180000000007</v>
          </cell>
          <cell r="AK115">
            <v>2220.0977400000002</v>
          </cell>
          <cell r="AL115">
            <v>5807.2193400000006</v>
          </cell>
        </row>
        <row r="116">
          <cell r="B116">
            <v>38840</v>
          </cell>
          <cell r="C116">
            <v>100.35819407487956</v>
          </cell>
          <cell r="D116">
            <v>133.40369414338426</v>
          </cell>
          <cell r="E116">
            <v>117.43386739147152</v>
          </cell>
          <cell r="F116">
            <v>166.84270980489381</v>
          </cell>
          <cell r="G116">
            <v>84.177795032824321</v>
          </cell>
          <cell r="H116">
            <v>103.07771122320301</v>
          </cell>
          <cell r="J116">
            <v>15.120000000000001</v>
          </cell>
          <cell r="K116">
            <v>30.649000000000001</v>
          </cell>
          <cell r="L116">
            <v>463.41288000000003</v>
          </cell>
          <cell r="M116">
            <v>47.02</v>
          </cell>
          <cell r="N116">
            <v>52.881</v>
          </cell>
          <cell r="O116">
            <v>2486.4646200000002</v>
          </cell>
          <cell r="P116">
            <v>24.813330000000001</v>
          </cell>
          <cell r="Q116">
            <v>43.771999999999998</v>
          </cell>
          <cell r="R116">
            <v>1086.1290807600001</v>
          </cell>
          <cell r="S116">
            <v>78.600000000000009</v>
          </cell>
          <cell r="T116">
            <v>18.626000000000001</v>
          </cell>
          <cell r="U116">
            <v>1464.0036000000002</v>
          </cell>
          <cell r="V116">
            <v>5500.0101807600004</v>
          </cell>
          <cell r="X116">
            <v>65.180000000000007</v>
          </cell>
          <cell r="Y116">
            <v>27.863</v>
          </cell>
          <cell r="Z116">
            <v>1816.1103400000002</v>
          </cell>
          <cell r="AA116">
            <v>25.66</v>
          </cell>
          <cell r="AB116">
            <v>590.4</v>
          </cell>
          <cell r="AC116">
            <v>15149.663999999999</v>
          </cell>
          <cell r="AD116">
            <v>16965.77434</v>
          </cell>
          <cell r="AF116">
            <v>76.850000000000009</v>
          </cell>
          <cell r="AG116">
            <v>48.213999999999999</v>
          </cell>
          <cell r="AH116">
            <v>3705.2459000000003</v>
          </cell>
          <cell r="AI116">
            <v>4.4000000000000004</v>
          </cell>
          <cell r="AJ116">
            <v>516.30180000000007</v>
          </cell>
          <cell r="AK116">
            <v>2271.7279200000007</v>
          </cell>
          <cell r="AL116">
            <v>5976.9738200000011</v>
          </cell>
        </row>
        <row r="117">
          <cell r="B117">
            <v>38841</v>
          </cell>
          <cell r="C117">
            <v>100.33768277503894</v>
          </cell>
          <cell r="D117">
            <v>133.00546324793328</v>
          </cell>
          <cell r="E117">
            <v>117.58075692228678</v>
          </cell>
          <cell r="F117">
            <v>168.41567207863855</v>
          </cell>
          <cell r="G117">
            <v>82.958294205871084</v>
          </cell>
          <cell r="H117">
            <v>103.42449558638083</v>
          </cell>
          <cell r="J117">
            <v>15.370000000000001</v>
          </cell>
          <cell r="K117">
            <v>30.649000000000001</v>
          </cell>
          <cell r="L117">
            <v>471.07513000000006</v>
          </cell>
          <cell r="M117">
            <v>46.52</v>
          </cell>
          <cell r="N117">
            <v>52.881</v>
          </cell>
          <cell r="O117">
            <v>2460.02412</v>
          </cell>
          <cell r="P117">
            <v>25.28</v>
          </cell>
          <cell r="Q117">
            <v>43.771999999999998</v>
          </cell>
          <cell r="R117">
            <v>1106.5561600000001</v>
          </cell>
          <cell r="S117">
            <v>77.63</v>
          </cell>
          <cell r="T117">
            <v>18.626000000000001</v>
          </cell>
          <cell r="U117">
            <v>1445.9363800000001</v>
          </cell>
          <cell r="V117">
            <v>5483.5917900000004</v>
          </cell>
          <cell r="X117">
            <v>65.2</v>
          </cell>
          <cell r="Y117">
            <v>27.863</v>
          </cell>
          <cell r="Z117">
            <v>1816.6676</v>
          </cell>
          <cell r="AA117">
            <v>25.695</v>
          </cell>
          <cell r="AB117">
            <v>590.4</v>
          </cell>
          <cell r="AC117">
            <v>15170.328</v>
          </cell>
          <cell r="AD117">
            <v>16986.995599999998</v>
          </cell>
          <cell r="AF117">
            <v>78.34</v>
          </cell>
          <cell r="AG117">
            <v>48.213999999999999</v>
          </cell>
          <cell r="AH117">
            <v>3777.0847600000002</v>
          </cell>
          <cell r="AI117">
            <v>4.37</v>
          </cell>
          <cell r="AJ117">
            <v>516.30180000000007</v>
          </cell>
          <cell r="AK117">
            <v>2256.2388660000001</v>
          </cell>
          <cell r="AL117">
            <v>6033.3236260000003</v>
          </cell>
        </row>
        <row r="118">
          <cell r="B118">
            <v>38842</v>
          </cell>
          <cell r="C118">
            <v>100.88484945252529</v>
          </cell>
          <cell r="D118">
            <v>134.08094629757434</v>
          </cell>
          <cell r="E118">
            <v>117.43006129577745</v>
          </cell>
          <cell r="F118">
            <v>169.8714297524005</v>
          </cell>
          <cell r="G118">
            <v>86.218022150540605</v>
          </cell>
          <cell r="H118">
            <v>104.48928121059267</v>
          </cell>
          <cell r="J118">
            <v>15.280000000000001</v>
          </cell>
          <cell r="K118">
            <v>30.649000000000001</v>
          </cell>
          <cell r="L118">
            <v>468.31672000000003</v>
          </cell>
          <cell r="M118">
            <v>46.75</v>
          </cell>
          <cell r="N118">
            <v>52.881</v>
          </cell>
          <cell r="O118">
            <v>2472.1867499999998</v>
          </cell>
          <cell r="P118">
            <v>25.086670000000002</v>
          </cell>
          <cell r="Q118">
            <v>43.771999999999998</v>
          </cell>
          <cell r="R118">
            <v>1098.0937192399999</v>
          </cell>
          <cell r="S118">
            <v>79.960000000000008</v>
          </cell>
          <cell r="T118">
            <v>18.626000000000001</v>
          </cell>
          <cell r="U118">
            <v>1489.3349600000001</v>
          </cell>
          <cell r="V118">
            <v>5527.9321492399995</v>
          </cell>
          <cell r="X118">
            <v>65.69</v>
          </cell>
          <cell r="Y118">
            <v>27.863</v>
          </cell>
          <cell r="Z118">
            <v>1830.3204699999999</v>
          </cell>
          <cell r="AA118">
            <v>25.635000000000002</v>
          </cell>
          <cell r="AB118">
            <v>590.4</v>
          </cell>
          <cell r="AC118">
            <v>15134.904</v>
          </cell>
          <cell r="AD118">
            <v>16965.224470000001</v>
          </cell>
          <cell r="AF118">
            <v>79.850000000000009</v>
          </cell>
          <cell r="AG118">
            <v>48.213999999999999</v>
          </cell>
          <cell r="AH118">
            <v>3849.8879000000002</v>
          </cell>
          <cell r="AI118">
            <v>4.33</v>
          </cell>
          <cell r="AJ118">
            <v>516.30180000000007</v>
          </cell>
          <cell r="AK118">
            <v>2235.5867940000003</v>
          </cell>
          <cell r="AL118">
            <v>6085.4746940000005</v>
          </cell>
        </row>
        <row r="119">
          <cell r="B119">
            <v>38845</v>
          </cell>
          <cell r="C119">
            <v>101.6017986192446</v>
          </cell>
          <cell r="D119">
            <v>133.18874042281007</v>
          </cell>
          <cell r="E119">
            <v>119.14212387497614</v>
          </cell>
          <cell r="F119">
            <v>169.41383823837555</v>
          </cell>
          <cell r="G119">
            <v>84.772213119419462</v>
          </cell>
          <cell r="H119">
            <v>104.40258511979823</v>
          </cell>
          <cell r="J119">
            <v>15.5</v>
          </cell>
          <cell r="K119">
            <v>30.649000000000001</v>
          </cell>
          <cell r="L119">
            <v>475.05950000000001</v>
          </cell>
          <cell r="M119">
            <v>45.900000000000006</v>
          </cell>
          <cell r="N119">
            <v>52.881</v>
          </cell>
          <cell r="O119">
            <v>2427.2379000000005</v>
          </cell>
          <cell r="P119">
            <v>25.400000000000002</v>
          </cell>
          <cell r="Q119">
            <v>43.771999999999998</v>
          </cell>
          <cell r="R119">
            <v>1111.8088</v>
          </cell>
          <cell r="S119">
            <v>79.300000000000011</v>
          </cell>
          <cell r="T119">
            <v>18.626000000000001</v>
          </cell>
          <cell r="U119">
            <v>1477.0418000000004</v>
          </cell>
          <cell r="V119">
            <v>5491.148000000001</v>
          </cell>
          <cell r="X119">
            <v>64.820000000000007</v>
          </cell>
          <cell r="Y119">
            <v>27.863</v>
          </cell>
          <cell r="Z119">
            <v>1806.0796600000001</v>
          </cell>
          <cell r="AA119">
            <v>26.094999999999999</v>
          </cell>
          <cell r="AB119">
            <v>590.4</v>
          </cell>
          <cell r="AC119">
            <v>15406.487999999999</v>
          </cell>
          <cell r="AD119">
            <v>17212.567660000001</v>
          </cell>
          <cell r="AF119">
            <v>79.510000000000005</v>
          </cell>
          <cell r="AG119">
            <v>48.213999999999999</v>
          </cell>
          <cell r="AH119">
            <v>3833.49514</v>
          </cell>
          <cell r="AI119">
            <v>4.33</v>
          </cell>
          <cell r="AJ119">
            <v>516.30180000000007</v>
          </cell>
          <cell r="AK119">
            <v>2235.5867940000003</v>
          </cell>
          <cell r="AL119">
            <v>6069.0819339999998</v>
          </cell>
        </row>
        <row r="120">
          <cell r="B120">
            <v>38846</v>
          </cell>
          <cell r="C120">
            <v>103.21631560032263</v>
          </cell>
          <cell r="D120">
            <v>135.02300121503424</v>
          </cell>
          <cell r="E120">
            <v>118.40470295739145</v>
          </cell>
          <cell r="F120">
            <v>166.32113873034876</v>
          </cell>
          <cell r="G120">
            <v>83.544000905007593</v>
          </cell>
          <cell r="H120">
            <v>104.4404161412358</v>
          </cell>
          <cell r="J120">
            <v>15.48</v>
          </cell>
          <cell r="K120">
            <v>30.649000000000001</v>
          </cell>
          <cell r="L120">
            <v>474.44652000000002</v>
          </cell>
          <cell r="M120">
            <v>46.53</v>
          </cell>
          <cell r="N120">
            <v>52.881</v>
          </cell>
          <cell r="O120">
            <v>2460.5529300000003</v>
          </cell>
          <cell r="P120">
            <v>26.593330000000002</v>
          </cell>
          <cell r="Q120">
            <v>43.771999999999998</v>
          </cell>
          <cell r="R120">
            <v>1164.0432407600001</v>
          </cell>
          <cell r="S120">
            <v>78.800000000000011</v>
          </cell>
          <cell r="T120">
            <v>18.626000000000001</v>
          </cell>
          <cell r="U120">
            <v>1467.7288000000003</v>
          </cell>
          <cell r="V120">
            <v>5566.7714907600002</v>
          </cell>
          <cell r="X120">
            <v>65.87</v>
          </cell>
          <cell r="Y120">
            <v>27.863</v>
          </cell>
          <cell r="Z120">
            <v>1835.33581</v>
          </cell>
          <cell r="AA120">
            <v>25.865000000000002</v>
          </cell>
          <cell r="AB120">
            <v>590.4</v>
          </cell>
          <cell r="AC120">
            <v>15270.696</v>
          </cell>
          <cell r="AD120">
            <v>17106.03181</v>
          </cell>
          <cell r="AF120">
            <v>78.39</v>
          </cell>
          <cell r="AG120">
            <v>48.213999999999999</v>
          </cell>
          <cell r="AH120">
            <v>3779.4954600000001</v>
          </cell>
          <cell r="AI120">
            <v>4.22</v>
          </cell>
          <cell r="AJ120">
            <v>516.30180000000007</v>
          </cell>
          <cell r="AK120">
            <v>2178.793596</v>
          </cell>
          <cell r="AL120">
            <v>5958.2890559999996</v>
          </cell>
        </row>
        <row r="121">
          <cell r="B121">
            <v>38847</v>
          </cell>
          <cell r="C121">
            <v>102.53135230994199</v>
          </cell>
          <cell r="D121">
            <v>135.91327684475939</v>
          </cell>
          <cell r="E121">
            <v>117.17751386461914</v>
          </cell>
          <cell r="F121">
            <v>165.98913775787233</v>
          </cell>
          <cell r="G121">
            <v>85.061405421360305</v>
          </cell>
          <cell r="H121">
            <v>104.25993064312735</v>
          </cell>
          <cell r="J121">
            <v>15.700000000000001</v>
          </cell>
          <cell r="K121">
            <v>30.649000000000001</v>
          </cell>
          <cell r="L121">
            <v>481.18930000000006</v>
          </cell>
          <cell r="M121">
            <v>46.1</v>
          </cell>
          <cell r="N121">
            <v>52.881</v>
          </cell>
          <cell r="O121">
            <v>2437.8141000000001</v>
          </cell>
          <cell r="P121">
            <v>27.886670000000002</v>
          </cell>
          <cell r="Q121">
            <v>43.771999999999998</v>
          </cell>
          <cell r="R121">
            <v>1220.6553192400002</v>
          </cell>
          <cell r="S121">
            <v>78.59</v>
          </cell>
          <cell r="T121">
            <v>18.626000000000001</v>
          </cell>
          <cell r="U121">
            <v>1463.8173400000001</v>
          </cell>
          <cell r="V121">
            <v>5603.4760592399998</v>
          </cell>
          <cell r="X121">
            <v>65.44</v>
          </cell>
          <cell r="Y121">
            <v>27.863</v>
          </cell>
          <cell r="Z121">
            <v>1823.3547199999998</v>
          </cell>
          <cell r="AA121">
            <v>25.585000000000001</v>
          </cell>
          <cell r="AB121">
            <v>590.4</v>
          </cell>
          <cell r="AC121">
            <v>15105.384</v>
          </cell>
          <cell r="AD121">
            <v>16928.738720000001</v>
          </cell>
          <cell r="AF121">
            <v>79</v>
          </cell>
          <cell r="AG121">
            <v>48.213999999999999</v>
          </cell>
          <cell r="AH121">
            <v>3808.9059999999999</v>
          </cell>
          <cell r="AI121">
            <v>4.1399999999999997</v>
          </cell>
          <cell r="AJ121">
            <v>516.30180000000007</v>
          </cell>
          <cell r="AK121">
            <v>2137.4894520000003</v>
          </cell>
          <cell r="AL121">
            <v>5946.3954520000007</v>
          </cell>
        </row>
        <row r="122">
          <cell r="B122">
            <v>38848</v>
          </cell>
          <cell r="C122">
            <v>100.26218559840481</v>
          </cell>
          <cell r="D122">
            <v>133.282014676221</v>
          </cell>
          <cell r="E122">
            <v>116.92183971342347</v>
          </cell>
          <cell r="F122">
            <v>161.19173118102225</v>
          </cell>
          <cell r="G122">
            <v>82.510341554150983</v>
          </cell>
          <cell r="H122">
            <v>102.92559899117275</v>
          </cell>
          <cell r="J122">
            <v>15.16</v>
          </cell>
          <cell r="K122">
            <v>30.649000000000001</v>
          </cell>
          <cell r="L122">
            <v>464.63884000000002</v>
          </cell>
          <cell r="M122">
            <v>44.94</v>
          </cell>
          <cell r="N122">
            <v>52.881</v>
          </cell>
          <cell r="O122">
            <v>2376.4721399999999</v>
          </cell>
          <cell r="P122">
            <v>28.213330000000003</v>
          </cell>
          <cell r="Q122">
            <v>43.771999999999998</v>
          </cell>
          <cell r="R122">
            <v>1234.9538807600002</v>
          </cell>
          <cell r="S122">
            <v>76.180000000000007</v>
          </cell>
          <cell r="T122">
            <v>18.626000000000001</v>
          </cell>
          <cell r="U122">
            <v>1418.9286800000002</v>
          </cell>
          <cell r="V122">
            <v>5494.9935407600005</v>
          </cell>
          <cell r="X122">
            <v>64.75</v>
          </cell>
          <cell r="Y122">
            <v>27.863</v>
          </cell>
          <cell r="Z122">
            <v>1804.12925</v>
          </cell>
          <cell r="AA122">
            <v>25.555</v>
          </cell>
          <cell r="AB122">
            <v>590.4</v>
          </cell>
          <cell r="AC122">
            <v>15087.671999999999</v>
          </cell>
          <cell r="AD122">
            <v>16891.801249999997</v>
          </cell>
          <cell r="AF122">
            <v>74.900000000000006</v>
          </cell>
          <cell r="AG122">
            <v>48.213999999999999</v>
          </cell>
          <cell r="AH122">
            <v>3611.2286000000004</v>
          </cell>
          <cell r="AI122">
            <v>4.1900000000000004</v>
          </cell>
          <cell r="AJ122">
            <v>516.30180000000007</v>
          </cell>
          <cell r="AK122">
            <v>2163.3045420000003</v>
          </cell>
          <cell r="AL122">
            <v>5774.5331420000002</v>
          </cell>
        </row>
        <row r="123">
          <cell r="B123">
            <v>38849</v>
          </cell>
          <cell r="C123">
            <v>97.795756171102539</v>
          </cell>
          <cell r="D123">
            <v>129.46709057011768</v>
          </cell>
          <cell r="E123">
            <v>113.11876912718913</v>
          </cell>
          <cell r="F123">
            <v>154.51512843895296</v>
          </cell>
          <cell r="G123">
            <v>81.472249498230042</v>
          </cell>
          <cell r="H123">
            <v>101.7686002522068</v>
          </cell>
          <cell r="J123">
            <v>15.25</v>
          </cell>
          <cell r="K123">
            <v>30.649000000000001</v>
          </cell>
          <cell r="L123">
            <v>467.39724999999999</v>
          </cell>
          <cell r="M123">
            <v>43.900000000000006</v>
          </cell>
          <cell r="N123">
            <v>52.881</v>
          </cell>
          <cell r="O123">
            <v>2321.4759000000004</v>
          </cell>
          <cell r="P123">
            <v>27.166670000000003</v>
          </cell>
          <cell r="Q123">
            <v>43.771999999999998</v>
          </cell>
          <cell r="R123">
            <v>1189.1394792400001</v>
          </cell>
          <cell r="S123">
            <v>73</v>
          </cell>
          <cell r="T123">
            <v>18.626000000000001</v>
          </cell>
          <cell r="U123">
            <v>1359.6980000000001</v>
          </cell>
          <cell r="V123">
            <v>5337.7106292400003</v>
          </cell>
          <cell r="X123">
            <v>62.83</v>
          </cell>
          <cell r="Y123">
            <v>27.863</v>
          </cell>
          <cell r="Z123">
            <v>1750.63229</v>
          </cell>
          <cell r="AA123">
            <v>24.715</v>
          </cell>
          <cell r="AB123">
            <v>590.4</v>
          </cell>
          <cell r="AC123">
            <v>14591.735999999999</v>
          </cell>
          <cell r="AD123">
            <v>16342.368289999999</v>
          </cell>
          <cell r="AF123">
            <v>71.010000000000005</v>
          </cell>
          <cell r="AG123">
            <v>48.213999999999999</v>
          </cell>
          <cell r="AH123">
            <v>3423.67614</v>
          </cell>
          <cell r="AI123">
            <v>4.09</v>
          </cell>
          <cell r="AJ123">
            <v>516.30180000000007</v>
          </cell>
          <cell r="AK123">
            <v>2111.6743620000002</v>
          </cell>
          <cell r="AL123">
            <v>5535.3505020000002</v>
          </cell>
        </row>
        <row r="124">
          <cell r="B124">
            <v>38852</v>
          </cell>
          <cell r="C124">
            <v>95.708880423621935</v>
          </cell>
          <cell r="D124">
            <v>129.16860860374985</v>
          </cell>
          <cell r="E124">
            <v>109.3404053881958</v>
          </cell>
          <cell r="F124">
            <v>150.67490304370924</v>
          </cell>
          <cell r="G124">
            <v>79.682447432593065</v>
          </cell>
          <cell r="H124">
            <v>102.02585119798233</v>
          </cell>
          <cell r="J124">
            <v>15.3</v>
          </cell>
          <cell r="K124">
            <v>30.649000000000001</v>
          </cell>
          <cell r="L124">
            <v>468.92970000000003</v>
          </cell>
          <cell r="M124">
            <v>44.26</v>
          </cell>
          <cell r="N124">
            <v>52.881</v>
          </cell>
          <cell r="O124">
            <v>2340.5130599999998</v>
          </cell>
          <cell r="P124">
            <v>26.466670000000001</v>
          </cell>
          <cell r="Q124">
            <v>43.771999999999998</v>
          </cell>
          <cell r="R124">
            <v>1158.4990792399999</v>
          </cell>
          <cell r="S124">
            <v>72.88</v>
          </cell>
          <cell r="T124">
            <v>18.626000000000001</v>
          </cell>
          <cell r="U124">
            <v>1357.46288</v>
          </cell>
          <cell r="V124">
            <v>5325.4047192399994</v>
          </cell>
          <cell r="X124">
            <v>61.25</v>
          </cell>
          <cell r="Y124">
            <v>27.863</v>
          </cell>
          <cell r="Z124">
            <v>1706.6087499999999</v>
          </cell>
          <cell r="AA124">
            <v>23.865000000000002</v>
          </cell>
          <cell r="AB124">
            <v>590.4</v>
          </cell>
          <cell r="AC124">
            <v>14089.896000000001</v>
          </cell>
          <cell r="AD124">
            <v>15796.50475</v>
          </cell>
          <cell r="AF124">
            <v>69.87</v>
          </cell>
          <cell r="AG124">
            <v>48.213999999999999</v>
          </cell>
          <cell r="AH124">
            <v>3368.71218</v>
          </cell>
          <cell r="AI124">
            <v>3.93</v>
          </cell>
          <cell r="AJ124">
            <v>516.30180000000007</v>
          </cell>
          <cell r="AK124">
            <v>2029.0660740000003</v>
          </cell>
          <cell r="AL124">
            <v>5397.7782540000007</v>
          </cell>
        </row>
        <row r="125">
          <cell r="B125">
            <v>38853</v>
          </cell>
          <cell r="C125">
            <v>91.779987690564738</v>
          </cell>
          <cell r="D125">
            <v>129.81152129218637</v>
          </cell>
          <cell r="E125">
            <v>108.32323169565485</v>
          </cell>
          <cell r="F125">
            <v>151.09211883590845</v>
          </cell>
          <cell r="G125">
            <v>78.452868929363134</v>
          </cell>
          <cell r="H125">
            <v>101.83480453972255</v>
          </cell>
          <cell r="J125">
            <v>15.540000000000001</v>
          </cell>
          <cell r="K125">
            <v>30.649000000000001</v>
          </cell>
          <cell r="L125">
            <v>476.28546000000006</v>
          </cell>
          <cell r="M125">
            <v>44.11</v>
          </cell>
          <cell r="N125">
            <v>52.881</v>
          </cell>
          <cell r="O125">
            <v>2332.5809100000001</v>
          </cell>
          <cell r="P125">
            <v>26.906670000000002</v>
          </cell>
          <cell r="Q125">
            <v>43.771999999999998</v>
          </cell>
          <cell r="R125">
            <v>1177.75875924</v>
          </cell>
          <cell r="S125">
            <v>73.3</v>
          </cell>
          <cell r="T125">
            <v>18.626000000000001</v>
          </cell>
          <cell r="U125">
            <v>1365.2858000000001</v>
          </cell>
          <cell r="V125">
            <v>5351.9109292400008</v>
          </cell>
          <cell r="X125">
            <v>59.79</v>
          </cell>
          <cell r="Y125">
            <v>27.863</v>
          </cell>
          <cell r="Z125">
            <v>1665.92877</v>
          </cell>
          <cell r="AA125">
            <v>23.684999999999999</v>
          </cell>
          <cell r="AB125">
            <v>590.4</v>
          </cell>
          <cell r="AC125">
            <v>13983.623999999998</v>
          </cell>
          <cell r="AD125">
            <v>15649.552769999998</v>
          </cell>
          <cell r="AF125">
            <v>70.180000000000007</v>
          </cell>
          <cell r="AG125">
            <v>48.213999999999999</v>
          </cell>
          <cell r="AH125">
            <v>3383.6585200000004</v>
          </cell>
          <cell r="AI125">
            <v>3.93</v>
          </cell>
          <cell r="AJ125">
            <v>516.30180000000007</v>
          </cell>
          <cell r="AK125">
            <v>2029.0660740000003</v>
          </cell>
          <cell r="AL125">
            <v>5412.7245940000012</v>
          </cell>
        </row>
        <row r="126">
          <cell r="B126">
            <v>38854</v>
          </cell>
          <cell r="C126">
            <v>89.838490477032309</v>
          </cell>
          <cell r="D126">
            <v>125.9205099604569</v>
          </cell>
          <cell r="E126">
            <v>103.70611395487333</v>
          </cell>
          <cell r="F126">
            <v>145.38676510569232</v>
          </cell>
          <cell r="G126">
            <v>76.856894181894688</v>
          </cell>
          <cell r="H126">
            <v>100.11995586380831</v>
          </cell>
          <cell r="J126">
            <v>15.71</v>
          </cell>
          <cell r="K126">
            <v>30.649000000000001</v>
          </cell>
          <cell r="L126">
            <v>481.49579000000006</v>
          </cell>
          <cell r="M126">
            <v>42.72</v>
          </cell>
          <cell r="N126">
            <v>52.881</v>
          </cell>
          <cell r="O126">
            <v>2259.0763200000001</v>
          </cell>
          <cell r="P126">
            <v>25.346670000000003</v>
          </cell>
          <cell r="Q126">
            <v>43.771999999999998</v>
          </cell>
          <cell r="R126">
            <v>1109.47443924</v>
          </cell>
          <cell r="S126">
            <v>72.02</v>
          </cell>
          <cell r="T126">
            <v>18.626000000000001</v>
          </cell>
          <cell r="U126">
            <v>1341.44452</v>
          </cell>
          <cell r="V126">
            <v>5191.4910692399999</v>
          </cell>
          <cell r="X126">
            <v>59.900000000000006</v>
          </cell>
          <cell r="Y126">
            <v>27.863</v>
          </cell>
          <cell r="Z126">
            <v>1668.9937000000002</v>
          </cell>
          <cell r="AA126">
            <v>22.55</v>
          </cell>
          <cell r="AB126">
            <v>590.4</v>
          </cell>
          <cell r="AC126">
            <v>13313.52</v>
          </cell>
          <cell r="AD126">
            <v>14982.513700000001</v>
          </cell>
          <cell r="AF126">
            <v>67.44</v>
          </cell>
          <cell r="AG126">
            <v>48.213999999999999</v>
          </cell>
          <cell r="AH126">
            <v>3251.5521599999997</v>
          </cell>
          <cell r="AI126">
            <v>3.79</v>
          </cell>
          <cell r="AJ126">
            <v>516.30180000000007</v>
          </cell>
          <cell r="AK126">
            <v>1956.7838220000003</v>
          </cell>
          <cell r="AL126">
            <v>5208.3359820000005</v>
          </cell>
        </row>
        <row r="127">
          <cell r="B127">
            <v>38855</v>
          </cell>
          <cell r="C127">
            <v>88.83555825381049</v>
          </cell>
          <cell r="D127">
            <v>124.1454958589708</v>
          </cell>
          <cell r="E127">
            <v>105.10109333000781</v>
          </cell>
          <cell r="F127">
            <v>141.92899322377522</v>
          </cell>
          <cell r="G127">
            <v>77.825067385326079</v>
          </cell>
          <cell r="H127">
            <v>99.449085750315234</v>
          </cell>
          <cell r="J127">
            <v>15.63</v>
          </cell>
          <cell r="K127">
            <v>30.649000000000001</v>
          </cell>
          <cell r="L127">
            <v>479.04387000000003</v>
          </cell>
          <cell r="M127">
            <v>42.730000000000004</v>
          </cell>
          <cell r="N127">
            <v>52.881</v>
          </cell>
          <cell r="O127">
            <v>2259.6051300000004</v>
          </cell>
          <cell r="P127">
            <v>24.54</v>
          </cell>
          <cell r="Q127">
            <v>43.771999999999998</v>
          </cell>
          <cell r="R127">
            <v>1074.1648799999998</v>
          </cell>
          <cell r="S127">
            <v>70.09</v>
          </cell>
          <cell r="T127">
            <v>18.626000000000001</v>
          </cell>
          <cell r="U127">
            <v>1305.4963400000001</v>
          </cell>
          <cell r="V127">
            <v>5118.3102200000003</v>
          </cell>
          <cell r="X127">
            <v>61.2</v>
          </cell>
          <cell r="Y127">
            <v>27.863</v>
          </cell>
          <cell r="Z127">
            <v>1705.2156</v>
          </cell>
          <cell r="AA127">
            <v>22.830000000000002</v>
          </cell>
          <cell r="AB127">
            <v>590.4</v>
          </cell>
          <cell r="AC127">
            <v>13478.832</v>
          </cell>
          <cell r="AD127">
            <v>15184.0476</v>
          </cell>
          <cell r="AF127">
            <v>66.37</v>
          </cell>
          <cell r="AG127">
            <v>48.213999999999999</v>
          </cell>
          <cell r="AH127">
            <v>3199.9631800000002</v>
          </cell>
          <cell r="AI127">
            <v>3.65</v>
          </cell>
          <cell r="AJ127">
            <v>516.30180000000007</v>
          </cell>
          <cell r="AK127">
            <v>1884.5015700000001</v>
          </cell>
          <cell r="AL127">
            <v>5084.4647500000001</v>
          </cell>
        </row>
        <row r="128">
          <cell r="B128">
            <v>38856</v>
          </cell>
          <cell r="C128">
            <v>88.783750343181495</v>
          </cell>
          <cell r="D128">
            <v>124.8518033208305</v>
          </cell>
          <cell r="E128">
            <v>106.62498359574278</v>
          </cell>
          <cell r="F128">
            <v>142.19931476949526</v>
          </cell>
          <cell r="G128">
            <v>77.378844742625276</v>
          </cell>
          <cell r="H128">
            <v>99.860498108448908</v>
          </cell>
          <cell r="J128">
            <v>14.55</v>
          </cell>
          <cell r="K128">
            <v>30.649000000000001</v>
          </cell>
          <cell r="L128">
            <v>445.94295000000005</v>
          </cell>
          <cell r="M128">
            <v>43.46</v>
          </cell>
          <cell r="N128">
            <v>52.881</v>
          </cell>
          <cell r="O128">
            <v>2298.2082599999999</v>
          </cell>
          <cell r="P128">
            <v>24.42</v>
          </cell>
          <cell r="Q128">
            <v>43.771999999999998</v>
          </cell>
          <cell r="R128">
            <v>1068.9122400000001</v>
          </cell>
          <cell r="S128">
            <v>71.64</v>
          </cell>
          <cell r="T128">
            <v>18.626000000000001</v>
          </cell>
          <cell r="U128">
            <v>1334.3666400000002</v>
          </cell>
          <cell r="V128">
            <v>5147.4300899999998</v>
          </cell>
          <cell r="X128">
            <v>59.99</v>
          </cell>
          <cell r="Y128">
            <v>27.863</v>
          </cell>
          <cell r="Z128">
            <v>1671.50137</v>
          </cell>
          <cell r="AA128">
            <v>23.26</v>
          </cell>
          <cell r="AB128">
            <v>590.4</v>
          </cell>
          <cell r="AC128">
            <v>13732.704</v>
          </cell>
          <cell r="AD128">
            <v>15404.20537</v>
          </cell>
          <cell r="AF128">
            <v>65.5</v>
          </cell>
          <cell r="AG128">
            <v>48.213999999999999</v>
          </cell>
          <cell r="AH128">
            <v>3158.0169999999998</v>
          </cell>
          <cell r="AI128">
            <v>3.75</v>
          </cell>
          <cell r="AJ128">
            <v>516.30180000000007</v>
          </cell>
          <cell r="AK128">
            <v>1936.1317500000002</v>
          </cell>
          <cell r="AL128">
            <v>5094.1487500000003</v>
          </cell>
        </row>
        <row r="129">
          <cell r="B129">
            <v>38859</v>
          </cell>
          <cell r="C129">
            <v>87.444405683928935</v>
          </cell>
          <cell r="D129">
            <v>121.43290801996022</v>
          </cell>
          <cell r="E129">
            <v>104.49435847042989</v>
          </cell>
          <cell r="F129">
            <v>140.62405236198686</v>
          </cell>
          <cell r="G129">
            <v>75.998662493663915</v>
          </cell>
          <cell r="H129">
            <v>99.469577553593922</v>
          </cell>
          <cell r="J129">
            <v>13.97</v>
          </cell>
          <cell r="K129">
            <v>30.649000000000001</v>
          </cell>
          <cell r="L129">
            <v>428.16653000000002</v>
          </cell>
          <cell r="M129">
            <v>43.65</v>
          </cell>
          <cell r="N129">
            <v>52.881</v>
          </cell>
          <cell r="O129">
            <v>2308.2556500000001</v>
          </cell>
          <cell r="P129">
            <v>23.793330000000001</v>
          </cell>
          <cell r="Q129">
            <v>43.771999999999998</v>
          </cell>
          <cell r="R129">
            <v>1041.4816407600001</v>
          </cell>
          <cell r="S129">
            <v>65.960000000000008</v>
          </cell>
          <cell r="T129">
            <v>18.626000000000001</v>
          </cell>
          <cell r="U129">
            <v>1228.5709600000002</v>
          </cell>
          <cell r="V129">
            <v>5006.4747807600006</v>
          </cell>
          <cell r="X129">
            <v>58.160000000000004</v>
          </cell>
          <cell r="Y129">
            <v>27.863</v>
          </cell>
          <cell r="Z129">
            <v>1620.51208</v>
          </cell>
          <cell r="AA129">
            <v>22.824999999999999</v>
          </cell>
          <cell r="AB129">
            <v>590.4</v>
          </cell>
          <cell r="AC129">
            <v>13475.88</v>
          </cell>
          <cell r="AD129">
            <v>15096.39208</v>
          </cell>
          <cell r="AF129">
            <v>66.150000000000006</v>
          </cell>
          <cell r="AG129">
            <v>48.213999999999999</v>
          </cell>
          <cell r="AH129">
            <v>3189.3561</v>
          </cell>
          <cell r="AI129">
            <v>3.58</v>
          </cell>
          <cell r="AJ129">
            <v>516.30180000000007</v>
          </cell>
          <cell r="AK129">
            <v>1848.3604440000004</v>
          </cell>
          <cell r="AL129">
            <v>5037.7165440000008</v>
          </cell>
        </row>
        <row r="130">
          <cell r="B130">
            <v>38860</v>
          </cell>
          <cell r="C130">
            <v>86.455041257585563</v>
          </cell>
          <cell r="D130">
            <v>123.68915951550248</v>
          </cell>
          <cell r="E130">
            <v>107.0789479470297</v>
          </cell>
          <cell r="F130">
            <v>145.25664274234452</v>
          </cell>
          <cell r="G130">
            <v>76.445850436338233</v>
          </cell>
          <cell r="H130">
            <v>99.036885245901615</v>
          </cell>
          <cell r="J130">
            <v>14.25</v>
          </cell>
          <cell r="K130">
            <v>30.649000000000001</v>
          </cell>
          <cell r="L130">
            <v>436.74824999999998</v>
          </cell>
          <cell r="M130">
            <v>44.29</v>
          </cell>
          <cell r="N130">
            <v>52.881</v>
          </cell>
          <cell r="O130">
            <v>2342.0994900000001</v>
          </cell>
          <cell r="P130">
            <v>25.106670000000001</v>
          </cell>
          <cell r="Q130">
            <v>43.771999999999998</v>
          </cell>
          <cell r="R130">
            <v>1098.96915924</v>
          </cell>
          <cell r="S130">
            <v>65.59</v>
          </cell>
          <cell r="T130">
            <v>18.626000000000001</v>
          </cell>
          <cell r="U130">
            <v>1221.6793400000001</v>
          </cell>
          <cell r="V130">
            <v>5099.4962392400002</v>
          </cell>
          <cell r="X130">
            <v>58</v>
          </cell>
          <cell r="Y130">
            <v>27.863</v>
          </cell>
          <cell r="Z130">
            <v>1616.0540000000001</v>
          </cell>
          <cell r="AA130">
            <v>23.465</v>
          </cell>
          <cell r="AB130">
            <v>590.4</v>
          </cell>
          <cell r="AC130">
            <v>13853.735999999999</v>
          </cell>
          <cell r="AD130">
            <v>15469.789999999999</v>
          </cell>
          <cell r="AF130">
            <v>68.2</v>
          </cell>
          <cell r="AG130">
            <v>48.213999999999999</v>
          </cell>
          <cell r="AH130">
            <v>3288.1948000000002</v>
          </cell>
          <cell r="AI130">
            <v>3.71</v>
          </cell>
          <cell r="AJ130">
            <v>516.30180000000007</v>
          </cell>
          <cell r="AK130">
            <v>1915.4796780000001</v>
          </cell>
          <cell r="AL130">
            <v>5203.6744780000008</v>
          </cell>
        </row>
        <row r="131">
          <cell r="B131">
            <v>38861</v>
          </cell>
          <cell r="C131">
            <v>86.422685324742375</v>
          </cell>
          <cell r="D131">
            <v>121.11299951955718</v>
          </cell>
          <cell r="E131">
            <v>104.78381271592087</v>
          </cell>
          <cell r="F131">
            <v>141.34858366681436</v>
          </cell>
          <cell r="G131">
            <v>77.028750511852309</v>
          </cell>
          <cell r="H131">
            <v>99.193332282471616</v>
          </cell>
          <cell r="J131">
            <v>13.27</v>
          </cell>
          <cell r="K131">
            <v>30.649000000000001</v>
          </cell>
          <cell r="L131">
            <v>406.71222999999998</v>
          </cell>
          <cell r="M131">
            <v>42.900000000000006</v>
          </cell>
          <cell r="N131">
            <v>52.881</v>
          </cell>
          <cell r="O131">
            <v>2268.5949000000005</v>
          </cell>
          <cell r="P131">
            <v>24.973330000000001</v>
          </cell>
          <cell r="Q131">
            <v>43.771999999999998</v>
          </cell>
          <cell r="R131">
            <v>1093.1326007600001</v>
          </cell>
          <cell r="S131">
            <v>65.760000000000005</v>
          </cell>
          <cell r="T131">
            <v>18.626000000000001</v>
          </cell>
          <cell r="U131">
            <v>1224.8457600000002</v>
          </cell>
          <cell r="V131">
            <v>4993.2854907600013</v>
          </cell>
          <cell r="X131">
            <v>57.33</v>
          </cell>
          <cell r="Y131">
            <v>27.863</v>
          </cell>
          <cell r="Z131">
            <v>1597.3857899999998</v>
          </cell>
          <cell r="AA131">
            <v>22.934999999999999</v>
          </cell>
          <cell r="AB131">
            <v>590.4</v>
          </cell>
          <cell r="AC131">
            <v>13540.823999999999</v>
          </cell>
          <cell r="AD131">
            <v>15138.209789999999</v>
          </cell>
          <cell r="AF131">
            <v>66.260000000000005</v>
          </cell>
          <cell r="AG131">
            <v>48.213999999999999</v>
          </cell>
          <cell r="AH131">
            <v>3194.6596400000003</v>
          </cell>
          <cell r="AI131">
            <v>3.62</v>
          </cell>
          <cell r="AJ131">
            <v>516.30180000000007</v>
          </cell>
          <cell r="AK131">
            <v>1869.0125160000002</v>
          </cell>
          <cell r="AL131">
            <v>5063.6721560000005</v>
          </cell>
        </row>
        <row r="132">
          <cell r="B132">
            <v>38862</v>
          </cell>
          <cell r="C132">
            <v>88.958332267537656</v>
          </cell>
          <cell r="D132">
            <v>123.43712672590637</v>
          </cell>
          <cell r="E132">
            <v>109.28370081274818</v>
          </cell>
          <cell r="F132">
            <v>145.6951622394744</v>
          </cell>
          <cell r="G132">
            <v>77.261000380024512</v>
          </cell>
          <cell r="H132">
            <v>100.32156368221941</v>
          </cell>
          <cell r="J132">
            <v>13.89</v>
          </cell>
          <cell r="K132">
            <v>30.649000000000001</v>
          </cell>
          <cell r="L132">
            <v>425.71461000000005</v>
          </cell>
          <cell r="M132">
            <v>43.34</v>
          </cell>
          <cell r="N132">
            <v>52.881</v>
          </cell>
          <cell r="O132">
            <v>2291.8625400000001</v>
          </cell>
          <cell r="P132">
            <v>25.073330000000002</v>
          </cell>
          <cell r="Q132">
            <v>43.771999999999998</v>
          </cell>
          <cell r="R132">
            <v>1097.50980076</v>
          </cell>
          <cell r="S132">
            <v>68.400000000000006</v>
          </cell>
          <cell r="T132">
            <v>18.626000000000001</v>
          </cell>
          <cell r="U132">
            <v>1274.0184000000002</v>
          </cell>
          <cell r="V132">
            <v>5089.10535076</v>
          </cell>
          <cell r="X132">
            <v>56.93</v>
          </cell>
          <cell r="Y132">
            <v>27.863</v>
          </cell>
          <cell r="Z132">
            <v>1586.2405899999999</v>
          </cell>
          <cell r="AA132">
            <v>24.055</v>
          </cell>
          <cell r="AB132">
            <v>590.4</v>
          </cell>
          <cell r="AC132">
            <v>14202.072</v>
          </cell>
          <cell r="AD132">
            <v>15788.31259</v>
          </cell>
          <cell r="AF132">
            <v>68.739999999999995</v>
          </cell>
          <cell r="AG132">
            <v>48.213999999999999</v>
          </cell>
          <cell r="AH132">
            <v>3314.2303599999996</v>
          </cell>
          <cell r="AI132">
            <v>3.69</v>
          </cell>
          <cell r="AJ132">
            <v>516.30180000000007</v>
          </cell>
          <cell r="AK132">
            <v>1905.1536420000002</v>
          </cell>
          <cell r="AL132">
            <v>5219.3840019999998</v>
          </cell>
        </row>
        <row r="133">
          <cell r="B133">
            <v>38863</v>
          </cell>
          <cell r="C133">
            <v>88.51690005541893</v>
          </cell>
          <cell r="D133">
            <v>123.78920870518384</v>
          </cell>
          <cell r="E133">
            <v>108.95489240854393</v>
          </cell>
          <cell r="F133">
            <v>146.7612305252259</v>
          </cell>
          <cell r="G133">
            <v>77.590988230364346</v>
          </cell>
          <cell r="H133">
            <v>100.89533417402269</v>
          </cell>
          <cell r="J133">
            <v>13.23</v>
          </cell>
          <cell r="K133">
            <v>30.649000000000001</v>
          </cell>
          <cell r="L133">
            <v>405.48627000000005</v>
          </cell>
          <cell r="M133">
            <v>43.57</v>
          </cell>
          <cell r="N133">
            <v>52.881</v>
          </cell>
          <cell r="O133">
            <v>2304.0251699999999</v>
          </cell>
          <cell r="P133">
            <v>25.346670000000003</v>
          </cell>
          <cell r="Q133">
            <v>43.771999999999998</v>
          </cell>
          <cell r="R133">
            <v>1109.47443924</v>
          </cell>
          <cell r="S133">
            <v>68.97</v>
          </cell>
          <cell r="T133">
            <v>18.626000000000001</v>
          </cell>
          <cell r="U133">
            <v>1284.6352200000001</v>
          </cell>
          <cell r="V133">
            <v>5103.6210992400001</v>
          </cell>
          <cell r="X133">
            <v>57.45</v>
          </cell>
          <cell r="Y133">
            <v>27.863</v>
          </cell>
          <cell r="Z133">
            <v>1600.7293500000001</v>
          </cell>
          <cell r="AA133">
            <v>23.95</v>
          </cell>
          <cell r="AB133">
            <v>590.4</v>
          </cell>
          <cell r="AC133">
            <v>14140.08</v>
          </cell>
          <cell r="AD133">
            <v>15740.80935</v>
          </cell>
          <cell r="AF133">
            <v>68.14</v>
          </cell>
          <cell r="AG133">
            <v>48.213999999999999</v>
          </cell>
          <cell r="AH133">
            <v>3285.3019599999998</v>
          </cell>
          <cell r="AI133">
            <v>3.8200000000000003</v>
          </cell>
          <cell r="AJ133">
            <v>516.30180000000007</v>
          </cell>
          <cell r="AK133">
            <v>1972.2728760000005</v>
          </cell>
          <cell r="AL133">
            <v>5257.5748359999998</v>
          </cell>
        </row>
        <row r="134">
          <cell r="B134">
            <v>38867</v>
          </cell>
          <cell r="C134">
            <v>87.037346353845848</v>
          </cell>
          <cell r="D134">
            <v>122.49337956194857</v>
          </cell>
          <cell r="E134">
            <v>105.16688554987461</v>
          </cell>
          <cell r="F134">
            <v>142.60084029971691</v>
          </cell>
          <cell r="G134">
            <v>75.279750627169449</v>
          </cell>
          <cell r="H134">
            <v>99.293820933165179</v>
          </cell>
          <cell r="J134">
            <v>13.56</v>
          </cell>
          <cell r="K134">
            <v>30.649000000000001</v>
          </cell>
          <cell r="L134">
            <v>415.60044000000005</v>
          </cell>
          <cell r="M134">
            <v>43.52</v>
          </cell>
          <cell r="N134">
            <v>52.881</v>
          </cell>
          <cell r="O134">
            <v>2301.38112</v>
          </cell>
          <cell r="P134">
            <v>25.253330000000002</v>
          </cell>
          <cell r="Q134">
            <v>43.771999999999998</v>
          </cell>
          <cell r="R134">
            <v>1105.38876076</v>
          </cell>
          <cell r="S134">
            <v>65.92</v>
          </cell>
          <cell r="T134">
            <v>18.626000000000001</v>
          </cell>
          <cell r="U134">
            <v>1227.8259200000002</v>
          </cell>
          <cell r="V134">
            <v>5050.1962407600004</v>
          </cell>
          <cell r="X134">
            <v>55.82</v>
          </cell>
          <cell r="Y134">
            <v>27.863</v>
          </cell>
          <cell r="Z134">
            <v>1555.3126600000001</v>
          </cell>
          <cell r="AA134">
            <v>23.1</v>
          </cell>
          <cell r="AB134">
            <v>590.4</v>
          </cell>
          <cell r="AC134">
            <v>13638.24</v>
          </cell>
          <cell r="AD134">
            <v>15193.552659999999</v>
          </cell>
          <cell r="AF134">
            <v>65.37</v>
          </cell>
          <cell r="AG134">
            <v>48.213999999999999</v>
          </cell>
          <cell r="AH134">
            <v>3151.7491800000003</v>
          </cell>
          <cell r="AI134">
            <v>3.79</v>
          </cell>
          <cell r="AJ134">
            <v>516.30180000000007</v>
          </cell>
          <cell r="AK134">
            <v>1956.7838220000003</v>
          </cell>
          <cell r="AL134">
            <v>5108.5330020000001</v>
          </cell>
        </row>
        <row r="135">
          <cell r="B135">
            <v>38868</v>
          </cell>
          <cell r="C135">
            <v>86.350634475860005</v>
          </cell>
          <cell r="D135">
            <v>121.79739607159239</v>
          </cell>
          <cell r="E135">
            <v>107.45117956520531</v>
          </cell>
          <cell r="F135">
            <v>143.96353802276732</v>
          </cell>
          <cell r="G135">
            <v>74.622516066789814</v>
          </cell>
          <cell r="H135">
            <v>100.10167087011348</v>
          </cell>
          <cell r="J135">
            <v>13.48</v>
          </cell>
          <cell r="K135">
            <v>30.649000000000001</v>
          </cell>
          <cell r="L135">
            <v>413.14852000000002</v>
          </cell>
          <cell r="M135">
            <v>43.19</v>
          </cell>
          <cell r="N135">
            <v>52.881</v>
          </cell>
          <cell r="O135">
            <v>2283.93039</v>
          </cell>
          <cell r="P135">
            <v>25.133330000000001</v>
          </cell>
          <cell r="Q135">
            <v>43.771999999999998</v>
          </cell>
          <cell r="R135">
            <v>1100.13612076</v>
          </cell>
          <cell r="S135">
            <v>65.73</v>
          </cell>
          <cell r="T135">
            <v>18.626000000000001</v>
          </cell>
          <cell r="U135">
            <v>1224.2869800000001</v>
          </cell>
          <cell r="V135">
            <v>5021.5020107600003</v>
          </cell>
          <cell r="X135">
            <v>56.01</v>
          </cell>
          <cell r="Y135">
            <v>27.863</v>
          </cell>
          <cell r="Z135">
            <v>1560.60663</v>
          </cell>
          <cell r="AA135">
            <v>23.650000000000002</v>
          </cell>
          <cell r="AB135">
            <v>590.4</v>
          </cell>
          <cell r="AC135">
            <v>13962.960000000001</v>
          </cell>
          <cell r="AD135">
            <v>15523.566630000001</v>
          </cell>
          <cell r="AF135">
            <v>65.739999999999995</v>
          </cell>
          <cell r="AG135">
            <v>48.213999999999999</v>
          </cell>
          <cell r="AH135">
            <v>3169.5883599999997</v>
          </cell>
          <cell r="AI135">
            <v>3.85</v>
          </cell>
          <cell r="AJ135">
            <v>516.30180000000007</v>
          </cell>
          <cell r="AK135">
            <v>1987.7619300000003</v>
          </cell>
          <cell r="AL135">
            <v>5157.3502900000003</v>
          </cell>
        </row>
        <row r="136">
          <cell r="B136">
            <v>38869</v>
          </cell>
          <cell r="C136">
            <v>88.557871807641547</v>
          </cell>
          <cell r="D136">
            <v>124.12919199887438</v>
          </cell>
          <cell r="E136">
            <v>106.37770331594467</v>
          </cell>
          <cell r="F136">
            <v>147.68933131664079</v>
          </cell>
          <cell r="G136">
            <v>75.950665148418167</v>
          </cell>
          <cell r="H136">
            <v>101.3327553593947</v>
          </cell>
          <cell r="J136">
            <v>13.98</v>
          </cell>
          <cell r="K136">
            <v>30.649000000000001</v>
          </cell>
          <cell r="L136">
            <v>428.47302000000002</v>
          </cell>
          <cell r="M136">
            <v>43.76</v>
          </cell>
          <cell r="N136">
            <v>52.881</v>
          </cell>
          <cell r="O136">
            <v>2314.0725600000001</v>
          </cell>
          <cell r="P136">
            <v>25.286670000000001</v>
          </cell>
          <cell r="Q136">
            <v>43.771999999999998</v>
          </cell>
          <cell r="R136">
            <v>1106.84811924</v>
          </cell>
          <cell r="S136">
            <v>68.09</v>
          </cell>
          <cell r="T136">
            <v>18.626000000000001</v>
          </cell>
          <cell r="U136">
            <v>1268.2443400000002</v>
          </cell>
          <cell r="V136">
            <v>5117.6380392400006</v>
          </cell>
          <cell r="X136">
            <v>58.39</v>
          </cell>
          <cell r="Y136">
            <v>27.863</v>
          </cell>
          <cell r="Z136">
            <v>1626.92057</v>
          </cell>
          <cell r="AA136">
            <v>23.275000000000002</v>
          </cell>
          <cell r="AB136">
            <v>590.4</v>
          </cell>
          <cell r="AC136">
            <v>13741.560000000001</v>
          </cell>
          <cell r="AD136">
            <v>15368.480570000002</v>
          </cell>
          <cell r="AF136">
            <v>68.08</v>
          </cell>
          <cell r="AG136">
            <v>48.213999999999999</v>
          </cell>
          <cell r="AH136">
            <v>3282.4091199999998</v>
          </cell>
          <cell r="AI136">
            <v>3.89</v>
          </cell>
          <cell r="AJ136">
            <v>516.30180000000007</v>
          </cell>
          <cell r="AK136">
            <v>2008.4140020000004</v>
          </cell>
          <cell r="AL136">
            <v>5290.8231219999998</v>
          </cell>
        </row>
        <row r="137">
          <cell r="B137">
            <v>38870</v>
          </cell>
          <cell r="C137">
            <v>86.821640134891197</v>
          </cell>
          <cell r="D137">
            <v>124.83361921821754</v>
          </cell>
          <cell r="E137">
            <v>107.39248081628131</v>
          </cell>
          <cell r="F137">
            <v>148.97181840661665</v>
          </cell>
          <cell r="G137">
            <v>74.194229941288725</v>
          </cell>
          <cell r="H137">
            <v>101.53058007566203</v>
          </cell>
          <cell r="J137">
            <v>14.01</v>
          </cell>
          <cell r="K137">
            <v>30.649000000000001</v>
          </cell>
          <cell r="L137">
            <v>429.39249000000001</v>
          </cell>
          <cell r="M137">
            <v>44.900000000000006</v>
          </cell>
          <cell r="N137">
            <v>52.881</v>
          </cell>
          <cell r="O137">
            <v>2374.3569000000002</v>
          </cell>
          <cell r="P137">
            <v>24.82</v>
          </cell>
          <cell r="Q137">
            <v>43.771999999999998</v>
          </cell>
          <cell r="R137">
            <v>1086.4210399999999</v>
          </cell>
          <cell r="S137">
            <v>67.460000000000008</v>
          </cell>
          <cell r="T137">
            <v>18.626000000000001</v>
          </cell>
          <cell r="U137">
            <v>1256.5099600000003</v>
          </cell>
          <cell r="V137">
            <v>5146.6803900000004</v>
          </cell>
          <cell r="X137">
            <v>58.99</v>
          </cell>
          <cell r="Y137">
            <v>27.863</v>
          </cell>
          <cell r="Z137">
            <v>1643.6383700000001</v>
          </cell>
          <cell r="AA137">
            <v>23.495000000000001</v>
          </cell>
          <cell r="AB137">
            <v>590.4</v>
          </cell>
          <cell r="AC137">
            <v>13871.448</v>
          </cell>
          <cell r="AD137">
            <v>15515.086370000001</v>
          </cell>
          <cell r="AF137">
            <v>69.14</v>
          </cell>
          <cell r="AG137">
            <v>48.213999999999999</v>
          </cell>
          <cell r="AH137">
            <v>3333.5159599999997</v>
          </cell>
          <cell r="AI137">
            <v>3.88</v>
          </cell>
          <cell r="AJ137">
            <v>516.30180000000007</v>
          </cell>
          <cell r="AK137">
            <v>2003.2509840000002</v>
          </cell>
          <cell r="AL137">
            <v>5336.766944</v>
          </cell>
        </row>
        <row r="138">
          <cell r="B138">
            <v>38873</v>
          </cell>
          <cell r="C138">
            <v>84.561165513921367</v>
          </cell>
          <cell r="D138">
            <v>121.94327512976291</v>
          </cell>
          <cell r="E138">
            <v>103.59404915792668</v>
          </cell>
          <cell r="F138">
            <v>144.02690832698249</v>
          </cell>
          <cell r="G138">
            <v>71.039807618954342</v>
          </cell>
          <cell r="H138">
            <v>99.723360655737693</v>
          </cell>
          <cell r="J138">
            <v>13.93</v>
          </cell>
          <cell r="K138">
            <v>30.649000000000001</v>
          </cell>
          <cell r="L138">
            <v>426.94056999999998</v>
          </cell>
          <cell r="M138">
            <v>44.37</v>
          </cell>
          <cell r="N138">
            <v>52.881</v>
          </cell>
          <cell r="O138">
            <v>2346.3299699999998</v>
          </cell>
          <cell r="P138">
            <v>24.006670000000003</v>
          </cell>
          <cell r="Q138">
            <v>43.771999999999998</v>
          </cell>
          <cell r="R138">
            <v>1050.8199592400001</v>
          </cell>
          <cell r="S138">
            <v>64.61</v>
          </cell>
          <cell r="T138">
            <v>18.626000000000001</v>
          </cell>
          <cell r="U138">
            <v>1203.4258600000001</v>
          </cell>
          <cell r="V138">
            <v>5027.5163592399995</v>
          </cell>
          <cell r="X138">
            <v>57.2</v>
          </cell>
          <cell r="Y138">
            <v>27.863</v>
          </cell>
          <cell r="Z138">
            <v>1593.7636</v>
          </cell>
          <cell r="AA138">
            <v>22.650000000000002</v>
          </cell>
          <cell r="AB138">
            <v>590.4</v>
          </cell>
          <cell r="AC138">
            <v>13372.560000000001</v>
          </cell>
          <cell r="AD138">
            <v>14966.323600000002</v>
          </cell>
          <cell r="AF138">
            <v>65.680000000000007</v>
          </cell>
          <cell r="AG138">
            <v>48.213999999999999</v>
          </cell>
          <cell r="AH138">
            <v>3166.6955200000002</v>
          </cell>
          <cell r="AI138">
            <v>3.86</v>
          </cell>
          <cell r="AJ138">
            <v>516.30180000000007</v>
          </cell>
          <cell r="AK138">
            <v>1992.9249480000003</v>
          </cell>
          <cell r="AL138">
            <v>5159.620468000001</v>
          </cell>
        </row>
        <row r="139">
          <cell r="B139">
            <v>38874</v>
          </cell>
          <cell r="C139">
            <v>82.403272815883938</v>
          </cell>
          <cell r="D139">
            <v>115.83391925584274</v>
          </cell>
          <cell r="E139">
            <v>100.0690656822773</v>
          </cell>
          <cell r="F139">
            <v>140.90167822811875</v>
          </cell>
          <cell r="G139">
            <v>68.038293153414443</v>
          </cell>
          <cell r="H139">
            <v>99.609867591424958</v>
          </cell>
          <cell r="J139">
            <v>13.93</v>
          </cell>
          <cell r="K139">
            <v>30.649000000000001</v>
          </cell>
          <cell r="L139">
            <v>426.94056999999998</v>
          </cell>
          <cell r="M139">
            <v>41.21</v>
          </cell>
          <cell r="N139">
            <v>52.881</v>
          </cell>
          <cell r="O139">
            <v>2179.2260099999999</v>
          </cell>
          <cell r="P139">
            <v>22.793330000000001</v>
          </cell>
          <cell r="Q139">
            <v>43.771999999999998</v>
          </cell>
          <cell r="R139">
            <v>997.70964075999996</v>
          </cell>
          <cell r="S139">
            <v>62.910000000000004</v>
          </cell>
          <cell r="T139">
            <v>18.626000000000001</v>
          </cell>
          <cell r="U139">
            <v>1171.7616600000001</v>
          </cell>
          <cell r="V139">
            <v>4775.6378807600004</v>
          </cell>
          <cell r="X139">
            <v>56.51</v>
          </cell>
          <cell r="Y139">
            <v>27.863</v>
          </cell>
          <cell r="Z139">
            <v>1574.5381299999999</v>
          </cell>
          <cell r="AA139">
            <v>21.82</v>
          </cell>
          <cell r="AB139">
            <v>590.4</v>
          </cell>
          <cell r="AC139">
            <v>12882.528</v>
          </cell>
          <cell r="AD139">
            <v>14457.066129999999</v>
          </cell>
          <cell r="AF139">
            <v>64.75</v>
          </cell>
          <cell r="AG139">
            <v>48.213999999999999</v>
          </cell>
          <cell r="AH139">
            <v>3121.8564999999999</v>
          </cell>
          <cell r="AI139">
            <v>3.73</v>
          </cell>
          <cell r="AJ139">
            <v>516.30180000000007</v>
          </cell>
          <cell r="AK139">
            <v>1925.8057140000003</v>
          </cell>
          <cell r="AL139">
            <v>5047.6622139999999</v>
          </cell>
        </row>
        <row r="140">
          <cell r="B140">
            <v>38875</v>
          </cell>
          <cell r="C140">
            <v>80.460741704025978</v>
          </cell>
          <cell r="D140">
            <v>115.36876300410024</v>
          </cell>
          <cell r="E140">
            <v>99.041934758320124</v>
          </cell>
          <cell r="F140">
            <v>138.36416200662777</v>
          </cell>
          <cell r="G140">
            <v>67.739467345835777</v>
          </cell>
          <cell r="H140">
            <v>99.002994955863798</v>
          </cell>
          <cell r="J140">
            <v>13.9</v>
          </cell>
          <cell r="K140">
            <v>30.649000000000001</v>
          </cell>
          <cell r="L140">
            <v>426.02110000000005</v>
          </cell>
          <cell r="M140">
            <v>41.11</v>
          </cell>
          <cell r="N140">
            <v>52.881</v>
          </cell>
          <cell r="O140">
            <v>2173.9379100000001</v>
          </cell>
          <cell r="P140">
            <v>22.48</v>
          </cell>
          <cell r="Q140">
            <v>43.771999999999998</v>
          </cell>
          <cell r="R140">
            <v>983.99455999999998</v>
          </cell>
          <cell r="S140">
            <v>62.95</v>
          </cell>
          <cell r="T140">
            <v>18.626000000000001</v>
          </cell>
          <cell r="U140">
            <v>1172.5067000000001</v>
          </cell>
          <cell r="V140">
            <v>4756.4602700000005</v>
          </cell>
          <cell r="X140">
            <v>55.74</v>
          </cell>
          <cell r="Y140">
            <v>27.863</v>
          </cell>
          <cell r="Z140">
            <v>1553.0836200000001</v>
          </cell>
          <cell r="AA140">
            <v>21.605</v>
          </cell>
          <cell r="AB140">
            <v>590.4</v>
          </cell>
          <cell r="AC140">
            <v>12755.592000000001</v>
          </cell>
          <cell r="AD140">
            <v>14308.67562</v>
          </cell>
          <cell r="AF140">
            <v>63.400000000000006</v>
          </cell>
          <cell r="AG140">
            <v>48.213999999999999</v>
          </cell>
          <cell r="AH140">
            <v>3056.7676000000001</v>
          </cell>
          <cell r="AI140">
            <v>3.68</v>
          </cell>
          <cell r="AJ140">
            <v>516.30180000000007</v>
          </cell>
          <cell r="AK140">
            <v>1899.9906240000003</v>
          </cell>
          <cell r="AL140">
            <v>4956.7582240000002</v>
          </cell>
        </row>
        <row r="141">
          <cell r="B141">
            <v>38876</v>
          </cell>
          <cell r="C141">
            <v>79.972351863860069</v>
          </cell>
          <cell r="D141">
            <v>113.35972069048871</v>
          </cell>
          <cell r="E141">
            <v>96.300030951219725</v>
          </cell>
          <cell r="F141">
            <v>131.67687318922913</v>
          </cell>
          <cell r="G141">
            <v>67.563442384769573</v>
          </cell>
          <cell r="H141">
            <v>99.14328499369482</v>
          </cell>
          <cell r="J141">
            <v>13.5</v>
          </cell>
          <cell r="K141">
            <v>30.649000000000001</v>
          </cell>
          <cell r="L141">
            <v>413.76150000000001</v>
          </cell>
          <cell r="M141">
            <v>40.75</v>
          </cell>
          <cell r="N141">
            <v>52.881</v>
          </cell>
          <cell r="O141">
            <v>2154.9007499999998</v>
          </cell>
          <cell r="P141">
            <v>21.813330000000001</v>
          </cell>
          <cell r="Q141">
            <v>43.771999999999998</v>
          </cell>
          <cell r="R141">
            <v>954.81308075999993</v>
          </cell>
          <cell r="S141">
            <v>61.75</v>
          </cell>
          <cell r="T141">
            <v>18.626000000000001</v>
          </cell>
          <cell r="U141">
            <v>1150.1555000000001</v>
          </cell>
          <cell r="V141">
            <v>4673.6308307600002</v>
          </cell>
          <cell r="X141">
            <v>55.72</v>
          </cell>
          <cell r="Y141">
            <v>27.863</v>
          </cell>
          <cell r="Z141">
            <v>1552.5263599999998</v>
          </cell>
          <cell r="AA141">
            <v>20.934999999999999</v>
          </cell>
          <cell r="AB141">
            <v>590.4</v>
          </cell>
          <cell r="AC141">
            <v>12360.023999999999</v>
          </cell>
          <cell r="AD141">
            <v>13912.550359999999</v>
          </cell>
          <cell r="AF141">
            <v>60.68</v>
          </cell>
          <cell r="AG141">
            <v>48.213999999999999</v>
          </cell>
          <cell r="AH141">
            <v>2925.6255200000001</v>
          </cell>
          <cell r="AI141">
            <v>3.47</v>
          </cell>
          <cell r="AJ141">
            <v>516.30180000000007</v>
          </cell>
          <cell r="AK141">
            <v>1791.5672460000003</v>
          </cell>
          <cell r="AL141">
            <v>4717.1927660000001</v>
          </cell>
        </row>
        <row r="142">
          <cell r="B142">
            <v>38877</v>
          </cell>
          <cell r="C142">
            <v>79.026498737812133</v>
          </cell>
          <cell r="D142">
            <v>114.86496441905236</v>
          </cell>
          <cell r="E142">
            <v>97.028327469573853</v>
          </cell>
          <cell r="F142">
            <v>131.48229890051235</v>
          </cell>
          <cell r="G142">
            <v>68.607004368595099</v>
          </cell>
          <cell r="H142">
            <v>98.699558638083232</v>
          </cell>
          <cell r="J142">
            <v>13.36</v>
          </cell>
          <cell r="K142">
            <v>30.649000000000001</v>
          </cell>
          <cell r="L142">
            <v>409.47064</v>
          </cell>
          <cell r="M142">
            <v>41.88</v>
          </cell>
          <cell r="N142">
            <v>52.881</v>
          </cell>
          <cell r="O142">
            <v>2214.6562800000002</v>
          </cell>
          <cell r="P142">
            <v>22.253330000000002</v>
          </cell>
          <cell r="Q142">
            <v>43.771999999999998</v>
          </cell>
          <cell r="R142">
            <v>974.07276076000005</v>
          </cell>
          <cell r="S142">
            <v>61.07</v>
          </cell>
          <cell r="T142">
            <v>18.626000000000001</v>
          </cell>
          <cell r="U142">
            <v>1137.48982</v>
          </cell>
          <cell r="V142">
            <v>4735.6895007600006</v>
          </cell>
          <cell r="X142">
            <v>56</v>
          </cell>
          <cell r="Y142">
            <v>27.863</v>
          </cell>
          <cell r="Z142">
            <v>1560.328</v>
          </cell>
          <cell r="AA142">
            <v>21.1</v>
          </cell>
          <cell r="AB142">
            <v>590.4</v>
          </cell>
          <cell r="AC142">
            <v>12457.44</v>
          </cell>
          <cell r="AD142">
            <v>14017.768</v>
          </cell>
          <cell r="AF142">
            <v>60</v>
          </cell>
          <cell r="AG142">
            <v>48.213999999999999</v>
          </cell>
          <cell r="AH142">
            <v>2892.84</v>
          </cell>
          <cell r="AI142">
            <v>3.52</v>
          </cell>
          <cell r="AJ142">
            <v>516.30180000000007</v>
          </cell>
          <cell r="AK142">
            <v>1817.3823360000004</v>
          </cell>
          <cell r="AL142">
            <v>4710.2223360000007</v>
          </cell>
        </row>
        <row r="143">
          <cell r="B143">
            <v>38880</v>
          </cell>
          <cell r="C143">
            <v>78.473052399184652</v>
          </cell>
          <cell r="D143">
            <v>111.98431950729881</v>
          </cell>
          <cell r="E143">
            <v>94.894056903778207</v>
          </cell>
          <cell r="F143">
            <v>125.53299996188309</v>
          </cell>
          <cell r="G143">
            <v>66.764228102381225</v>
          </cell>
          <cell r="H143">
            <v>97.446406052963425</v>
          </cell>
          <cell r="J143">
            <v>13.15</v>
          </cell>
          <cell r="K143">
            <v>30.649000000000001</v>
          </cell>
          <cell r="L143">
            <v>403.03435000000002</v>
          </cell>
          <cell r="M143">
            <v>40.840000000000003</v>
          </cell>
          <cell r="N143">
            <v>52.881</v>
          </cell>
          <cell r="O143">
            <v>2159.6600400000002</v>
          </cell>
          <cell r="P143">
            <v>21.373330000000003</v>
          </cell>
          <cell r="Q143">
            <v>43.771999999999998</v>
          </cell>
          <cell r="R143">
            <v>935.55340076000005</v>
          </cell>
          <cell r="S143">
            <v>60.06</v>
          </cell>
          <cell r="T143">
            <v>18.626000000000001</v>
          </cell>
          <cell r="U143">
            <v>1118.6775600000001</v>
          </cell>
          <cell r="V143">
            <v>4616.9253507600006</v>
          </cell>
          <cell r="X143">
            <v>52.35</v>
          </cell>
          <cell r="Y143">
            <v>27.863</v>
          </cell>
          <cell r="Z143">
            <v>1458.62805</v>
          </cell>
          <cell r="AA143">
            <v>20.75</v>
          </cell>
          <cell r="AB143">
            <v>590.4</v>
          </cell>
          <cell r="AC143">
            <v>12250.8</v>
          </cell>
          <cell r="AD143">
            <v>13709.428049999999</v>
          </cell>
          <cell r="AF143">
            <v>57.400000000000006</v>
          </cell>
          <cell r="AG143">
            <v>48.213999999999999</v>
          </cell>
          <cell r="AH143">
            <v>2767.4836</v>
          </cell>
          <cell r="AI143">
            <v>3.35</v>
          </cell>
          <cell r="AJ143">
            <v>516.30180000000007</v>
          </cell>
          <cell r="AK143">
            <v>1729.6110300000003</v>
          </cell>
          <cell r="AL143">
            <v>4497.0946300000005</v>
          </cell>
        </row>
        <row r="144">
          <cell r="B144">
            <v>38881</v>
          </cell>
          <cell r="C144">
            <v>75.501512792402792</v>
          </cell>
          <cell r="D144">
            <v>108.76196188964158</v>
          </cell>
          <cell r="E144">
            <v>95.694596492096565</v>
          </cell>
          <cell r="F144">
            <v>120.75067439070564</v>
          </cell>
          <cell r="G144">
            <v>65.735318029499894</v>
          </cell>
          <cell r="H144">
            <v>96.444908575031505</v>
          </cell>
          <cell r="J144">
            <v>11.9</v>
          </cell>
          <cell r="K144">
            <v>30.649000000000001</v>
          </cell>
          <cell r="L144">
            <v>364.72310000000004</v>
          </cell>
          <cell r="M144">
            <v>40.28</v>
          </cell>
          <cell r="N144">
            <v>52.881</v>
          </cell>
          <cell r="O144">
            <v>2130.0466799999999</v>
          </cell>
          <cell r="P144">
            <v>20.490000000000002</v>
          </cell>
          <cell r="Q144">
            <v>43.771999999999998</v>
          </cell>
          <cell r="R144">
            <v>896.88828000000001</v>
          </cell>
          <cell r="S144">
            <v>58.65</v>
          </cell>
          <cell r="T144">
            <v>18.626000000000001</v>
          </cell>
          <cell r="U144">
            <v>1092.4149</v>
          </cell>
          <cell r="V144">
            <v>4484.0729600000004</v>
          </cell>
          <cell r="X144">
            <v>54.17</v>
          </cell>
          <cell r="Y144">
            <v>27.863</v>
          </cell>
          <cell r="Z144">
            <v>1509.33871</v>
          </cell>
          <cell r="AA144">
            <v>20.86</v>
          </cell>
          <cell r="AB144">
            <v>590.4</v>
          </cell>
          <cell r="AC144">
            <v>12315.743999999999</v>
          </cell>
          <cell r="AD144">
            <v>13825.082709999999</v>
          </cell>
          <cell r="AF144">
            <v>55.56</v>
          </cell>
          <cell r="AG144">
            <v>48.213999999999999</v>
          </cell>
          <cell r="AH144">
            <v>2678.7698399999999</v>
          </cell>
          <cell r="AI144">
            <v>3.19</v>
          </cell>
          <cell r="AJ144">
            <v>516.30180000000007</v>
          </cell>
          <cell r="AK144">
            <v>1647.0027420000001</v>
          </cell>
          <cell r="AL144">
            <v>4325.7725819999996</v>
          </cell>
        </row>
        <row r="145">
          <cell r="B145">
            <v>38882</v>
          </cell>
          <cell r="C145">
            <v>76.949719035728918</v>
          </cell>
          <cell r="D145">
            <v>110.56257079494279</v>
          </cell>
          <cell r="E145">
            <v>96.914589809573471</v>
          </cell>
          <cell r="F145">
            <v>122.30740559189593</v>
          </cell>
          <cell r="G145">
            <v>66.786929005042992</v>
          </cell>
          <cell r="H145">
            <v>96.945145018915497</v>
          </cell>
          <cell r="J145">
            <v>11.88</v>
          </cell>
          <cell r="K145">
            <v>30.649000000000001</v>
          </cell>
          <cell r="L145">
            <v>364.11012000000005</v>
          </cell>
          <cell r="M145">
            <v>41.06</v>
          </cell>
          <cell r="N145">
            <v>52.881</v>
          </cell>
          <cell r="O145">
            <v>2171.2938600000002</v>
          </cell>
          <cell r="P145">
            <v>21.13</v>
          </cell>
          <cell r="Q145">
            <v>43.771999999999998</v>
          </cell>
          <cell r="R145">
            <v>924.90235999999993</v>
          </cell>
          <cell r="S145">
            <v>58.95</v>
          </cell>
          <cell r="T145">
            <v>18.626000000000001</v>
          </cell>
          <cell r="U145">
            <v>1098.0027000000002</v>
          </cell>
          <cell r="V145">
            <v>4558.3090400000001</v>
          </cell>
          <cell r="X145">
            <v>55.94</v>
          </cell>
          <cell r="Y145">
            <v>27.863</v>
          </cell>
          <cell r="Z145">
            <v>1558.6562199999998</v>
          </cell>
          <cell r="AA145">
            <v>21.074999999999999</v>
          </cell>
          <cell r="AB145">
            <v>590.4</v>
          </cell>
          <cell r="AC145">
            <v>12442.679999999998</v>
          </cell>
          <cell r="AD145">
            <v>14001.336219999997</v>
          </cell>
          <cell r="AF145">
            <v>55.86</v>
          </cell>
          <cell r="AG145">
            <v>48.213999999999999</v>
          </cell>
          <cell r="AH145">
            <v>2693.2340399999998</v>
          </cell>
          <cell r="AI145">
            <v>3.27</v>
          </cell>
          <cell r="AJ145">
            <v>516.30180000000007</v>
          </cell>
          <cell r="AK145">
            <v>1688.3068860000003</v>
          </cell>
          <cell r="AL145">
            <v>4381.5409259999997</v>
          </cell>
        </row>
        <row r="146">
          <cell r="B146">
            <v>38883</v>
          </cell>
          <cell r="C146">
            <v>81.320733246455177</v>
          </cell>
          <cell r="D146">
            <v>114.4482159123704</v>
          </cell>
          <cell r="E146">
            <v>100.14448662445518</v>
          </cell>
          <cell r="F146">
            <v>129.6676231063901</v>
          </cell>
          <cell r="G146">
            <v>69.948746135088811</v>
          </cell>
          <cell r="H146">
            <v>99.003783102143757</v>
          </cell>
          <cell r="J146">
            <v>12.61</v>
          </cell>
          <cell r="K146">
            <v>30.649000000000001</v>
          </cell>
          <cell r="L146">
            <v>386.48388999999997</v>
          </cell>
          <cell r="M146">
            <v>42.11</v>
          </cell>
          <cell r="N146">
            <v>52.881</v>
          </cell>
          <cell r="O146">
            <v>2226.81891</v>
          </cell>
          <cell r="P146">
            <v>22.04</v>
          </cell>
          <cell r="Q146">
            <v>43.771999999999998</v>
          </cell>
          <cell r="R146">
            <v>964.73487999999998</v>
          </cell>
          <cell r="S146">
            <v>61.230000000000004</v>
          </cell>
          <cell r="T146">
            <v>18.626000000000001</v>
          </cell>
          <cell r="U146">
            <v>1140.4699800000001</v>
          </cell>
          <cell r="V146">
            <v>4718.5076600000002</v>
          </cell>
          <cell r="X146">
            <v>59.02</v>
          </cell>
          <cell r="Y146">
            <v>27.863</v>
          </cell>
          <cell r="Z146">
            <v>1644.47426</v>
          </cell>
          <cell r="AA146">
            <v>21.72</v>
          </cell>
          <cell r="AB146">
            <v>590.4</v>
          </cell>
          <cell r="AC146">
            <v>12823.487999999999</v>
          </cell>
          <cell r="AD146">
            <v>14467.96226</v>
          </cell>
          <cell r="AF146">
            <v>59.08</v>
          </cell>
          <cell r="AG146">
            <v>48.213999999999999</v>
          </cell>
          <cell r="AH146">
            <v>2848.4831199999999</v>
          </cell>
          <cell r="AI146">
            <v>3.48</v>
          </cell>
          <cell r="AJ146">
            <v>516.30180000000007</v>
          </cell>
          <cell r="AK146">
            <v>1796.7302640000003</v>
          </cell>
          <cell r="AL146">
            <v>4645.2133840000006</v>
          </cell>
        </row>
        <row r="147">
          <cell r="B147">
            <v>38884</v>
          </cell>
          <cell r="C147">
            <v>82.445724794124516</v>
          </cell>
          <cell r="D147">
            <v>114.27290559136082</v>
          </cell>
          <cell r="E147">
            <v>97.633082553040268</v>
          </cell>
          <cell r="F147">
            <v>129.32047268251301</v>
          </cell>
          <cell r="G147">
            <v>69.304224112485201</v>
          </cell>
          <cell r="H147">
            <v>98.639659520807044</v>
          </cell>
          <cell r="J147">
            <v>12.49</v>
          </cell>
          <cell r="K147">
            <v>30.649000000000001</v>
          </cell>
          <cell r="L147">
            <v>382.80601000000001</v>
          </cell>
          <cell r="M147">
            <v>42.12</v>
          </cell>
          <cell r="N147">
            <v>52.881</v>
          </cell>
          <cell r="O147">
            <v>2227.3477199999998</v>
          </cell>
          <cell r="P147">
            <v>22.5</v>
          </cell>
          <cell r="Q147">
            <v>43.771999999999998</v>
          </cell>
          <cell r="R147">
            <v>984.87</v>
          </cell>
          <cell r="S147">
            <v>59.93</v>
          </cell>
          <cell r="T147">
            <v>18.626000000000001</v>
          </cell>
          <cell r="U147">
            <v>1116.2561800000001</v>
          </cell>
          <cell r="V147">
            <v>4711.2799100000002</v>
          </cell>
          <cell r="X147">
            <v>58.5</v>
          </cell>
          <cell r="Y147">
            <v>27.863</v>
          </cell>
          <cell r="Z147">
            <v>1629.9855</v>
          </cell>
          <cell r="AA147">
            <v>21.13</v>
          </cell>
          <cell r="AB147">
            <v>590.4</v>
          </cell>
          <cell r="AC147">
            <v>12475.151999999998</v>
          </cell>
          <cell r="AD147">
            <v>14105.137499999999</v>
          </cell>
          <cell r="AF147">
            <v>60</v>
          </cell>
          <cell r="AG147">
            <v>48.213999999999999</v>
          </cell>
          <cell r="AH147">
            <v>2892.84</v>
          </cell>
          <cell r="AI147">
            <v>3.37</v>
          </cell>
          <cell r="AJ147">
            <v>516.30180000000007</v>
          </cell>
          <cell r="AK147">
            <v>1739.9370660000002</v>
          </cell>
          <cell r="AL147">
            <v>4632.7770660000006</v>
          </cell>
        </row>
        <row r="148">
          <cell r="B148">
            <v>38887</v>
          </cell>
          <cell r="C148">
            <v>80.97631798540742</v>
          </cell>
          <cell r="D148">
            <v>112.04116051475441</v>
          </cell>
          <cell r="E148">
            <v>98.006928683410834</v>
          </cell>
          <cell r="F148">
            <v>129.26609757616842</v>
          </cell>
          <cell r="G148">
            <v>67.830224914618356</v>
          </cell>
          <cell r="H148">
            <v>97.741172761664558</v>
          </cell>
          <cell r="J148">
            <v>12.23</v>
          </cell>
          <cell r="K148">
            <v>30.649000000000001</v>
          </cell>
          <cell r="L148">
            <v>374.83727000000005</v>
          </cell>
          <cell r="M148">
            <v>41.300000000000004</v>
          </cell>
          <cell r="N148">
            <v>52.881</v>
          </cell>
          <cell r="O148">
            <v>2183.9853000000003</v>
          </cell>
          <cell r="P148">
            <v>21.66</v>
          </cell>
          <cell r="Q148">
            <v>43.771999999999998</v>
          </cell>
          <cell r="R148">
            <v>948.10151999999994</v>
          </cell>
          <cell r="S148">
            <v>59.72</v>
          </cell>
          <cell r="T148">
            <v>18.626000000000001</v>
          </cell>
          <cell r="U148">
            <v>1112.3447200000001</v>
          </cell>
          <cell r="V148">
            <v>4619.2688100000005</v>
          </cell>
          <cell r="X148">
            <v>57.26</v>
          </cell>
          <cell r="Y148">
            <v>27.863</v>
          </cell>
          <cell r="Z148">
            <v>1595.4353799999999</v>
          </cell>
          <cell r="AA148">
            <v>21.28</v>
          </cell>
          <cell r="AB148">
            <v>590.4</v>
          </cell>
          <cell r="AC148">
            <v>12563.712</v>
          </cell>
          <cell r="AD148">
            <v>14159.147379999999</v>
          </cell>
          <cell r="AF148">
            <v>59.21</v>
          </cell>
          <cell r="AG148">
            <v>48.213999999999999</v>
          </cell>
          <cell r="AH148">
            <v>2854.7509399999999</v>
          </cell>
          <cell r="AI148">
            <v>3.44</v>
          </cell>
          <cell r="AJ148">
            <v>516.30180000000007</v>
          </cell>
          <cell r="AK148">
            <v>1776.0781920000002</v>
          </cell>
          <cell r="AL148">
            <v>4630.8291319999998</v>
          </cell>
        </row>
        <row r="149">
          <cell r="B149">
            <v>38888</v>
          </cell>
          <cell r="C149">
            <v>79.650591970491931</v>
          </cell>
          <cell r="D149">
            <v>111.08342151215007</v>
          </cell>
          <cell r="E149">
            <v>98.59949099846807</v>
          </cell>
          <cell r="F149">
            <v>128.90440695719562</v>
          </cell>
          <cell r="G149">
            <v>66.512109590521789</v>
          </cell>
          <cell r="H149">
            <v>97.739596469104669</v>
          </cell>
          <cell r="J149">
            <v>12.040000000000001</v>
          </cell>
          <cell r="K149">
            <v>30.649000000000001</v>
          </cell>
          <cell r="L149">
            <v>369.01396000000005</v>
          </cell>
          <cell r="M149">
            <v>40.64</v>
          </cell>
          <cell r="N149">
            <v>52.881</v>
          </cell>
          <cell r="O149">
            <v>2149.0838400000002</v>
          </cell>
          <cell r="P149">
            <v>21.85</v>
          </cell>
          <cell r="Q149">
            <v>43.771999999999998</v>
          </cell>
          <cell r="R149">
            <v>956.41820000000007</v>
          </cell>
          <cell r="S149">
            <v>59.34</v>
          </cell>
          <cell r="T149">
            <v>18.626000000000001</v>
          </cell>
          <cell r="U149">
            <v>1105.2668400000002</v>
          </cell>
          <cell r="V149">
            <v>4579.7828400000008</v>
          </cell>
          <cell r="X149">
            <v>57.26</v>
          </cell>
          <cell r="Y149">
            <v>27.863</v>
          </cell>
          <cell r="Z149">
            <v>1595.4353799999999</v>
          </cell>
          <cell r="AA149">
            <v>21.425000000000001</v>
          </cell>
          <cell r="AB149">
            <v>590.4</v>
          </cell>
          <cell r="AC149">
            <v>12649.32</v>
          </cell>
          <cell r="AD149">
            <v>14244.755379999999</v>
          </cell>
          <cell r="AF149">
            <v>58.620000000000005</v>
          </cell>
          <cell r="AG149">
            <v>48.213999999999999</v>
          </cell>
          <cell r="AH149">
            <v>2826.3046800000002</v>
          </cell>
          <cell r="AI149">
            <v>3.47</v>
          </cell>
          <cell r="AJ149">
            <v>516.30180000000007</v>
          </cell>
          <cell r="AK149">
            <v>1791.5672460000003</v>
          </cell>
          <cell r="AL149">
            <v>4617.8719260000007</v>
          </cell>
        </row>
        <row r="150">
          <cell r="B150">
            <v>38889</v>
          </cell>
          <cell r="C150">
            <v>81.301281268669413</v>
          </cell>
          <cell r="D150">
            <v>114.08982706634454</v>
          </cell>
          <cell r="E150">
            <v>98.918444475608723</v>
          </cell>
          <cell r="F150">
            <v>130.04500398734049</v>
          </cell>
          <cell r="G150">
            <v>68.974165356972293</v>
          </cell>
          <cell r="H150">
            <v>98.692071248423687</v>
          </cell>
          <cell r="J150">
            <v>12.530000000000001</v>
          </cell>
          <cell r="K150">
            <v>30.649000000000001</v>
          </cell>
          <cell r="L150">
            <v>384.03197000000006</v>
          </cell>
          <cell r="M150">
            <v>42.26</v>
          </cell>
          <cell r="N150">
            <v>52.881</v>
          </cell>
          <cell r="O150">
            <v>2234.7510600000001</v>
          </cell>
          <cell r="P150">
            <v>21.79</v>
          </cell>
          <cell r="Q150">
            <v>43.771999999999998</v>
          </cell>
          <cell r="R150">
            <v>953.79187999999988</v>
          </cell>
          <cell r="S150">
            <v>60.730000000000004</v>
          </cell>
          <cell r="T150">
            <v>18.626000000000001</v>
          </cell>
          <cell r="U150">
            <v>1131.1569800000002</v>
          </cell>
          <cell r="V150">
            <v>4703.73189</v>
          </cell>
          <cell r="X150">
            <v>58.49</v>
          </cell>
          <cell r="Y150">
            <v>27.863</v>
          </cell>
          <cell r="Z150">
            <v>1629.70687</v>
          </cell>
          <cell r="AA150">
            <v>21.445</v>
          </cell>
          <cell r="AB150">
            <v>590.4</v>
          </cell>
          <cell r="AC150">
            <v>12661.127999999999</v>
          </cell>
          <cell r="AD150">
            <v>14290.834869999999</v>
          </cell>
          <cell r="AF150">
            <v>60.11</v>
          </cell>
          <cell r="AG150">
            <v>48.213999999999999</v>
          </cell>
          <cell r="AH150">
            <v>2898.14354</v>
          </cell>
          <cell r="AI150">
            <v>3.41</v>
          </cell>
          <cell r="AJ150">
            <v>516.30180000000007</v>
          </cell>
          <cell r="AK150">
            <v>1760.5891380000003</v>
          </cell>
          <cell r="AL150">
            <v>4658.7326780000003</v>
          </cell>
        </row>
        <row r="151">
          <cell r="B151">
            <v>38890</v>
          </cell>
          <cell r="C151">
            <v>80.323046786048963</v>
          </cell>
          <cell r="D151">
            <v>113.54038799040073</v>
          </cell>
          <cell r="E151">
            <v>98.385150782097213</v>
          </cell>
          <cell r="F151">
            <v>131.94435379060857</v>
          </cell>
          <cell r="G151">
            <v>68.050133124164205</v>
          </cell>
          <cell r="H151">
            <v>98.171500630517016</v>
          </cell>
          <cell r="J151">
            <v>12.200000000000001</v>
          </cell>
          <cell r="K151">
            <v>30.649000000000001</v>
          </cell>
          <cell r="L151">
            <v>373.91780000000006</v>
          </cell>
          <cell r="M151">
            <v>42</v>
          </cell>
          <cell r="N151">
            <v>52.881</v>
          </cell>
          <cell r="O151">
            <v>2221.002</v>
          </cell>
          <cell r="P151">
            <v>21.89</v>
          </cell>
          <cell r="Q151">
            <v>43.771999999999998</v>
          </cell>
          <cell r="R151">
            <v>958.16908000000001</v>
          </cell>
          <cell r="S151">
            <v>60.56</v>
          </cell>
          <cell r="T151">
            <v>18.626000000000001</v>
          </cell>
          <cell r="U151">
            <v>1127.9905600000002</v>
          </cell>
          <cell r="V151">
            <v>4681.0794400000004</v>
          </cell>
          <cell r="X151">
            <v>57.42</v>
          </cell>
          <cell r="Y151">
            <v>27.863</v>
          </cell>
          <cell r="Z151">
            <v>1599.89346</v>
          </cell>
          <cell r="AA151">
            <v>21.365000000000002</v>
          </cell>
          <cell r="AB151">
            <v>590.4</v>
          </cell>
          <cell r="AC151">
            <v>12613.896000000001</v>
          </cell>
          <cell r="AD151">
            <v>14213.78946</v>
          </cell>
          <cell r="AF151">
            <v>61.2</v>
          </cell>
          <cell r="AG151">
            <v>48.213999999999999</v>
          </cell>
          <cell r="AH151">
            <v>2950.6968000000002</v>
          </cell>
          <cell r="AI151">
            <v>3.44</v>
          </cell>
          <cell r="AJ151">
            <v>516.30180000000007</v>
          </cell>
          <cell r="AK151">
            <v>1776.0781920000002</v>
          </cell>
          <cell r="AL151">
            <v>4726.7749920000006</v>
          </cell>
        </row>
        <row r="152">
          <cell r="B152">
            <v>38891</v>
          </cell>
          <cell r="C152">
            <v>78.651526978985004</v>
          </cell>
          <cell r="D152">
            <v>112.79335803479826</v>
          </cell>
          <cell r="E152">
            <v>98.315822624782683</v>
          </cell>
          <cell r="F152">
            <v>131.87875179835777</v>
          </cell>
          <cell r="G152">
            <v>68.539105690640227</v>
          </cell>
          <cell r="H152">
            <v>98.084804539722555</v>
          </cell>
          <cell r="J152">
            <v>12</v>
          </cell>
          <cell r="K152">
            <v>30.649000000000001</v>
          </cell>
          <cell r="L152">
            <v>367.78800000000001</v>
          </cell>
          <cell r="M152">
            <v>41.49</v>
          </cell>
          <cell r="N152">
            <v>52.881</v>
          </cell>
          <cell r="O152">
            <v>2194.03269</v>
          </cell>
          <cell r="P152">
            <v>21.900000000000002</v>
          </cell>
          <cell r="Q152">
            <v>43.771999999999998</v>
          </cell>
          <cell r="R152">
            <v>958.60680000000002</v>
          </cell>
          <cell r="S152">
            <v>60.660000000000004</v>
          </cell>
          <cell r="T152">
            <v>18.626000000000001</v>
          </cell>
          <cell r="U152">
            <v>1129.8531600000001</v>
          </cell>
          <cell r="V152">
            <v>4650.2806500000006</v>
          </cell>
          <cell r="X152">
            <v>58.120000000000005</v>
          </cell>
          <cell r="Y152">
            <v>27.863</v>
          </cell>
          <cell r="Z152">
            <v>1619.3975600000001</v>
          </cell>
          <cell r="AA152">
            <v>21.315000000000001</v>
          </cell>
          <cell r="AB152">
            <v>590.4</v>
          </cell>
          <cell r="AC152">
            <v>12584.376</v>
          </cell>
          <cell r="AD152">
            <v>14203.77356</v>
          </cell>
          <cell r="AF152">
            <v>60.83</v>
          </cell>
          <cell r="AG152">
            <v>48.213999999999999</v>
          </cell>
          <cell r="AH152">
            <v>2932.8576199999998</v>
          </cell>
          <cell r="AI152">
            <v>3.47</v>
          </cell>
          <cell r="AJ152">
            <v>516.30180000000007</v>
          </cell>
          <cell r="AK152">
            <v>1791.5672460000003</v>
          </cell>
          <cell r="AL152">
            <v>4724.4248660000003</v>
          </cell>
        </row>
        <row r="153">
          <cell r="B153">
            <v>38894</v>
          </cell>
          <cell r="C153">
            <v>79.307261455228343</v>
          </cell>
          <cell r="D153">
            <v>114.46843599413945</v>
          </cell>
          <cell r="E153">
            <v>98.214124276662616</v>
          </cell>
          <cell r="F153">
            <v>132.15522759760785</v>
          </cell>
          <cell r="G153">
            <v>70.028635525278759</v>
          </cell>
          <cell r="H153">
            <v>98.562421185371988</v>
          </cell>
          <cell r="J153">
            <v>12.700000000000001</v>
          </cell>
          <cell r="K153">
            <v>30.649000000000001</v>
          </cell>
          <cell r="L153">
            <v>389.24230000000006</v>
          </cell>
          <cell r="M153">
            <v>41.82</v>
          </cell>
          <cell r="N153">
            <v>52.881</v>
          </cell>
          <cell r="O153">
            <v>2211.48342</v>
          </cell>
          <cell r="P153">
            <v>22.04</v>
          </cell>
          <cell r="Q153">
            <v>43.771999999999998</v>
          </cell>
          <cell r="R153">
            <v>964.73487999999998</v>
          </cell>
          <cell r="S153">
            <v>61.95</v>
          </cell>
          <cell r="T153">
            <v>18.626000000000001</v>
          </cell>
          <cell r="U153">
            <v>1153.8807000000002</v>
          </cell>
          <cell r="V153">
            <v>4719.3413</v>
          </cell>
          <cell r="X153">
            <v>58.97</v>
          </cell>
          <cell r="Y153">
            <v>27.863</v>
          </cell>
          <cell r="Z153">
            <v>1643.0811099999999</v>
          </cell>
          <cell r="AA153">
            <v>21.25</v>
          </cell>
          <cell r="AB153">
            <v>590.4</v>
          </cell>
          <cell r="AC153">
            <v>12546</v>
          </cell>
          <cell r="AD153">
            <v>14189.081109999999</v>
          </cell>
          <cell r="AF153">
            <v>60.5</v>
          </cell>
          <cell r="AG153">
            <v>48.213999999999999</v>
          </cell>
          <cell r="AH153">
            <v>2916.9470000000001</v>
          </cell>
          <cell r="AI153">
            <v>3.52</v>
          </cell>
          <cell r="AJ153">
            <v>516.30180000000007</v>
          </cell>
          <cell r="AK153">
            <v>1817.3823360000004</v>
          </cell>
          <cell r="AL153">
            <v>4734.3293360000007</v>
          </cell>
        </row>
        <row r="154">
          <cell r="B154">
            <v>38895</v>
          </cell>
          <cell r="C154">
            <v>77.896976116606879</v>
          </cell>
          <cell r="D154">
            <v>112.50089668727882</v>
          </cell>
          <cell r="E154">
            <v>99.038647383071435</v>
          </cell>
          <cell r="F154">
            <v>130.13475062886255</v>
          </cell>
          <cell r="G154">
            <v>67.764168384995173</v>
          </cell>
          <cell r="H154">
            <v>97.667087011349295</v>
          </cell>
          <cell r="J154">
            <v>12.15</v>
          </cell>
          <cell r="K154">
            <v>30.649000000000001</v>
          </cell>
          <cell r="L154">
            <v>372.38535000000002</v>
          </cell>
          <cell r="M154">
            <v>41.230000000000004</v>
          </cell>
          <cell r="N154">
            <v>52.881</v>
          </cell>
          <cell r="O154">
            <v>2180.2836300000004</v>
          </cell>
          <cell r="P154">
            <v>21.54</v>
          </cell>
          <cell r="Q154">
            <v>43.771999999999998</v>
          </cell>
          <cell r="R154">
            <v>942.84887999999989</v>
          </cell>
          <cell r="S154">
            <v>61.35</v>
          </cell>
          <cell r="T154">
            <v>18.626000000000001</v>
          </cell>
          <cell r="U154">
            <v>1142.7051000000001</v>
          </cell>
          <cell r="V154">
            <v>4638.222960000001</v>
          </cell>
          <cell r="X154">
            <v>57.63</v>
          </cell>
          <cell r="Y154">
            <v>27.863</v>
          </cell>
          <cell r="Z154">
            <v>1605.74469</v>
          </cell>
          <cell r="AA154">
            <v>21.515000000000001</v>
          </cell>
          <cell r="AB154">
            <v>590.4</v>
          </cell>
          <cell r="AC154">
            <v>12702.456</v>
          </cell>
          <cell r="AD154">
            <v>14308.20069</v>
          </cell>
          <cell r="AF154">
            <v>59.32</v>
          </cell>
          <cell r="AG154">
            <v>48.213999999999999</v>
          </cell>
          <cell r="AH154">
            <v>2860.0544799999998</v>
          </cell>
          <cell r="AI154">
            <v>3.49</v>
          </cell>
          <cell r="AJ154">
            <v>516.30180000000007</v>
          </cell>
          <cell r="AK154">
            <v>1801.8932820000005</v>
          </cell>
          <cell r="AL154">
            <v>4661.9477619999998</v>
          </cell>
        </row>
        <row r="155">
          <cell r="B155">
            <v>38896</v>
          </cell>
          <cell r="C155">
            <v>80.754408376499612</v>
          </cell>
          <cell r="D155">
            <v>111.82021651273108</v>
          </cell>
          <cell r="E155">
            <v>100.75995604692145</v>
          </cell>
          <cell r="F155">
            <v>129.46628530783838</v>
          </cell>
          <cell r="G155">
            <v>67.453151590089689</v>
          </cell>
          <cell r="H155">
            <v>98.203026481715</v>
          </cell>
          <cell r="J155">
            <v>12.21</v>
          </cell>
          <cell r="K155">
            <v>30.649000000000001</v>
          </cell>
          <cell r="L155">
            <v>374.22429000000005</v>
          </cell>
          <cell r="M155">
            <v>41.63</v>
          </cell>
          <cell r="N155">
            <v>52.881</v>
          </cell>
          <cell r="O155">
            <v>2201.4360300000003</v>
          </cell>
          <cell r="P155">
            <v>20.68</v>
          </cell>
          <cell r="Q155">
            <v>43.771999999999998</v>
          </cell>
          <cell r="R155">
            <v>905.20495999999991</v>
          </cell>
          <cell r="S155">
            <v>60.63</v>
          </cell>
          <cell r="T155">
            <v>18.626000000000001</v>
          </cell>
          <cell r="U155">
            <v>1129.29438</v>
          </cell>
          <cell r="V155">
            <v>4610.1596600000003</v>
          </cell>
          <cell r="X155">
            <v>57.29</v>
          </cell>
          <cell r="Y155">
            <v>27.863</v>
          </cell>
          <cell r="Z155">
            <v>1596.27127</v>
          </cell>
          <cell r="AA155">
            <v>21.952250000000003</v>
          </cell>
          <cell r="AB155">
            <v>590.4</v>
          </cell>
          <cell r="AC155">
            <v>12960.608400000001</v>
          </cell>
          <cell r="AD155">
            <v>14556.87967</v>
          </cell>
          <cell r="AF155">
            <v>59.68</v>
          </cell>
          <cell r="AG155">
            <v>48.213999999999999</v>
          </cell>
          <cell r="AH155">
            <v>2877.4115200000001</v>
          </cell>
          <cell r="AI155">
            <v>3.41</v>
          </cell>
          <cell r="AJ155">
            <v>516.30180000000007</v>
          </cell>
          <cell r="AK155">
            <v>1760.5891380000003</v>
          </cell>
          <cell r="AL155">
            <v>4638.0006580000008</v>
          </cell>
        </row>
        <row r="156">
          <cell r="B156">
            <v>38897</v>
          </cell>
          <cell r="C156">
            <v>83.806295442497373</v>
          </cell>
          <cell r="D156">
            <v>116.48881010009413</v>
          </cell>
          <cell r="E156">
            <v>103.72962270601221</v>
          </cell>
          <cell r="F156">
            <v>136.70253471251473</v>
          </cell>
          <cell r="G156">
            <v>69.571389207414185</v>
          </cell>
          <cell r="H156">
            <v>100.32077553593946</v>
          </cell>
          <cell r="J156">
            <v>12.950000000000001</v>
          </cell>
          <cell r="K156">
            <v>30.649000000000001</v>
          </cell>
          <cell r="L156">
            <v>396.90455000000003</v>
          </cell>
          <cell r="M156">
            <v>43.04</v>
          </cell>
          <cell r="N156">
            <v>52.881</v>
          </cell>
          <cell r="O156">
            <v>2275.9982399999999</v>
          </cell>
          <cell r="P156">
            <v>21.86</v>
          </cell>
          <cell r="Q156">
            <v>43.771999999999998</v>
          </cell>
          <cell r="R156">
            <v>956.85591999999997</v>
          </cell>
          <cell r="S156">
            <v>62.97</v>
          </cell>
          <cell r="T156">
            <v>18.626000000000001</v>
          </cell>
          <cell r="U156">
            <v>1172.87922</v>
          </cell>
          <cell r="V156">
            <v>4802.6379299999999</v>
          </cell>
          <cell r="X156">
            <v>59.81</v>
          </cell>
          <cell r="Y156">
            <v>27.863</v>
          </cell>
          <cell r="Z156">
            <v>1666.48603</v>
          </cell>
          <cell r="AA156">
            <v>22.56</v>
          </cell>
          <cell r="AB156">
            <v>590.4</v>
          </cell>
          <cell r="AC156">
            <v>13319.423999999999</v>
          </cell>
          <cell r="AD156">
            <v>14985.910029999999</v>
          </cell>
          <cell r="AF156">
            <v>64.2</v>
          </cell>
          <cell r="AG156">
            <v>48.213999999999999</v>
          </cell>
          <cell r="AH156">
            <v>3095.3388</v>
          </cell>
          <cell r="AI156">
            <v>3.49</v>
          </cell>
          <cell r="AJ156">
            <v>516.30180000000007</v>
          </cell>
          <cell r="AK156">
            <v>1801.8932820000005</v>
          </cell>
          <cell r="AL156">
            <v>4897.2320820000004</v>
          </cell>
        </row>
        <row r="157">
          <cell r="B157">
            <v>38898</v>
          </cell>
          <cell r="C157">
            <v>85.091549705200151</v>
          </cell>
          <cell r="D157">
            <v>116.77705250295772</v>
          </cell>
          <cell r="E157">
            <v>103.01280746321186</v>
          </cell>
          <cell r="F157">
            <v>146.24229528115134</v>
          </cell>
          <cell r="G157">
            <v>68.130010214298139</v>
          </cell>
          <cell r="H157">
            <v>100.11034047919291</v>
          </cell>
          <cell r="J157">
            <v>13.030000000000001</v>
          </cell>
          <cell r="K157">
            <v>30.795999999999999</v>
          </cell>
          <cell r="L157">
            <v>401.27188000000001</v>
          </cell>
          <cell r="M157">
            <v>43.63</v>
          </cell>
          <cell r="N157">
            <v>51.963999999999999</v>
          </cell>
          <cell r="O157">
            <v>2267.18932</v>
          </cell>
          <cell r="P157">
            <v>22.01</v>
          </cell>
          <cell r="Q157">
            <v>43.82</v>
          </cell>
          <cell r="R157">
            <v>964.47820000000013</v>
          </cell>
          <cell r="S157">
            <v>62.730000000000004</v>
          </cell>
          <cell r="T157">
            <v>18.836000000000002</v>
          </cell>
          <cell r="U157">
            <v>1181.5822800000003</v>
          </cell>
          <cell r="V157">
            <v>4814.5216799999998</v>
          </cell>
          <cell r="X157">
            <v>59.82</v>
          </cell>
          <cell r="Y157">
            <v>27.805</v>
          </cell>
          <cell r="Z157">
            <v>1663.2951</v>
          </cell>
          <cell r="AA157">
            <v>22.39</v>
          </cell>
          <cell r="AB157">
            <v>590.4</v>
          </cell>
          <cell r="AC157">
            <v>13219.056</v>
          </cell>
          <cell r="AD157">
            <v>14882.3511</v>
          </cell>
          <cell r="AF157">
            <v>69</v>
          </cell>
          <cell r="AG157">
            <v>48.914999999999999</v>
          </cell>
          <cell r="AH157">
            <v>3375.1349999999998</v>
          </cell>
          <cell r="AI157">
            <v>3.61</v>
          </cell>
          <cell r="AJ157">
            <v>516.30180000000007</v>
          </cell>
          <cell r="AK157">
            <v>1863.8494980000003</v>
          </cell>
          <cell r="AL157">
            <v>5238.9844979999998</v>
          </cell>
        </row>
        <row r="158">
          <cell r="B158">
            <v>38901</v>
          </cell>
          <cell r="C158">
            <v>84.105647425817892</v>
          </cell>
          <cell r="D158">
            <v>118.56370498216384</v>
          </cell>
          <cell r="E158">
            <v>103.48748373906751</v>
          </cell>
          <cell r="F158">
            <v>147.79725934316636</v>
          </cell>
          <cell r="G158">
            <v>68.274434225896954</v>
          </cell>
          <cell r="H158">
            <v>100.89769861286253</v>
          </cell>
          <cell r="J158">
            <v>13.42</v>
          </cell>
          <cell r="K158">
            <v>30.795999999999999</v>
          </cell>
          <cell r="L158">
            <v>413.28231999999997</v>
          </cell>
          <cell r="M158">
            <v>43.75</v>
          </cell>
          <cell r="N158">
            <v>51.963999999999999</v>
          </cell>
          <cell r="O158">
            <v>2273.4249999999997</v>
          </cell>
          <cell r="P158">
            <v>22.69</v>
          </cell>
          <cell r="Q158">
            <v>43.82</v>
          </cell>
          <cell r="R158">
            <v>994.27580000000012</v>
          </cell>
          <cell r="S158">
            <v>64.09</v>
          </cell>
          <cell r="T158">
            <v>18.836000000000002</v>
          </cell>
          <cell r="U158">
            <v>1207.1992400000001</v>
          </cell>
          <cell r="V158">
            <v>4888.1823599999998</v>
          </cell>
          <cell r="X158">
            <v>60.800000000000004</v>
          </cell>
          <cell r="Y158">
            <v>27.805</v>
          </cell>
          <cell r="Z158">
            <v>1690.5440000000001</v>
          </cell>
          <cell r="AA158">
            <v>22.46</v>
          </cell>
          <cell r="AB158">
            <v>590.4</v>
          </cell>
          <cell r="AC158">
            <v>13260.384</v>
          </cell>
          <cell r="AD158">
            <v>14950.928</v>
          </cell>
          <cell r="AF158">
            <v>68.45</v>
          </cell>
          <cell r="AG158">
            <v>48.914999999999999</v>
          </cell>
          <cell r="AH158">
            <v>3348.2317499999999</v>
          </cell>
          <cell r="AI158">
            <v>3.77</v>
          </cell>
          <cell r="AJ158">
            <v>516.30180000000007</v>
          </cell>
          <cell r="AK158">
            <v>1946.4577860000002</v>
          </cell>
          <cell r="AL158">
            <v>5294.6895359999999</v>
          </cell>
        </row>
        <row r="159">
          <cell r="B159">
            <v>38903</v>
          </cell>
          <cell r="C159">
            <v>81.932359812221804</v>
          </cell>
          <cell r="D159">
            <v>119.07050807382846</v>
          </cell>
          <cell r="E159">
            <v>101.34011018684063</v>
          </cell>
          <cell r="F159">
            <v>144.26237034060139</v>
          </cell>
          <cell r="G159">
            <v>67.521729596102389</v>
          </cell>
          <cell r="H159">
            <v>100.16629886506936</v>
          </cell>
          <cell r="J159">
            <v>13.01</v>
          </cell>
          <cell r="K159">
            <v>30.795999999999999</v>
          </cell>
          <cell r="L159">
            <v>400.65595999999999</v>
          </cell>
          <cell r="M159">
            <v>45.19</v>
          </cell>
          <cell r="N159">
            <v>51.963999999999999</v>
          </cell>
          <cell r="O159">
            <v>2348.2531599999998</v>
          </cell>
          <cell r="P159">
            <v>22.16</v>
          </cell>
          <cell r="Q159">
            <v>43.82</v>
          </cell>
          <cell r="R159">
            <v>971.05119999999999</v>
          </cell>
          <cell r="S159">
            <v>63.13</v>
          </cell>
          <cell r="T159">
            <v>18.836000000000002</v>
          </cell>
          <cell r="U159">
            <v>1189.1166800000001</v>
          </cell>
          <cell r="V159">
            <v>4909.0769999999993</v>
          </cell>
          <cell r="X159">
            <v>59.410000000000004</v>
          </cell>
          <cell r="Y159">
            <v>27.805</v>
          </cell>
          <cell r="Z159">
            <v>1651.8950500000001</v>
          </cell>
          <cell r="AA159">
            <v>22</v>
          </cell>
          <cell r="AB159">
            <v>590.4</v>
          </cell>
          <cell r="AC159">
            <v>12988.8</v>
          </cell>
          <cell r="AD159">
            <v>14640.695049999998</v>
          </cell>
          <cell r="AF159">
            <v>66.600000000000009</v>
          </cell>
          <cell r="AG159">
            <v>48.914999999999999</v>
          </cell>
          <cell r="AH159">
            <v>3257.7390000000005</v>
          </cell>
          <cell r="AI159">
            <v>3.7</v>
          </cell>
          <cell r="AJ159">
            <v>516.30180000000007</v>
          </cell>
          <cell r="AK159">
            <v>1910.3166600000004</v>
          </cell>
          <cell r="AL159">
            <v>5168.0556600000009</v>
          </cell>
        </row>
        <row r="160">
          <cell r="B160">
            <v>38904</v>
          </cell>
          <cell r="C160">
            <v>81.461251893301608</v>
          </cell>
          <cell r="D160">
            <v>120.46820946235697</v>
          </cell>
          <cell r="E160">
            <v>100.13946235940976</v>
          </cell>
          <cell r="F160">
            <v>148.39642570937107</v>
          </cell>
          <cell r="G160">
            <v>68.211422723406926</v>
          </cell>
          <cell r="H160">
            <v>100.41614123581336</v>
          </cell>
          <cell r="J160">
            <v>13.200000000000001</v>
          </cell>
          <cell r="K160">
            <v>30.795999999999999</v>
          </cell>
          <cell r="L160">
            <v>406.50720000000001</v>
          </cell>
          <cell r="M160">
            <v>45.94</v>
          </cell>
          <cell r="N160">
            <v>51.963999999999999</v>
          </cell>
          <cell r="O160">
            <v>2387.2261599999997</v>
          </cell>
          <cell r="P160">
            <v>22.22</v>
          </cell>
          <cell r="Q160">
            <v>43.82</v>
          </cell>
          <cell r="R160">
            <v>973.68039999999996</v>
          </cell>
          <cell r="S160">
            <v>63.67</v>
          </cell>
          <cell r="T160">
            <v>18.836000000000002</v>
          </cell>
          <cell r="U160">
            <v>1199.2881200000002</v>
          </cell>
          <cell r="V160">
            <v>4966.7018799999996</v>
          </cell>
          <cell r="X160">
            <v>58.480000000000004</v>
          </cell>
          <cell r="Y160">
            <v>27.805</v>
          </cell>
          <cell r="Z160">
            <v>1626.0364000000002</v>
          </cell>
          <cell r="AA160">
            <v>21.75</v>
          </cell>
          <cell r="AB160">
            <v>590.4</v>
          </cell>
          <cell r="AC160">
            <v>12841.199999999999</v>
          </cell>
          <cell r="AD160">
            <v>14467.2364</v>
          </cell>
          <cell r="AF160">
            <v>67.2</v>
          </cell>
          <cell r="AG160">
            <v>48.914999999999999</v>
          </cell>
          <cell r="AH160">
            <v>3287.0880000000002</v>
          </cell>
          <cell r="AI160">
            <v>3.93</v>
          </cell>
          <cell r="AJ160">
            <v>516.30180000000007</v>
          </cell>
          <cell r="AK160">
            <v>2029.0660740000003</v>
          </cell>
          <cell r="AL160">
            <v>5316.154074</v>
          </cell>
        </row>
        <row r="161">
          <cell r="B161">
            <v>38905</v>
          </cell>
          <cell r="C161">
            <v>80.099452996316884</v>
          </cell>
          <cell r="D161">
            <v>119.47829476104484</v>
          </cell>
          <cell r="E161">
            <v>101.69835504187739</v>
          </cell>
          <cell r="F161">
            <v>146.9521415717816</v>
          </cell>
          <cell r="G161">
            <v>68.310351635248807</v>
          </cell>
          <cell r="H161">
            <v>99.73833543505674</v>
          </cell>
          <cell r="J161">
            <v>12.76</v>
          </cell>
          <cell r="K161">
            <v>30.795999999999999</v>
          </cell>
          <cell r="L161">
            <v>392.95695999999998</v>
          </cell>
          <cell r="M161">
            <v>46.1</v>
          </cell>
          <cell r="N161">
            <v>51.963999999999999</v>
          </cell>
          <cell r="O161">
            <v>2395.5403999999999</v>
          </cell>
          <cell r="P161">
            <v>22.04</v>
          </cell>
          <cell r="Q161">
            <v>43.82</v>
          </cell>
          <cell r="R161">
            <v>965.79279999999994</v>
          </cell>
          <cell r="S161">
            <v>62.2</v>
          </cell>
          <cell r="T161">
            <v>18.836000000000002</v>
          </cell>
          <cell r="U161">
            <v>1171.5992000000001</v>
          </cell>
          <cell r="V161">
            <v>4925.8893599999992</v>
          </cell>
          <cell r="X161">
            <v>56.6</v>
          </cell>
          <cell r="Y161">
            <v>27.805</v>
          </cell>
          <cell r="Z161">
            <v>1573.7629999999999</v>
          </cell>
          <cell r="AA161">
            <v>22.22</v>
          </cell>
          <cell r="AB161">
            <v>590.4</v>
          </cell>
          <cell r="AC161">
            <v>13118.687999999998</v>
          </cell>
          <cell r="AD161">
            <v>14692.450999999997</v>
          </cell>
          <cell r="AF161">
            <v>66.67</v>
          </cell>
          <cell r="AG161">
            <v>48.914999999999999</v>
          </cell>
          <cell r="AH161">
            <v>3261.1630500000001</v>
          </cell>
          <cell r="AI161">
            <v>3.88</v>
          </cell>
          <cell r="AJ161">
            <v>516.30180000000007</v>
          </cell>
          <cell r="AK161">
            <v>2003.2509840000002</v>
          </cell>
          <cell r="AL161">
            <v>5264.4140340000004</v>
          </cell>
        </row>
        <row r="162">
          <cell r="B162">
            <v>38908</v>
          </cell>
          <cell r="C162">
            <v>81.112424767759819</v>
          </cell>
          <cell r="D162">
            <v>117.60359697688882</v>
          </cell>
          <cell r="E162">
            <v>100.0771726446481</v>
          </cell>
          <cell r="F162">
            <v>146.9491331978013</v>
          </cell>
          <cell r="G162">
            <v>67.88726185352489</v>
          </cell>
          <cell r="H162">
            <v>99.884930643127348</v>
          </cell>
          <cell r="J162">
            <v>12.33</v>
          </cell>
          <cell r="K162">
            <v>30.795999999999999</v>
          </cell>
          <cell r="L162">
            <v>379.71467999999999</v>
          </cell>
          <cell r="M162">
            <v>45.7</v>
          </cell>
          <cell r="N162">
            <v>51.963999999999999</v>
          </cell>
          <cell r="O162">
            <v>2374.7548000000002</v>
          </cell>
          <cell r="P162">
            <v>21.1</v>
          </cell>
          <cell r="Q162">
            <v>43.82</v>
          </cell>
          <cell r="R162">
            <v>924.60200000000009</v>
          </cell>
          <cell r="S162">
            <v>62.09</v>
          </cell>
          <cell r="T162">
            <v>18.836000000000002</v>
          </cell>
          <cell r="U162">
            <v>1169.5272400000001</v>
          </cell>
          <cell r="V162">
            <v>4848.5987200000009</v>
          </cell>
          <cell r="X162">
            <v>56.67</v>
          </cell>
          <cell r="Y162">
            <v>27.805</v>
          </cell>
          <cell r="Z162">
            <v>1575.7093500000001</v>
          </cell>
          <cell r="AA162">
            <v>21.82</v>
          </cell>
          <cell r="AB162">
            <v>590.4</v>
          </cell>
          <cell r="AC162">
            <v>12882.528</v>
          </cell>
          <cell r="AD162">
            <v>14458.237349999999</v>
          </cell>
          <cell r="AF162">
            <v>67.09</v>
          </cell>
          <cell r="AG162">
            <v>48.914999999999999</v>
          </cell>
          <cell r="AH162">
            <v>3281.7073500000001</v>
          </cell>
          <cell r="AI162">
            <v>3.84</v>
          </cell>
          <cell r="AJ162">
            <v>516.30180000000007</v>
          </cell>
          <cell r="AK162">
            <v>1982.5989120000002</v>
          </cell>
          <cell r="AL162">
            <v>5264.3062620000001</v>
          </cell>
        </row>
        <row r="163">
          <cell r="B163">
            <v>38909</v>
          </cell>
          <cell r="C163">
            <v>81.333183529187252</v>
          </cell>
          <cell r="D163">
            <v>115.68092925353079</v>
          </cell>
          <cell r="E163">
            <v>99.407464333911477</v>
          </cell>
          <cell r="F163">
            <v>149.14596371117483</v>
          </cell>
          <cell r="G163">
            <v>66.973744501694881</v>
          </cell>
          <cell r="H163">
            <v>100.29319041614121</v>
          </cell>
          <cell r="J163">
            <v>12.5</v>
          </cell>
          <cell r="K163">
            <v>30.795999999999999</v>
          </cell>
          <cell r="L163">
            <v>384.95</v>
          </cell>
          <cell r="M163">
            <v>44.15</v>
          </cell>
          <cell r="N163">
            <v>51.963999999999999</v>
          </cell>
          <cell r="O163">
            <v>2294.2105999999999</v>
          </cell>
          <cell r="P163">
            <v>21.13</v>
          </cell>
          <cell r="Q163">
            <v>43.82</v>
          </cell>
          <cell r="R163">
            <v>925.91660000000002</v>
          </cell>
          <cell r="S163">
            <v>61.81</v>
          </cell>
          <cell r="T163">
            <v>18.836000000000002</v>
          </cell>
          <cell r="U163">
            <v>1164.2531600000002</v>
          </cell>
          <cell r="V163">
            <v>4769.3303599999999</v>
          </cell>
          <cell r="X163">
            <v>56.800000000000004</v>
          </cell>
          <cell r="Y163">
            <v>27.805</v>
          </cell>
          <cell r="Z163">
            <v>1579.3240000000001</v>
          </cell>
          <cell r="AA163">
            <v>21.650000000000002</v>
          </cell>
          <cell r="AB163">
            <v>590.4</v>
          </cell>
          <cell r="AC163">
            <v>12782.160000000002</v>
          </cell>
          <cell r="AD163">
            <v>14361.484000000002</v>
          </cell>
          <cell r="AF163">
            <v>68.91</v>
          </cell>
          <cell r="AG163">
            <v>48.914999999999999</v>
          </cell>
          <cell r="AH163">
            <v>3370.7326499999999</v>
          </cell>
          <cell r="AI163">
            <v>3.8200000000000003</v>
          </cell>
          <cell r="AJ163">
            <v>516.30180000000007</v>
          </cell>
          <cell r="AK163">
            <v>1972.2728760000005</v>
          </cell>
          <cell r="AL163">
            <v>5343.0055260000008</v>
          </cell>
        </row>
        <row r="164">
          <cell r="B164">
            <v>38910</v>
          </cell>
          <cell r="C164">
            <v>78.768549580169065</v>
          </cell>
          <cell r="D164">
            <v>112.88148847540268</v>
          </cell>
          <cell r="E164">
            <v>99.059559624823081</v>
          </cell>
          <cell r="F164">
            <v>149.79679699953132</v>
          </cell>
          <cell r="G164">
            <v>65.015382363193481</v>
          </cell>
          <cell r="H164">
            <v>99.196090794451436</v>
          </cell>
          <cell r="J164">
            <v>12.15</v>
          </cell>
          <cell r="K164">
            <v>30.795999999999999</v>
          </cell>
          <cell r="L164">
            <v>374.17140000000001</v>
          </cell>
          <cell r="M164">
            <v>43.050000000000004</v>
          </cell>
          <cell r="N164">
            <v>51.963999999999999</v>
          </cell>
          <cell r="O164">
            <v>2237.0502000000001</v>
          </cell>
          <cell r="P164">
            <v>20.73</v>
          </cell>
          <cell r="Q164">
            <v>43.82</v>
          </cell>
          <cell r="R164">
            <v>908.3886</v>
          </cell>
          <cell r="S164">
            <v>60.22</v>
          </cell>
          <cell r="T164">
            <v>18.836000000000002</v>
          </cell>
          <cell r="U164">
            <v>1134.3039200000001</v>
          </cell>
          <cell r="V164">
            <v>4653.9141200000004</v>
          </cell>
          <cell r="X164">
            <v>54.78</v>
          </cell>
          <cell r="Y164">
            <v>27.805</v>
          </cell>
          <cell r="Z164">
            <v>1523.1578999999999</v>
          </cell>
          <cell r="AA164">
            <v>21.66</v>
          </cell>
          <cell r="AB164">
            <v>590.4</v>
          </cell>
          <cell r="AC164">
            <v>12788.064</v>
          </cell>
          <cell r="AD164">
            <v>14311.2219</v>
          </cell>
          <cell r="AF164">
            <v>69.070000000000007</v>
          </cell>
          <cell r="AG164">
            <v>48.914999999999999</v>
          </cell>
          <cell r="AH164">
            <v>3378.5590500000003</v>
          </cell>
          <cell r="AI164">
            <v>3.85</v>
          </cell>
          <cell r="AJ164">
            <v>516.30180000000007</v>
          </cell>
          <cell r="AK164">
            <v>1987.7619300000003</v>
          </cell>
          <cell r="AL164">
            <v>5366.3209800000004</v>
          </cell>
        </row>
        <row r="165">
          <cell r="B165">
            <v>38911</v>
          </cell>
          <cell r="C165">
            <v>76.940915645724345</v>
          </cell>
          <cell r="D165">
            <v>110.13395182541052</v>
          </cell>
          <cell r="E165">
            <v>97.240915291293476</v>
          </cell>
          <cell r="F165">
            <v>145.25606413588028</v>
          </cell>
          <cell r="G165">
            <v>64.283461459141961</v>
          </cell>
          <cell r="H165">
            <v>97.910624211853701</v>
          </cell>
          <cell r="J165">
            <v>11.9</v>
          </cell>
          <cell r="K165">
            <v>30.795999999999999</v>
          </cell>
          <cell r="L165">
            <v>366.47239999999999</v>
          </cell>
          <cell r="M165">
            <v>41.86</v>
          </cell>
          <cell r="N165">
            <v>51.963999999999999</v>
          </cell>
          <cell r="O165">
            <v>2175.2130400000001</v>
          </cell>
          <cell r="P165">
            <v>20.080000000000002</v>
          </cell>
          <cell r="Q165">
            <v>43.82</v>
          </cell>
          <cell r="R165">
            <v>879.90560000000005</v>
          </cell>
          <cell r="S165">
            <v>59.410000000000004</v>
          </cell>
          <cell r="T165">
            <v>18.836000000000002</v>
          </cell>
          <cell r="U165">
            <v>1119.0467600000002</v>
          </cell>
          <cell r="V165">
            <v>4540.6378000000004</v>
          </cell>
          <cell r="X165">
            <v>52.550000000000004</v>
          </cell>
          <cell r="Y165">
            <v>27.805</v>
          </cell>
          <cell r="Z165">
            <v>1461.1527500000002</v>
          </cell>
          <cell r="AA165">
            <v>21.32</v>
          </cell>
          <cell r="AB165">
            <v>590.4</v>
          </cell>
          <cell r="AC165">
            <v>12587.328</v>
          </cell>
          <cell r="AD165">
            <v>14048.480749999999</v>
          </cell>
          <cell r="AF165">
            <v>66.8</v>
          </cell>
          <cell r="AG165">
            <v>48.914999999999999</v>
          </cell>
          <cell r="AH165">
            <v>3267.5219999999999</v>
          </cell>
          <cell r="AI165">
            <v>3.75</v>
          </cell>
          <cell r="AJ165">
            <v>516.30180000000007</v>
          </cell>
          <cell r="AK165">
            <v>1936.1317500000002</v>
          </cell>
          <cell r="AL165">
            <v>5203.6537500000004</v>
          </cell>
        </row>
        <row r="166">
          <cell r="B166">
            <v>38912</v>
          </cell>
          <cell r="C166">
            <v>77.632223004027026</v>
          </cell>
          <cell r="D166">
            <v>106.55160162817418</v>
          </cell>
          <cell r="E166">
            <v>96.218230661242259</v>
          </cell>
          <cell r="F166">
            <v>142.33561650919333</v>
          </cell>
          <cell r="G166">
            <v>61.654493300939336</v>
          </cell>
          <cell r="H166">
            <v>97.430643127364419</v>
          </cell>
          <cell r="J166">
            <v>11.46</v>
          </cell>
          <cell r="K166">
            <v>30.795999999999999</v>
          </cell>
          <cell r="L166">
            <v>352.92216000000002</v>
          </cell>
          <cell r="M166">
            <v>40.86</v>
          </cell>
          <cell r="N166">
            <v>51.963999999999999</v>
          </cell>
          <cell r="O166">
            <v>2123.2490399999997</v>
          </cell>
          <cell r="P166">
            <v>19.059999999999999</v>
          </cell>
          <cell r="Q166">
            <v>43.82</v>
          </cell>
          <cell r="R166">
            <v>835.2091999999999</v>
          </cell>
          <cell r="S166">
            <v>57.42</v>
          </cell>
          <cell r="T166">
            <v>18.836000000000002</v>
          </cell>
          <cell r="U166">
            <v>1081.5631200000003</v>
          </cell>
          <cell r="V166">
            <v>4392.9435199999998</v>
          </cell>
          <cell r="X166">
            <v>52.120000000000005</v>
          </cell>
          <cell r="Y166">
            <v>27.805</v>
          </cell>
          <cell r="Z166">
            <v>1449.1966000000002</v>
          </cell>
          <cell r="AA166">
            <v>21.09</v>
          </cell>
          <cell r="AB166">
            <v>590.4</v>
          </cell>
          <cell r="AC166">
            <v>12451.536</v>
          </cell>
          <cell r="AD166">
            <v>13900.732599999999</v>
          </cell>
          <cell r="AF166">
            <v>65.400000000000006</v>
          </cell>
          <cell r="AG166">
            <v>48.914999999999999</v>
          </cell>
          <cell r="AH166">
            <v>3199.0410000000002</v>
          </cell>
          <cell r="AI166">
            <v>3.68</v>
          </cell>
          <cell r="AJ166">
            <v>516.30180000000007</v>
          </cell>
          <cell r="AK166">
            <v>1899.9906240000003</v>
          </cell>
          <cell r="AL166">
            <v>5099.0316240000002</v>
          </cell>
        </row>
        <row r="167">
          <cell r="B167">
            <v>38915</v>
          </cell>
          <cell r="C167">
            <v>75.786853476011231</v>
          </cell>
          <cell r="D167">
            <v>106.18086520162657</v>
          </cell>
          <cell r="E167">
            <v>94.056612023925382</v>
          </cell>
          <cell r="F167">
            <v>137.49599427099207</v>
          </cell>
          <cell r="G167">
            <v>61.206066807546463</v>
          </cell>
          <cell r="H167">
            <v>97.295870113493052</v>
          </cell>
          <cell r="J167">
            <v>12</v>
          </cell>
          <cell r="K167">
            <v>30.795999999999999</v>
          </cell>
          <cell r="L167">
            <v>369.55200000000002</v>
          </cell>
          <cell r="M167">
            <v>40.61</v>
          </cell>
          <cell r="N167">
            <v>51.963999999999999</v>
          </cell>
          <cell r="O167">
            <v>2110.2580399999997</v>
          </cell>
          <cell r="P167">
            <v>18.77</v>
          </cell>
          <cell r="Q167">
            <v>43.82</v>
          </cell>
          <cell r="R167">
            <v>822.50139999999999</v>
          </cell>
          <cell r="S167">
            <v>57.09</v>
          </cell>
          <cell r="T167">
            <v>18.836000000000002</v>
          </cell>
          <cell r="U167">
            <v>1075.3472400000003</v>
          </cell>
          <cell r="V167">
            <v>4377.6586800000005</v>
          </cell>
          <cell r="X167">
            <v>51.93</v>
          </cell>
          <cell r="Y167">
            <v>27.805</v>
          </cell>
          <cell r="Z167">
            <v>1443.91365</v>
          </cell>
          <cell r="AA167">
            <v>20.57</v>
          </cell>
          <cell r="AB167">
            <v>590.4</v>
          </cell>
          <cell r="AC167">
            <v>12144.528</v>
          </cell>
          <cell r="AD167">
            <v>13588.441650000001</v>
          </cell>
          <cell r="AF167">
            <v>62.7</v>
          </cell>
          <cell r="AG167">
            <v>48.914999999999999</v>
          </cell>
          <cell r="AH167">
            <v>3066.9704999999999</v>
          </cell>
          <cell r="AI167">
            <v>3.6</v>
          </cell>
          <cell r="AJ167">
            <v>516.30180000000007</v>
          </cell>
          <cell r="AK167">
            <v>1858.6864800000003</v>
          </cell>
          <cell r="AL167">
            <v>4925.6569799999997</v>
          </cell>
        </row>
        <row r="168">
          <cell r="B168">
            <v>38916</v>
          </cell>
          <cell r="C168">
            <v>74.538560795960237</v>
          </cell>
          <cell r="D168">
            <v>102.78393415352571</v>
          </cell>
          <cell r="E168">
            <v>93.0869173107385</v>
          </cell>
          <cell r="F168">
            <v>133.89295057432651</v>
          </cell>
          <cell r="G168">
            <v>60.047492000690596</v>
          </cell>
          <cell r="H168">
            <v>97.482660781841105</v>
          </cell>
          <cell r="J168">
            <v>11.86</v>
          </cell>
          <cell r="K168">
            <v>30.795999999999999</v>
          </cell>
          <cell r="L168">
            <v>365.24055999999996</v>
          </cell>
          <cell r="M168">
            <v>40.11</v>
          </cell>
          <cell r="N168">
            <v>51.963999999999999</v>
          </cell>
          <cell r="O168">
            <v>2084.2760399999997</v>
          </cell>
          <cell r="P168">
            <v>18.809999999999999</v>
          </cell>
          <cell r="Q168">
            <v>43.82</v>
          </cell>
          <cell r="R168">
            <v>824.25419999999997</v>
          </cell>
          <cell r="S168">
            <v>51.17</v>
          </cell>
          <cell r="T168">
            <v>18.836000000000002</v>
          </cell>
          <cell r="U168">
            <v>963.83812000000012</v>
          </cell>
          <cell r="V168">
            <v>4237.6089199999997</v>
          </cell>
          <cell r="X168">
            <v>52.2</v>
          </cell>
          <cell r="Y168">
            <v>27.805</v>
          </cell>
          <cell r="Z168">
            <v>1451.421</v>
          </cell>
          <cell r="AA168">
            <v>20.32</v>
          </cell>
          <cell r="AB168">
            <v>590.4</v>
          </cell>
          <cell r="AC168">
            <v>11996.928</v>
          </cell>
          <cell r="AD168">
            <v>13448.349</v>
          </cell>
          <cell r="AF168">
            <v>62.7</v>
          </cell>
          <cell r="AG168">
            <v>48.914999999999999</v>
          </cell>
          <cell r="AH168">
            <v>3066.9704999999999</v>
          </cell>
          <cell r="AI168">
            <v>3.35</v>
          </cell>
          <cell r="AJ168">
            <v>516.30180000000007</v>
          </cell>
          <cell r="AK168">
            <v>1729.6110300000003</v>
          </cell>
          <cell r="AL168">
            <v>4796.5815300000004</v>
          </cell>
        </row>
        <row r="169">
          <cell r="B169">
            <v>38917</v>
          </cell>
          <cell r="C169">
            <v>75.92388285725194</v>
          </cell>
          <cell r="D169">
            <v>106.94842594775425</v>
          </cell>
          <cell r="E169">
            <v>96.994045128741035</v>
          </cell>
          <cell r="F169">
            <v>142.39330017930573</v>
          </cell>
          <cell r="G169">
            <v>62.763459946512313</v>
          </cell>
          <cell r="H169">
            <v>99.291456494325331</v>
          </cell>
          <cell r="J169">
            <v>12.43</v>
          </cell>
          <cell r="K169">
            <v>30.795999999999999</v>
          </cell>
          <cell r="L169">
            <v>382.79427999999996</v>
          </cell>
          <cell r="M169">
            <v>41.56</v>
          </cell>
          <cell r="N169">
            <v>51.963999999999999</v>
          </cell>
          <cell r="O169">
            <v>2159.6238400000002</v>
          </cell>
          <cell r="P169">
            <v>19.8</v>
          </cell>
          <cell r="Q169">
            <v>43.82</v>
          </cell>
          <cell r="R169">
            <v>867.63600000000008</v>
          </cell>
          <cell r="S169">
            <v>53.050000000000004</v>
          </cell>
          <cell r="T169">
            <v>18.836000000000002</v>
          </cell>
          <cell r="U169">
            <v>999.24980000000016</v>
          </cell>
          <cell r="V169">
            <v>4409.3039200000003</v>
          </cell>
          <cell r="X169">
            <v>54.24</v>
          </cell>
          <cell r="Y169">
            <v>27.805</v>
          </cell>
          <cell r="Z169">
            <v>1508.1432</v>
          </cell>
          <cell r="AA169">
            <v>21.18</v>
          </cell>
          <cell r="AB169">
            <v>590.4</v>
          </cell>
          <cell r="AC169">
            <v>12504.671999999999</v>
          </cell>
          <cell r="AD169">
            <v>14012.815199999999</v>
          </cell>
          <cell r="AF169">
            <v>65.97</v>
          </cell>
          <cell r="AG169">
            <v>48.914999999999999</v>
          </cell>
          <cell r="AH169">
            <v>3226.9225499999998</v>
          </cell>
          <cell r="AI169">
            <v>3.63</v>
          </cell>
          <cell r="AJ169">
            <v>516.30180000000007</v>
          </cell>
          <cell r="AK169">
            <v>1874.1755340000002</v>
          </cell>
          <cell r="AL169">
            <v>5101.0980840000002</v>
          </cell>
        </row>
        <row r="170">
          <cell r="B170">
            <v>38918</v>
          </cell>
          <cell r="C170">
            <v>72.670928555639847</v>
          </cell>
          <cell r="D170">
            <v>99.860585343010754</v>
          </cell>
          <cell r="E170">
            <v>95.107731103585735</v>
          </cell>
          <cell r="F170">
            <v>135.85736736543137</v>
          </cell>
          <cell r="G170">
            <v>60.630165130520716</v>
          </cell>
          <cell r="H170">
            <v>98.449716267339213</v>
          </cell>
          <cell r="J170">
            <v>12.02</v>
          </cell>
          <cell r="K170">
            <v>30.795999999999999</v>
          </cell>
          <cell r="L170">
            <v>370.16791999999998</v>
          </cell>
          <cell r="M170">
            <v>38.53</v>
          </cell>
          <cell r="N170">
            <v>51.963999999999999</v>
          </cell>
          <cell r="O170">
            <v>2002.17292</v>
          </cell>
          <cell r="P170">
            <v>18.53</v>
          </cell>
          <cell r="Q170">
            <v>43.82</v>
          </cell>
          <cell r="R170">
            <v>811.9846</v>
          </cell>
          <cell r="S170">
            <v>49.52</v>
          </cell>
          <cell r="T170">
            <v>18.836000000000002</v>
          </cell>
          <cell r="U170">
            <v>932.75872000000015</v>
          </cell>
          <cell r="V170">
            <v>4117.0841599999994</v>
          </cell>
          <cell r="X170">
            <v>46.35</v>
          </cell>
          <cell r="Y170">
            <v>27.805</v>
          </cell>
          <cell r="Z170">
            <v>1288.7617500000001</v>
          </cell>
          <cell r="AA170">
            <v>21.09</v>
          </cell>
          <cell r="AB170">
            <v>590.4</v>
          </cell>
          <cell r="AC170">
            <v>12451.536</v>
          </cell>
          <cell r="AD170">
            <v>13740.29775</v>
          </cell>
          <cell r="AF170">
            <v>59.6</v>
          </cell>
          <cell r="AG170">
            <v>48.914999999999999</v>
          </cell>
          <cell r="AH170">
            <v>2915.3339999999998</v>
          </cell>
          <cell r="AI170">
            <v>3.7800000000000002</v>
          </cell>
          <cell r="AJ170">
            <v>516.30180000000007</v>
          </cell>
          <cell r="AK170">
            <v>1951.6208040000004</v>
          </cell>
          <cell r="AL170">
            <v>4866.954804</v>
          </cell>
        </row>
        <row r="171">
          <cell r="B171">
            <v>38919</v>
          </cell>
          <cell r="C171">
            <v>71.122160163432554</v>
          </cell>
          <cell r="D171">
            <v>99.829135116504062</v>
          </cell>
          <cell r="E171">
            <v>91.778253599151725</v>
          </cell>
          <cell r="F171">
            <v>131.35609307318205</v>
          </cell>
          <cell r="G171">
            <v>61.218667890321385</v>
          </cell>
          <cell r="H171">
            <v>97.752994955863798</v>
          </cell>
          <cell r="J171">
            <v>11.82</v>
          </cell>
          <cell r="K171">
            <v>30.795999999999999</v>
          </cell>
          <cell r="L171">
            <v>364.00871999999998</v>
          </cell>
          <cell r="M171">
            <v>38.200000000000003</v>
          </cell>
          <cell r="N171">
            <v>51.963999999999999</v>
          </cell>
          <cell r="O171">
            <v>1985.0248000000001</v>
          </cell>
          <cell r="P171">
            <v>18.740000000000002</v>
          </cell>
          <cell r="Q171">
            <v>43.82</v>
          </cell>
          <cell r="R171">
            <v>821.18680000000006</v>
          </cell>
          <cell r="S171">
            <v>50.2</v>
          </cell>
          <cell r="T171">
            <v>18.836000000000002</v>
          </cell>
          <cell r="U171">
            <v>945.56720000000018</v>
          </cell>
          <cell r="V171">
            <v>4115.7875199999999</v>
          </cell>
          <cell r="X171">
            <v>42.64</v>
          </cell>
          <cell r="Y171">
            <v>27.805</v>
          </cell>
          <cell r="Z171">
            <v>1185.6052</v>
          </cell>
          <cell r="AA171">
            <v>20.45</v>
          </cell>
          <cell r="AB171">
            <v>590.4</v>
          </cell>
          <cell r="AC171">
            <v>12073.679999999998</v>
          </cell>
          <cell r="AD171">
            <v>13259.285199999998</v>
          </cell>
          <cell r="AF171">
            <v>57.57</v>
          </cell>
          <cell r="AG171">
            <v>48.914999999999999</v>
          </cell>
          <cell r="AH171">
            <v>2816.0365499999998</v>
          </cell>
          <cell r="AI171">
            <v>3.66</v>
          </cell>
          <cell r="AJ171">
            <v>516.30180000000007</v>
          </cell>
          <cell r="AK171">
            <v>1889.6645880000003</v>
          </cell>
          <cell r="AL171">
            <v>4705.7011380000004</v>
          </cell>
        </row>
        <row r="172">
          <cell r="B172">
            <v>38922</v>
          </cell>
          <cell r="C172">
            <v>71.856639274001353</v>
          </cell>
          <cell r="D172">
            <v>102.21501744663448</v>
          </cell>
          <cell r="E172">
            <v>94.491982455301894</v>
          </cell>
          <cell r="F172">
            <v>136.32317443247234</v>
          </cell>
          <cell r="G172">
            <v>63.831695561954447</v>
          </cell>
          <cell r="H172">
            <v>99.378152585119793</v>
          </cell>
          <cell r="J172">
            <v>12.15</v>
          </cell>
          <cell r="K172">
            <v>30.795999999999999</v>
          </cell>
          <cell r="L172">
            <v>374.17140000000001</v>
          </cell>
          <cell r="M172">
            <v>39.11</v>
          </cell>
          <cell r="N172">
            <v>51.963999999999999</v>
          </cell>
          <cell r="O172">
            <v>2032.31204</v>
          </cell>
          <cell r="P172">
            <v>18.900000000000002</v>
          </cell>
          <cell r="Q172">
            <v>43.82</v>
          </cell>
          <cell r="R172">
            <v>828.19800000000009</v>
          </cell>
          <cell r="S172">
            <v>52</v>
          </cell>
          <cell r="T172">
            <v>18.836000000000002</v>
          </cell>
          <cell r="U172">
            <v>979.47200000000009</v>
          </cell>
          <cell r="V172">
            <v>4214.15344</v>
          </cell>
          <cell r="X172">
            <v>44</v>
          </cell>
          <cell r="Y172">
            <v>27.805</v>
          </cell>
          <cell r="Z172">
            <v>1223.42</v>
          </cell>
          <cell r="AA172">
            <v>21.05</v>
          </cell>
          <cell r="AB172">
            <v>590.4</v>
          </cell>
          <cell r="AC172">
            <v>12427.92</v>
          </cell>
          <cell r="AD172">
            <v>13651.34</v>
          </cell>
          <cell r="AF172">
            <v>60.68</v>
          </cell>
          <cell r="AG172">
            <v>48.914999999999999</v>
          </cell>
          <cell r="AH172">
            <v>2968.1621999999998</v>
          </cell>
          <cell r="AI172">
            <v>3.71</v>
          </cell>
          <cell r="AJ172">
            <v>516.30180000000007</v>
          </cell>
          <cell r="AK172">
            <v>1915.4796780000001</v>
          </cell>
          <cell r="AL172">
            <v>4883.6418780000004</v>
          </cell>
        </row>
        <row r="173">
          <cell r="B173">
            <v>38923</v>
          </cell>
          <cell r="C173">
            <v>74.635778312006934</v>
          </cell>
          <cell r="D173">
            <v>103.21629133020045</v>
          </cell>
          <cell r="E173">
            <v>93.162638451818381</v>
          </cell>
          <cell r="F173">
            <v>133.58324046613049</v>
          </cell>
          <cell r="G173">
            <v>66.11161448529829</v>
          </cell>
          <cell r="H173">
            <v>100.00630517023959</v>
          </cell>
          <cell r="J173">
            <v>11.92</v>
          </cell>
          <cell r="K173">
            <v>30.795999999999999</v>
          </cell>
          <cell r="L173">
            <v>367.08832000000001</v>
          </cell>
          <cell r="M173">
            <v>39.869999999999997</v>
          </cell>
          <cell r="N173">
            <v>51.963999999999999</v>
          </cell>
          <cell r="O173">
            <v>2071.8046799999997</v>
          </cell>
          <cell r="P173">
            <v>19.240000000000002</v>
          </cell>
          <cell r="Q173">
            <v>43.82</v>
          </cell>
          <cell r="R173">
            <v>843.09680000000014</v>
          </cell>
          <cell r="S173">
            <v>51.68</v>
          </cell>
          <cell r="T173">
            <v>18.836000000000002</v>
          </cell>
          <cell r="U173">
            <v>973.44448000000011</v>
          </cell>
          <cell r="V173">
            <v>4255.4342799999995</v>
          </cell>
          <cell r="X173">
            <v>44.1</v>
          </cell>
          <cell r="Y173">
            <v>27.805</v>
          </cell>
          <cell r="Z173">
            <v>1226.2004999999999</v>
          </cell>
          <cell r="AA173">
            <v>20.72</v>
          </cell>
          <cell r="AB173">
            <v>590.4</v>
          </cell>
          <cell r="AC173">
            <v>12233.088</v>
          </cell>
          <cell r="AD173">
            <v>13459.288499999999</v>
          </cell>
          <cell r="AF173">
            <v>58.99</v>
          </cell>
          <cell r="AG173">
            <v>48.914999999999999</v>
          </cell>
          <cell r="AH173">
            <v>2885.4958500000002</v>
          </cell>
          <cell r="AI173">
            <v>3.68</v>
          </cell>
          <cell r="AJ173">
            <v>516.30180000000007</v>
          </cell>
          <cell r="AK173">
            <v>1899.9906240000003</v>
          </cell>
          <cell r="AL173">
            <v>4785.4864740000003</v>
          </cell>
        </row>
        <row r="174">
          <cell r="B174">
            <v>38924</v>
          </cell>
          <cell r="C174">
            <v>72.218395213358093</v>
          </cell>
          <cell r="D174">
            <v>102.34348448119167</v>
          </cell>
          <cell r="E174">
            <v>94.273152891366536</v>
          </cell>
          <cell r="F174">
            <v>133.02492028843176</v>
          </cell>
          <cell r="G174">
            <v>65.941351495121339</v>
          </cell>
          <cell r="H174">
            <v>99.968474148802017</v>
          </cell>
          <cell r="J174">
            <v>11.83</v>
          </cell>
          <cell r="K174">
            <v>30.795999999999999</v>
          </cell>
          <cell r="L174">
            <v>364.31668000000002</v>
          </cell>
          <cell r="M174">
            <v>39.53</v>
          </cell>
          <cell r="N174">
            <v>51.963999999999999</v>
          </cell>
          <cell r="O174">
            <v>2054.1369199999999</v>
          </cell>
          <cell r="P174">
            <v>19.04</v>
          </cell>
          <cell r="Q174">
            <v>43.82</v>
          </cell>
          <cell r="R174">
            <v>834.33280000000002</v>
          </cell>
          <cell r="S174">
            <v>51.32</v>
          </cell>
          <cell r="T174">
            <v>18.836000000000002</v>
          </cell>
          <cell r="U174">
            <v>966.66352000000006</v>
          </cell>
          <cell r="V174">
            <v>4219.44992</v>
          </cell>
          <cell r="X174">
            <v>43.5</v>
          </cell>
          <cell r="Y174">
            <v>27.805</v>
          </cell>
          <cell r="Z174">
            <v>1209.5174999999999</v>
          </cell>
          <cell r="AA174">
            <v>21.02</v>
          </cell>
          <cell r="AB174">
            <v>590.4</v>
          </cell>
          <cell r="AC174">
            <v>12410.207999999999</v>
          </cell>
          <cell r="AD174">
            <v>13619.725499999999</v>
          </cell>
          <cell r="AF174">
            <v>58.370000000000005</v>
          </cell>
          <cell r="AG174">
            <v>48.914999999999999</v>
          </cell>
          <cell r="AH174">
            <v>2855.1685500000003</v>
          </cell>
          <cell r="AI174">
            <v>3.7</v>
          </cell>
          <cell r="AJ174">
            <v>516.30180000000007</v>
          </cell>
          <cell r="AK174">
            <v>1910.3166600000004</v>
          </cell>
          <cell r="AL174">
            <v>4765.4852100000007</v>
          </cell>
        </row>
        <row r="175">
          <cell r="B175">
            <v>38925</v>
          </cell>
          <cell r="C175">
            <v>69.133321141054367</v>
          </cell>
          <cell r="D175">
            <v>100.65012806661755</v>
          </cell>
          <cell r="E175">
            <v>96.215492393185116</v>
          </cell>
          <cell r="F175">
            <v>131.54111929449761</v>
          </cell>
          <cell r="G175">
            <v>64.774513331663016</v>
          </cell>
          <cell r="H175">
            <v>99.558638083228232</v>
          </cell>
          <cell r="J175">
            <v>12.01</v>
          </cell>
          <cell r="K175">
            <v>30.795999999999999</v>
          </cell>
          <cell r="L175">
            <v>369.85996</v>
          </cell>
          <cell r="M175">
            <v>38.6</v>
          </cell>
          <cell r="N175">
            <v>51.963999999999999</v>
          </cell>
          <cell r="O175">
            <v>2005.8104000000001</v>
          </cell>
          <cell r="P175">
            <v>18.809999999999999</v>
          </cell>
          <cell r="Q175">
            <v>43.82</v>
          </cell>
          <cell r="R175">
            <v>824.25419999999997</v>
          </cell>
          <cell r="S175">
            <v>50.42</v>
          </cell>
          <cell r="T175">
            <v>18.836000000000002</v>
          </cell>
          <cell r="U175">
            <v>949.71112000000016</v>
          </cell>
          <cell r="V175">
            <v>4149.6356800000003</v>
          </cell>
          <cell r="X175">
            <v>43.400000000000006</v>
          </cell>
          <cell r="Y175">
            <v>27.805</v>
          </cell>
          <cell r="Z175">
            <v>1206.7370000000001</v>
          </cell>
          <cell r="AA175">
            <v>21.5</v>
          </cell>
          <cell r="AB175">
            <v>590.4</v>
          </cell>
          <cell r="AC175">
            <v>12693.6</v>
          </cell>
          <cell r="AD175">
            <v>13900.337</v>
          </cell>
          <cell r="AF175">
            <v>56.65</v>
          </cell>
          <cell r="AG175">
            <v>48.914999999999999</v>
          </cell>
          <cell r="AH175">
            <v>2771.0347499999998</v>
          </cell>
          <cell r="AI175">
            <v>3.7600000000000002</v>
          </cell>
          <cell r="AJ175">
            <v>516.30180000000007</v>
          </cell>
          <cell r="AK175">
            <v>1941.2947680000004</v>
          </cell>
          <cell r="AL175">
            <v>4712.3295180000005</v>
          </cell>
        </row>
        <row r="176">
          <cell r="B176">
            <v>38926</v>
          </cell>
          <cell r="C176">
            <v>69.933048275512249</v>
          </cell>
          <cell r="D176">
            <v>101.65472393857071</v>
          </cell>
          <cell r="E176">
            <v>97.631120565980609</v>
          </cell>
          <cell r="F176">
            <v>133.2842928066373</v>
          </cell>
          <cell r="G176">
            <v>66.495616864775528</v>
          </cell>
          <cell r="H176">
            <v>100.7684426229508</v>
          </cell>
          <cell r="J176">
            <v>12.48</v>
          </cell>
          <cell r="K176">
            <v>30.795999999999999</v>
          </cell>
          <cell r="L176">
            <v>384.33408000000003</v>
          </cell>
          <cell r="M176">
            <v>38.61</v>
          </cell>
          <cell r="N176">
            <v>51.963999999999999</v>
          </cell>
          <cell r="O176">
            <v>2006.3300399999998</v>
          </cell>
          <cell r="P176">
            <v>18.88</v>
          </cell>
          <cell r="Q176">
            <v>43.82</v>
          </cell>
          <cell r="R176">
            <v>827.32159999999999</v>
          </cell>
          <cell r="S176">
            <v>51.660000000000004</v>
          </cell>
          <cell r="T176">
            <v>18.836000000000002</v>
          </cell>
          <cell r="U176">
            <v>973.06776000000013</v>
          </cell>
          <cell r="V176">
            <v>4191.0534799999996</v>
          </cell>
          <cell r="X176">
            <v>44.81</v>
          </cell>
          <cell r="Y176">
            <v>27.805</v>
          </cell>
          <cell r="Z176">
            <v>1245.9420500000001</v>
          </cell>
          <cell r="AA176">
            <v>21.78</v>
          </cell>
          <cell r="AB176">
            <v>590.4</v>
          </cell>
          <cell r="AC176">
            <v>12858.912</v>
          </cell>
          <cell r="AD176">
            <v>14104.85405</v>
          </cell>
          <cell r="AF176">
            <v>57.61</v>
          </cell>
          <cell r="AG176">
            <v>48.914999999999999</v>
          </cell>
          <cell r="AH176">
            <v>2817.9931499999998</v>
          </cell>
          <cell r="AI176">
            <v>3.79</v>
          </cell>
          <cell r="AJ176">
            <v>516.30180000000007</v>
          </cell>
          <cell r="AK176">
            <v>1956.7838220000003</v>
          </cell>
          <cell r="AL176">
            <v>4774.7769719999997</v>
          </cell>
        </row>
        <row r="177">
          <cell r="B177">
            <v>38929</v>
          </cell>
          <cell r="C177">
            <v>68.750283280372827</v>
          </cell>
          <cell r="D177">
            <v>100.61518606551812</v>
          </cell>
          <cell r="E177">
            <v>106.65373333379986</v>
          </cell>
          <cell r="F177">
            <v>134.15816498566386</v>
          </cell>
          <cell r="G177">
            <v>65.611741910983397</v>
          </cell>
          <cell r="H177">
            <v>100.61948297604036</v>
          </cell>
          <cell r="J177">
            <v>11.92</v>
          </cell>
          <cell r="K177">
            <v>30.795999999999999</v>
          </cell>
          <cell r="L177">
            <v>367.08832000000001</v>
          </cell>
          <cell r="M177">
            <v>38.93</v>
          </cell>
          <cell r="N177">
            <v>51.963999999999999</v>
          </cell>
          <cell r="O177">
            <v>2022.9585199999999</v>
          </cell>
          <cell r="P177">
            <v>18.29</v>
          </cell>
          <cell r="Q177">
            <v>43.82</v>
          </cell>
          <cell r="R177">
            <v>801.46780000000001</v>
          </cell>
          <cell r="S177">
            <v>50.79</v>
          </cell>
          <cell r="T177">
            <v>18.836000000000002</v>
          </cell>
          <cell r="U177">
            <v>956.68044000000009</v>
          </cell>
          <cell r="V177">
            <v>4148.1950799999995</v>
          </cell>
          <cell r="X177">
            <v>44.32</v>
          </cell>
          <cell r="Y177">
            <v>27.805</v>
          </cell>
          <cell r="Z177">
            <v>1232.3176000000001</v>
          </cell>
          <cell r="AA177">
            <v>21.57</v>
          </cell>
          <cell r="AB177">
            <v>657.21100000000001</v>
          </cell>
          <cell r="AC177">
            <v>14176.04127</v>
          </cell>
          <cell r="AD177">
            <v>15408.35887</v>
          </cell>
          <cell r="AF177">
            <v>58.25</v>
          </cell>
          <cell r="AG177">
            <v>48.914999999999999</v>
          </cell>
          <cell r="AH177">
            <v>2849.2987499999999</v>
          </cell>
          <cell r="AI177">
            <v>3.79</v>
          </cell>
          <cell r="AJ177">
            <v>516.30180000000007</v>
          </cell>
          <cell r="AK177">
            <v>1956.7838220000003</v>
          </cell>
          <cell r="AL177">
            <v>4806.0825720000003</v>
          </cell>
        </row>
        <row r="178">
          <cell r="B178">
            <v>38930</v>
          </cell>
          <cell r="C178">
            <v>66.284735209020198</v>
          </cell>
          <cell r="D178">
            <v>99.449367034028796</v>
          </cell>
          <cell r="E178">
            <v>107.79153091829097</v>
          </cell>
          <cell r="F178">
            <v>131.41215598641841</v>
          </cell>
          <cell r="G178">
            <v>65.519200570882489</v>
          </cell>
          <cell r="H178">
            <v>100.16708701134928</v>
          </cell>
          <cell r="J178">
            <v>11.450000000000001</v>
          </cell>
          <cell r="K178">
            <v>30.795999999999999</v>
          </cell>
          <cell r="L178">
            <v>352.61420000000004</v>
          </cell>
          <cell r="M178">
            <v>38.900000000000006</v>
          </cell>
          <cell r="N178">
            <v>51.963999999999999</v>
          </cell>
          <cell r="O178">
            <v>2021.3996000000002</v>
          </cell>
          <cell r="P178">
            <v>17.89</v>
          </cell>
          <cell r="Q178">
            <v>43.82</v>
          </cell>
          <cell r="R178">
            <v>783.93979999999999</v>
          </cell>
          <cell r="S178">
            <v>50.02</v>
          </cell>
          <cell r="T178">
            <v>18.836000000000002</v>
          </cell>
          <cell r="U178">
            <v>942.17672000000016</v>
          </cell>
          <cell r="V178">
            <v>4100.1303200000002</v>
          </cell>
          <cell r="X178">
            <v>43.85</v>
          </cell>
          <cell r="Y178">
            <v>27.805</v>
          </cell>
          <cell r="Z178">
            <v>1219.2492500000001</v>
          </cell>
          <cell r="AA178">
            <v>21.84</v>
          </cell>
          <cell r="AB178">
            <v>657.21100000000001</v>
          </cell>
          <cell r="AC178">
            <v>14353.488240000001</v>
          </cell>
          <cell r="AD178">
            <v>15572.737490000001</v>
          </cell>
          <cell r="AF178">
            <v>56.45</v>
          </cell>
          <cell r="AG178">
            <v>48.914999999999999</v>
          </cell>
          <cell r="AH178">
            <v>2761.2517499999999</v>
          </cell>
          <cell r="AI178">
            <v>3.77</v>
          </cell>
          <cell r="AJ178">
            <v>516.30180000000007</v>
          </cell>
          <cell r="AK178">
            <v>1946.4577860000002</v>
          </cell>
          <cell r="AL178">
            <v>4707.7095360000003</v>
          </cell>
        </row>
        <row r="179">
          <cell r="B179">
            <v>38931</v>
          </cell>
          <cell r="C179">
            <v>65.929934072060846</v>
          </cell>
          <cell r="D179">
            <v>100.50138273787799</v>
          </cell>
          <cell r="E179">
            <v>108.69050092976696</v>
          </cell>
          <cell r="F179">
            <v>133.34805150965329</v>
          </cell>
          <cell r="G179">
            <v>65.897733654127052</v>
          </cell>
          <cell r="H179">
            <v>100.7684426229508</v>
          </cell>
          <cell r="J179">
            <v>11.74</v>
          </cell>
          <cell r="K179">
            <v>30.795999999999999</v>
          </cell>
          <cell r="L179">
            <v>361.54503999999997</v>
          </cell>
          <cell r="M179">
            <v>39.5</v>
          </cell>
          <cell r="N179">
            <v>51.963999999999999</v>
          </cell>
          <cell r="O179">
            <v>2052.578</v>
          </cell>
          <cell r="P179">
            <v>17.900000000000002</v>
          </cell>
          <cell r="Q179">
            <v>43.82</v>
          </cell>
          <cell r="R179">
            <v>784.37800000000004</v>
          </cell>
          <cell r="S179">
            <v>50.17</v>
          </cell>
          <cell r="T179">
            <v>18.836000000000002</v>
          </cell>
          <cell r="U179">
            <v>945.0021200000001</v>
          </cell>
          <cell r="V179">
            <v>4143.5031600000002</v>
          </cell>
          <cell r="X179">
            <v>44.03</v>
          </cell>
          <cell r="Y179">
            <v>27.805</v>
          </cell>
          <cell r="Z179">
            <v>1224.25415</v>
          </cell>
          <cell r="AA179">
            <v>22.03</v>
          </cell>
          <cell r="AB179">
            <v>657.21100000000001</v>
          </cell>
          <cell r="AC179">
            <v>14478.358330000001</v>
          </cell>
          <cell r="AD179">
            <v>15702.612480000002</v>
          </cell>
          <cell r="AF179">
            <v>58.29</v>
          </cell>
          <cell r="AG179">
            <v>48.914999999999999</v>
          </cell>
          <cell r="AH179">
            <v>2851.2553499999999</v>
          </cell>
          <cell r="AI179">
            <v>3.73</v>
          </cell>
          <cell r="AJ179">
            <v>516.30180000000007</v>
          </cell>
          <cell r="AK179">
            <v>1925.8057140000003</v>
          </cell>
          <cell r="AL179">
            <v>4777.0610640000004</v>
          </cell>
        </row>
        <row r="180">
          <cell r="B180">
            <v>38932</v>
          </cell>
          <cell r="C180">
            <v>68.274182141014904</v>
          </cell>
          <cell r="D180">
            <v>102.39508687498522</v>
          </cell>
          <cell r="E180">
            <v>108.99983786698222</v>
          </cell>
          <cell r="F180">
            <v>134.22047778663264</v>
          </cell>
          <cell r="G180">
            <v>69.350409682290788</v>
          </cell>
          <cell r="H180">
            <v>100.90400378310214</v>
          </cell>
          <cell r="J180">
            <v>11.82</v>
          </cell>
          <cell r="K180">
            <v>30.795999999999999</v>
          </cell>
          <cell r="L180">
            <v>364.00871999999998</v>
          </cell>
          <cell r="M180">
            <v>40.410000000000004</v>
          </cell>
          <cell r="N180">
            <v>51.963999999999999</v>
          </cell>
          <cell r="O180">
            <v>2099.8652400000001</v>
          </cell>
          <cell r="P180">
            <v>17.850000000000001</v>
          </cell>
          <cell r="Q180">
            <v>43.82</v>
          </cell>
          <cell r="R180">
            <v>782.18700000000001</v>
          </cell>
          <cell r="S180">
            <v>51.79</v>
          </cell>
          <cell r="T180">
            <v>18.836000000000002</v>
          </cell>
          <cell r="U180">
            <v>975.5164400000001</v>
          </cell>
          <cell r="V180">
            <v>4221.5774000000001</v>
          </cell>
          <cell r="X180">
            <v>46.11</v>
          </cell>
          <cell r="Y180">
            <v>27.805</v>
          </cell>
          <cell r="Z180">
            <v>1282.0885499999999</v>
          </cell>
          <cell r="AA180">
            <v>22.01</v>
          </cell>
          <cell r="AB180">
            <v>657.21100000000001</v>
          </cell>
          <cell r="AC180">
            <v>14465.214110000001</v>
          </cell>
          <cell r="AD180">
            <v>15747.302660000001</v>
          </cell>
          <cell r="AF180">
            <v>60.09</v>
          </cell>
          <cell r="AG180">
            <v>48.914999999999999</v>
          </cell>
          <cell r="AH180">
            <v>2939.3023499999999</v>
          </cell>
          <cell r="AI180">
            <v>3.62</v>
          </cell>
          <cell r="AJ180">
            <v>516.30180000000007</v>
          </cell>
          <cell r="AK180">
            <v>1869.0125160000002</v>
          </cell>
          <cell r="AL180">
            <v>4808.3148660000006</v>
          </cell>
        </row>
        <row r="181">
          <cell r="B181">
            <v>38933</v>
          </cell>
          <cell r="C181">
            <v>67.736658966544113</v>
          </cell>
          <cell r="D181">
            <v>102.18990752214594</v>
          </cell>
          <cell r="E181">
            <v>109.69934823855839</v>
          </cell>
          <cell r="F181">
            <v>135.90295925467962</v>
          </cell>
          <cell r="G181">
            <v>69.612619872487869</v>
          </cell>
          <cell r="H181">
            <v>100.83228247162673</v>
          </cell>
          <cell r="J181">
            <v>11.86</v>
          </cell>
          <cell r="K181">
            <v>30.795999999999999</v>
          </cell>
          <cell r="L181">
            <v>365.24055999999996</v>
          </cell>
          <cell r="M181">
            <v>40.19</v>
          </cell>
          <cell r="N181">
            <v>51.963999999999999</v>
          </cell>
          <cell r="O181">
            <v>2088.43316</v>
          </cell>
          <cell r="P181">
            <v>17.98</v>
          </cell>
          <cell r="Q181">
            <v>43.82</v>
          </cell>
          <cell r="R181">
            <v>787.8836</v>
          </cell>
          <cell r="S181">
            <v>51.58</v>
          </cell>
          <cell r="T181">
            <v>18.836000000000002</v>
          </cell>
          <cell r="U181">
            <v>971.56088000000011</v>
          </cell>
          <cell r="V181">
            <v>4213.1181999999999</v>
          </cell>
          <cell r="X181">
            <v>45.49</v>
          </cell>
          <cell r="Y181">
            <v>27.805</v>
          </cell>
          <cell r="Z181">
            <v>1264.8494499999999</v>
          </cell>
          <cell r="AA181">
            <v>22.19</v>
          </cell>
          <cell r="AB181">
            <v>657.21100000000001</v>
          </cell>
          <cell r="AC181">
            <v>14583.512090000002</v>
          </cell>
          <cell r="AD181">
            <v>15848.361540000002</v>
          </cell>
          <cell r="AF181">
            <v>60.900000000000006</v>
          </cell>
          <cell r="AG181">
            <v>48.914999999999999</v>
          </cell>
          <cell r="AH181">
            <v>2978.9235000000003</v>
          </cell>
          <cell r="AI181">
            <v>3.66</v>
          </cell>
          <cell r="AJ181">
            <v>516.30180000000007</v>
          </cell>
          <cell r="AK181">
            <v>1889.6645880000003</v>
          </cell>
          <cell r="AL181">
            <v>4868.5880880000004</v>
          </cell>
        </row>
        <row r="182">
          <cell r="B182">
            <v>38936</v>
          </cell>
          <cell r="C182">
            <v>69.031110404569986</v>
          </cell>
          <cell r="D182">
            <v>101.35248411837097</v>
          </cell>
          <cell r="E182">
            <v>106.45462282999911</v>
          </cell>
          <cell r="F182">
            <v>137.23349680892031</v>
          </cell>
          <cell r="G182">
            <v>70.561952478283004</v>
          </cell>
          <cell r="H182">
            <v>100.54933795712482</v>
          </cell>
          <cell r="J182">
            <v>11.51</v>
          </cell>
          <cell r="K182">
            <v>30.795999999999999</v>
          </cell>
          <cell r="L182">
            <v>354.46195999999998</v>
          </cell>
          <cell r="M182">
            <v>39.869999999999997</v>
          </cell>
          <cell r="N182">
            <v>51.963999999999999</v>
          </cell>
          <cell r="O182">
            <v>2071.8046799999997</v>
          </cell>
          <cell r="P182">
            <v>17.68</v>
          </cell>
          <cell r="Q182">
            <v>43.82</v>
          </cell>
          <cell r="R182">
            <v>774.73760000000004</v>
          </cell>
          <cell r="S182">
            <v>51.900000000000006</v>
          </cell>
          <cell r="T182">
            <v>18.836000000000002</v>
          </cell>
          <cell r="U182">
            <v>977.58840000000021</v>
          </cell>
          <cell r="V182">
            <v>4178.5926399999998</v>
          </cell>
          <cell r="X182">
            <v>44.94</v>
          </cell>
          <cell r="Y182">
            <v>27.805</v>
          </cell>
          <cell r="Z182">
            <v>1249.5566999999999</v>
          </cell>
          <cell r="AA182">
            <v>21.5</v>
          </cell>
          <cell r="AB182">
            <v>657.21100000000001</v>
          </cell>
          <cell r="AC182">
            <v>14130.0365</v>
          </cell>
          <cell r="AD182">
            <v>15379.593199999999</v>
          </cell>
          <cell r="AF182">
            <v>61.980000000000004</v>
          </cell>
          <cell r="AG182">
            <v>48.914999999999999</v>
          </cell>
          <cell r="AH182">
            <v>3031.7517000000003</v>
          </cell>
          <cell r="AI182">
            <v>3.65</v>
          </cell>
          <cell r="AJ182">
            <v>516.30180000000007</v>
          </cell>
          <cell r="AK182">
            <v>1884.5015700000001</v>
          </cell>
          <cell r="AL182">
            <v>4916.2532700000002</v>
          </cell>
        </row>
        <row r="183">
          <cell r="B183">
            <v>38937</v>
          </cell>
          <cell r="C183">
            <v>67.875414901491268</v>
          </cell>
          <cell r="D183">
            <v>100.29572313262875</v>
          </cell>
          <cell r="E183">
            <v>105.58679715676821</v>
          </cell>
          <cell r="F183">
            <v>132.83838988012607</v>
          </cell>
          <cell r="G183">
            <v>67.981431924580505</v>
          </cell>
          <cell r="H183">
            <v>100.21122320302646</v>
          </cell>
          <cell r="J183">
            <v>10.870000000000001</v>
          </cell>
          <cell r="K183">
            <v>30.795999999999999</v>
          </cell>
          <cell r="L183">
            <v>334.75252</v>
          </cell>
          <cell r="M183">
            <v>39.56</v>
          </cell>
          <cell r="N183">
            <v>51.963999999999999</v>
          </cell>
          <cell r="O183">
            <v>2055.6958399999999</v>
          </cell>
          <cell r="P183">
            <v>17.89</v>
          </cell>
          <cell r="Q183">
            <v>43.82</v>
          </cell>
          <cell r="R183">
            <v>783.93979999999999</v>
          </cell>
          <cell r="S183">
            <v>51</v>
          </cell>
          <cell r="T183">
            <v>18.836000000000002</v>
          </cell>
          <cell r="U183">
            <v>960.63600000000008</v>
          </cell>
          <cell r="V183">
            <v>4135.0241599999999</v>
          </cell>
          <cell r="X183">
            <v>43.74</v>
          </cell>
          <cell r="Y183">
            <v>27.805</v>
          </cell>
          <cell r="Z183">
            <v>1216.1907000000001</v>
          </cell>
          <cell r="AA183">
            <v>21.36</v>
          </cell>
          <cell r="AB183">
            <v>657.21100000000001</v>
          </cell>
          <cell r="AC183">
            <v>14038.026959999999</v>
          </cell>
          <cell r="AD183">
            <v>15254.217659999998</v>
          </cell>
          <cell r="AF183">
            <v>59.5</v>
          </cell>
          <cell r="AG183">
            <v>48.914999999999999</v>
          </cell>
          <cell r="AH183">
            <v>2910.4425000000001</v>
          </cell>
          <cell r="AI183">
            <v>3.58</v>
          </cell>
          <cell r="AJ183">
            <v>516.30180000000007</v>
          </cell>
          <cell r="AK183">
            <v>1848.3604440000004</v>
          </cell>
          <cell r="AL183">
            <v>4758.8029440000009</v>
          </cell>
        </row>
        <row r="184">
          <cell r="B184">
            <v>38938</v>
          </cell>
          <cell r="C184">
            <v>64.587876983376105</v>
          </cell>
          <cell r="D184">
            <v>96.608092875270216</v>
          </cell>
          <cell r="E184">
            <v>103.10684426743806</v>
          </cell>
          <cell r="F184">
            <v>135.60846587121398</v>
          </cell>
          <cell r="G184">
            <v>64.929761620655967</v>
          </cell>
          <cell r="H184">
            <v>99.775299495586367</v>
          </cell>
          <cell r="J184">
            <v>10.73</v>
          </cell>
          <cell r="K184">
            <v>30.795999999999999</v>
          </cell>
          <cell r="L184">
            <v>330.44108</v>
          </cell>
          <cell r="M184">
            <v>37.86</v>
          </cell>
          <cell r="N184">
            <v>51.963999999999999</v>
          </cell>
          <cell r="O184">
            <v>1967.3570399999999</v>
          </cell>
          <cell r="P184">
            <v>16.84</v>
          </cell>
          <cell r="Q184">
            <v>43.82</v>
          </cell>
          <cell r="R184">
            <v>737.92880000000002</v>
          </cell>
          <cell r="S184">
            <v>50.29</v>
          </cell>
          <cell r="T184">
            <v>18.836000000000002</v>
          </cell>
          <cell r="U184">
            <v>947.26244000000008</v>
          </cell>
          <cell r="V184">
            <v>3982.98936</v>
          </cell>
          <cell r="X184">
            <v>42.2</v>
          </cell>
          <cell r="Y184">
            <v>27.805</v>
          </cell>
          <cell r="Z184">
            <v>1173.3710000000001</v>
          </cell>
          <cell r="AA184">
            <v>20.88</v>
          </cell>
          <cell r="AB184">
            <v>657.21100000000001</v>
          </cell>
          <cell r="AC184">
            <v>13722.56568</v>
          </cell>
          <cell r="AD184">
            <v>14895.936679999999</v>
          </cell>
          <cell r="AF184">
            <v>57.94</v>
          </cell>
          <cell r="AG184">
            <v>48.914999999999999</v>
          </cell>
          <cell r="AH184">
            <v>2834.1351</v>
          </cell>
          <cell r="AI184">
            <v>3.92</v>
          </cell>
          <cell r="AJ184">
            <v>516.30180000000007</v>
          </cell>
          <cell r="AK184">
            <v>2023.9030560000003</v>
          </cell>
          <cell r="AL184">
            <v>4858.0381560000005</v>
          </cell>
        </row>
        <row r="185">
          <cell r="B185">
            <v>38939</v>
          </cell>
          <cell r="C185">
            <v>65.484728413539827</v>
          </cell>
          <cell r="D185">
            <v>97.39472885903821</v>
          </cell>
          <cell r="E185">
            <v>102.36884171015458</v>
          </cell>
          <cell r="F185">
            <v>135.64491606863535</v>
          </cell>
          <cell r="G185">
            <v>65.057188498933371</v>
          </cell>
          <cell r="H185">
            <v>100.23723203026481</v>
          </cell>
          <cell r="J185">
            <v>10.74</v>
          </cell>
          <cell r="K185">
            <v>30.795999999999999</v>
          </cell>
          <cell r="L185">
            <v>330.74903999999998</v>
          </cell>
          <cell r="M185">
            <v>38.14</v>
          </cell>
          <cell r="N185">
            <v>51.963999999999999</v>
          </cell>
          <cell r="O185">
            <v>1981.90696</v>
          </cell>
          <cell r="P185">
            <v>17.37</v>
          </cell>
          <cell r="Q185">
            <v>43.82</v>
          </cell>
          <cell r="R185">
            <v>761.15340000000003</v>
          </cell>
          <cell r="S185">
            <v>49.99</v>
          </cell>
          <cell r="T185">
            <v>18.836000000000002</v>
          </cell>
          <cell r="U185">
            <v>941.61164000000019</v>
          </cell>
          <cell r="V185">
            <v>4015.4210400000002</v>
          </cell>
          <cell r="X185">
            <v>42.62</v>
          </cell>
          <cell r="Y185">
            <v>27.805</v>
          </cell>
          <cell r="Z185">
            <v>1185.0491</v>
          </cell>
          <cell r="AA185">
            <v>20.700000000000003</v>
          </cell>
          <cell r="AB185">
            <v>657.21100000000001</v>
          </cell>
          <cell r="AC185">
            <v>13604.267700000002</v>
          </cell>
          <cell r="AD185">
            <v>14789.316800000002</v>
          </cell>
          <cell r="AF185">
            <v>58.6</v>
          </cell>
          <cell r="AG185">
            <v>48.914999999999999</v>
          </cell>
          <cell r="AH185">
            <v>2866.4189999999999</v>
          </cell>
          <cell r="AI185">
            <v>3.86</v>
          </cell>
          <cell r="AJ185">
            <v>516.30180000000007</v>
          </cell>
          <cell r="AK185">
            <v>1992.9249480000003</v>
          </cell>
          <cell r="AL185">
            <v>4859.3439479999997</v>
          </cell>
        </row>
        <row r="186">
          <cell r="B186">
            <v>38940</v>
          </cell>
          <cell r="C186">
            <v>69.795974261502323</v>
          </cell>
          <cell r="D186">
            <v>96.584316985253764</v>
          </cell>
          <cell r="E186">
            <v>100.73624351769459</v>
          </cell>
          <cell r="F186">
            <v>135.7056081127281</v>
          </cell>
          <cell r="G186">
            <v>63.519386015370316</v>
          </cell>
          <cell r="H186">
            <v>99.837641866330372</v>
          </cell>
          <cell r="J186">
            <v>10.25</v>
          </cell>
          <cell r="K186">
            <v>30.795999999999999</v>
          </cell>
          <cell r="L186">
            <v>315.65899999999999</v>
          </cell>
          <cell r="M186">
            <v>38.18</v>
          </cell>
          <cell r="N186">
            <v>51.963999999999999</v>
          </cell>
          <cell r="O186">
            <v>1983.98552</v>
          </cell>
          <cell r="P186">
            <v>17.330000000000002</v>
          </cell>
          <cell r="Q186">
            <v>43.82</v>
          </cell>
          <cell r="R186">
            <v>759.40060000000005</v>
          </cell>
          <cell r="S186">
            <v>49</v>
          </cell>
          <cell r="T186">
            <v>18.836000000000002</v>
          </cell>
          <cell r="U186">
            <v>922.96400000000006</v>
          </cell>
          <cell r="V186">
            <v>3982.0091199999997</v>
          </cell>
          <cell r="X186">
            <v>42.410000000000004</v>
          </cell>
          <cell r="Y186">
            <v>27.805</v>
          </cell>
          <cell r="Z186">
            <v>1179.2100500000001</v>
          </cell>
          <cell r="AA186">
            <v>20.350000000000001</v>
          </cell>
          <cell r="AB186">
            <v>657.21100000000001</v>
          </cell>
          <cell r="AC186">
            <v>13374.243850000001</v>
          </cell>
          <cell r="AD186">
            <v>14553.4539</v>
          </cell>
          <cell r="AF186">
            <v>58.75</v>
          </cell>
          <cell r="AG186">
            <v>48.914999999999999</v>
          </cell>
          <cell r="AH186">
            <v>2873.7562499999999</v>
          </cell>
          <cell r="AI186">
            <v>3.85</v>
          </cell>
          <cell r="AJ186">
            <v>516.30180000000007</v>
          </cell>
          <cell r="AK186">
            <v>1987.7619300000003</v>
          </cell>
          <cell r="AL186">
            <v>4861.51818</v>
          </cell>
        </row>
        <row r="187">
          <cell r="B187">
            <v>38943</v>
          </cell>
          <cell r="C187">
            <v>71.754477125088528</v>
          </cell>
          <cell r="D187">
            <v>96.022986326025901</v>
          </cell>
          <cell r="E187">
            <v>102.31110343159359</v>
          </cell>
          <cell r="F187">
            <v>137.58682833983087</v>
          </cell>
          <cell r="G187">
            <v>62.54258627907496</v>
          </cell>
          <cell r="H187">
            <v>99.953499369482969</v>
          </cell>
          <cell r="J187">
            <v>10.23</v>
          </cell>
          <cell r="K187">
            <v>30.795999999999999</v>
          </cell>
          <cell r="L187">
            <v>315.04308000000003</v>
          </cell>
          <cell r="M187">
            <v>37.89</v>
          </cell>
          <cell r="N187">
            <v>51.963999999999999</v>
          </cell>
          <cell r="O187">
            <v>1968.91596</v>
          </cell>
          <cell r="P187">
            <v>17.22</v>
          </cell>
          <cell r="Q187">
            <v>43.82</v>
          </cell>
          <cell r="R187">
            <v>754.58039999999994</v>
          </cell>
          <cell r="S187">
            <v>48.86</v>
          </cell>
          <cell r="T187">
            <v>18.836000000000002</v>
          </cell>
          <cell r="U187">
            <v>920.3269600000001</v>
          </cell>
          <cell r="V187">
            <v>3958.8663999999999</v>
          </cell>
          <cell r="X187">
            <v>42.32</v>
          </cell>
          <cell r="Y187">
            <v>27.805</v>
          </cell>
          <cell r="Z187">
            <v>1176.7076</v>
          </cell>
          <cell r="AA187">
            <v>20.700000000000003</v>
          </cell>
          <cell r="AB187">
            <v>657.21100000000001</v>
          </cell>
          <cell r="AC187">
            <v>13604.267700000002</v>
          </cell>
          <cell r="AD187">
            <v>14780.975300000002</v>
          </cell>
          <cell r="AF187">
            <v>59.6</v>
          </cell>
          <cell r="AG187">
            <v>48.914999999999999</v>
          </cell>
          <cell r="AH187">
            <v>2915.3339999999998</v>
          </cell>
          <cell r="AI187">
            <v>3.9000000000000004</v>
          </cell>
          <cell r="AJ187">
            <v>516.30180000000007</v>
          </cell>
          <cell r="AK187">
            <v>2013.5770200000004</v>
          </cell>
          <cell r="AL187">
            <v>4928.9110200000005</v>
          </cell>
        </row>
        <row r="188">
          <cell r="B188">
            <v>38944</v>
          </cell>
          <cell r="C188">
            <v>74.256570394903946</v>
          </cell>
          <cell r="D188">
            <v>99.189940503417134</v>
          </cell>
          <cell r="E188">
            <v>103.74739002336607</v>
          </cell>
          <cell r="F188">
            <v>140.90631595656248</v>
          </cell>
          <cell r="G188">
            <v>64.26343412543109</v>
          </cell>
          <cell r="H188">
            <v>101.32250945775534</v>
          </cell>
          <cell r="J188">
            <v>10.210000000000001</v>
          </cell>
          <cell r="K188">
            <v>30.795999999999999</v>
          </cell>
          <cell r="L188">
            <v>314.42716000000001</v>
          </cell>
          <cell r="M188">
            <v>39.050000000000004</v>
          </cell>
          <cell r="N188">
            <v>51.963999999999999</v>
          </cell>
          <cell r="O188">
            <v>2029.1942000000001</v>
          </cell>
          <cell r="P188">
            <v>18.03</v>
          </cell>
          <cell r="Q188">
            <v>43.82</v>
          </cell>
          <cell r="R188">
            <v>790.07460000000003</v>
          </cell>
          <cell r="S188">
            <v>50.74</v>
          </cell>
          <cell r="T188">
            <v>18.836000000000002</v>
          </cell>
          <cell r="U188">
            <v>955.73864000000015</v>
          </cell>
          <cell r="V188">
            <v>4089.4346</v>
          </cell>
          <cell r="X188">
            <v>44.11</v>
          </cell>
          <cell r="Y188">
            <v>27.805</v>
          </cell>
          <cell r="Z188">
            <v>1226.47855</v>
          </cell>
          <cell r="AA188">
            <v>20.94</v>
          </cell>
          <cell r="AB188">
            <v>657.21100000000001</v>
          </cell>
          <cell r="AC188">
            <v>13761.998340000002</v>
          </cell>
          <cell r="AD188">
            <v>14988.476890000002</v>
          </cell>
          <cell r="AF188">
            <v>61.82</v>
          </cell>
          <cell r="AG188">
            <v>48.914999999999999</v>
          </cell>
          <cell r="AH188">
            <v>3023.9252999999999</v>
          </cell>
          <cell r="AI188">
            <v>3.92</v>
          </cell>
          <cell r="AJ188">
            <v>516.30180000000007</v>
          </cell>
          <cell r="AK188">
            <v>2023.9030560000003</v>
          </cell>
          <cell r="AL188">
            <v>5047.828356</v>
          </cell>
        </row>
        <row r="189">
          <cell r="B189">
            <v>38945</v>
          </cell>
          <cell r="C189">
            <v>75.306926347877095</v>
          </cell>
          <cell r="D189">
            <v>102.04473352496397</v>
          </cell>
          <cell r="E189">
            <v>105.64156051058634</v>
          </cell>
          <cell r="F189">
            <v>143.94056845154114</v>
          </cell>
          <cell r="G189">
            <v>67.181100074192884</v>
          </cell>
          <cell r="H189">
            <v>102.09883354350566</v>
          </cell>
          <cell r="J189">
            <v>10.69</v>
          </cell>
          <cell r="K189">
            <v>30.795999999999999</v>
          </cell>
          <cell r="L189">
            <v>329.20923999999997</v>
          </cell>
          <cell r="M189">
            <v>40.340000000000003</v>
          </cell>
          <cell r="N189">
            <v>51.963999999999999</v>
          </cell>
          <cell r="O189">
            <v>2096.2277600000002</v>
          </cell>
          <cell r="P189">
            <v>18.75</v>
          </cell>
          <cell r="Q189">
            <v>43.82</v>
          </cell>
          <cell r="R189">
            <v>821.625</v>
          </cell>
          <cell r="S189">
            <v>50.97</v>
          </cell>
          <cell r="T189">
            <v>18.836000000000002</v>
          </cell>
          <cell r="U189">
            <v>960.07092000000011</v>
          </cell>
          <cell r="V189">
            <v>4207.13292</v>
          </cell>
          <cell r="X189">
            <v>44.97</v>
          </cell>
          <cell r="Y189">
            <v>27.805</v>
          </cell>
          <cell r="Z189">
            <v>1250.39085</v>
          </cell>
          <cell r="AA189">
            <v>21.32</v>
          </cell>
          <cell r="AB189">
            <v>657.21100000000001</v>
          </cell>
          <cell r="AC189">
            <v>14011.738520000001</v>
          </cell>
          <cell r="AD189">
            <v>15262.129370000001</v>
          </cell>
          <cell r="AF189">
            <v>63.620000000000005</v>
          </cell>
          <cell r="AG189">
            <v>48.914999999999999</v>
          </cell>
          <cell r="AH189">
            <v>3111.9723000000004</v>
          </cell>
          <cell r="AI189">
            <v>3.96</v>
          </cell>
          <cell r="AJ189">
            <v>516.30180000000007</v>
          </cell>
          <cell r="AK189">
            <v>2044.5551280000002</v>
          </cell>
          <cell r="AL189">
            <v>5156.5274280000003</v>
          </cell>
        </row>
        <row r="190">
          <cell r="B190">
            <v>38946</v>
          </cell>
          <cell r="C190">
            <v>75.493194713142273</v>
          </cell>
          <cell r="D190">
            <v>102.20432382630634</v>
          </cell>
          <cell r="E190">
            <v>104.79892932611476</v>
          </cell>
          <cell r="F190">
            <v>146.27833748397217</v>
          </cell>
          <cell r="G190">
            <v>67.867577447481224</v>
          </cell>
          <cell r="H190">
            <v>102.26040353089532</v>
          </cell>
          <cell r="J190">
            <v>10.77</v>
          </cell>
          <cell r="K190">
            <v>30.795999999999999</v>
          </cell>
          <cell r="L190">
            <v>331.67291999999998</v>
          </cell>
          <cell r="M190">
            <v>40.44</v>
          </cell>
          <cell r="N190">
            <v>51.963999999999999</v>
          </cell>
          <cell r="O190">
            <v>2101.42416</v>
          </cell>
          <cell r="P190">
            <v>18.850000000000001</v>
          </cell>
          <cell r="Q190">
            <v>43.82</v>
          </cell>
          <cell r="R190">
            <v>826.00700000000006</v>
          </cell>
          <cell r="S190">
            <v>50.68</v>
          </cell>
          <cell r="T190">
            <v>18.836000000000002</v>
          </cell>
          <cell r="U190">
            <v>954.6084800000001</v>
          </cell>
          <cell r="V190">
            <v>4213.7125599999999</v>
          </cell>
          <cell r="X190">
            <v>44.61</v>
          </cell>
          <cell r="Y190">
            <v>27.805</v>
          </cell>
          <cell r="Z190">
            <v>1240.38105</v>
          </cell>
          <cell r="AA190">
            <v>21.150000000000002</v>
          </cell>
          <cell r="AB190">
            <v>657.21100000000001</v>
          </cell>
          <cell r="AC190">
            <v>13900.012650000002</v>
          </cell>
          <cell r="AD190">
            <v>15140.393700000002</v>
          </cell>
          <cell r="AF190">
            <v>63.01</v>
          </cell>
          <cell r="AG190">
            <v>48.914999999999999</v>
          </cell>
          <cell r="AH190">
            <v>3082.1341499999999</v>
          </cell>
          <cell r="AI190">
            <v>4.18</v>
          </cell>
          <cell r="AJ190">
            <v>516.30180000000007</v>
          </cell>
          <cell r="AK190">
            <v>2158.1415240000001</v>
          </cell>
          <cell r="AL190">
            <v>5240.2756740000004</v>
          </cell>
        </row>
        <row r="191">
          <cell r="B191">
            <v>38947</v>
          </cell>
          <cell r="C191">
            <v>75.342583975700833</v>
          </cell>
          <cell r="D191">
            <v>99.952104473725967</v>
          </cell>
          <cell r="E191">
            <v>102.9616213700475</v>
          </cell>
          <cell r="F191">
            <v>143.95109776047227</v>
          </cell>
          <cell r="G191">
            <v>68.041000850195474</v>
          </cell>
          <cell r="H191">
            <v>102.64029003783102</v>
          </cell>
          <cell r="J191">
            <v>10.700000000000001</v>
          </cell>
          <cell r="K191">
            <v>30.795999999999999</v>
          </cell>
          <cell r="L191">
            <v>329.5172</v>
          </cell>
          <cell r="M191">
            <v>39</v>
          </cell>
          <cell r="N191">
            <v>51.963999999999999</v>
          </cell>
          <cell r="O191">
            <v>2026.596</v>
          </cell>
          <cell r="P191">
            <v>18.504999999999999</v>
          </cell>
          <cell r="Q191">
            <v>43.82</v>
          </cell>
          <cell r="R191">
            <v>810.88909999999998</v>
          </cell>
          <cell r="S191">
            <v>50.64</v>
          </cell>
          <cell r="T191">
            <v>18.836000000000002</v>
          </cell>
          <cell r="U191">
            <v>953.85504000000014</v>
          </cell>
          <cell r="V191">
            <v>4120.8573399999996</v>
          </cell>
          <cell r="X191">
            <v>45.7</v>
          </cell>
          <cell r="Y191">
            <v>27.805</v>
          </cell>
          <cell r="Z191">
            <v>1270.6885</v>
          </cell>
          <cell r="AA191">
            <v>20.700000000000003</v>
          </cell>
          <cell r="AB191">
            <v>657.21100000000001</v>
          </cell>
          <cell r="AC191">
            <v>13604.267700000002</v>
          </cell>
          <cell r="AD191">
            <v>14874.956200000002</v>
          </cell>
          <cell r="AF191">
            <v>62.15</v>
          </cell>
          <cell r="AG191">
            <v>48.914999999999999</v>
          </cell>
          <cell r="AH191">
            <v>3040.0672500000001</v>
          </cell>
          <cell r="AI191">
            <v>4.1000000000000005</v>
          </cell>
          <cell r="AJ191">
            <v>516.30180000000007</v>
          </cell>
          <cell r="AK191">
            <v>2116.8373800000004</v>
          </cell>
          <cell r="AL191">
            <v>5156.9046300000009</v>
          </cell>
        </row>
        <row r="192">
          <cell r="B192">
            <v>38950</v>
          </cell>
          <cell r="C192">
            <v>72.581366971947929</v>
          </cell>
          <cell r="D192">
            <v>97.380515328117582</v>
          </cell>
          <cell r="E192">
            <v>102.75236411567128</v>
          </cell>
          <cell r="F192">
            <v>143.05448792176455</v>
          </cell>
          <cell r="G192">
            <v>66.190895049035319</v>
          </cell>
          <cell r="H192">
            <v>102.26355611601512</v>
          </cell>
          <cell r="J192">
            <v>10.450000000000001</v>
          </cell>
          <cell r="K192">
            <v>30.795999999999999</v>
          </cell>
          <cell r="L192">
            <v>321.81820000000005</v>
          </cell>
          <cell r="M192">
            <v>37.93</v>
          </cell>
          <cell r="N192">
            <v>51.963999999999999</v>
          </cell>
          <cell r="O192">
            <v>1970.99452</v>
          </cell>
          <cell r="P192">
            <v>17.990000000000002</v>
          </cell>
          <cell r="Q192">
            <v>43.82</v>
          </cell>
          <cell r="R192">
            <v>788.32180000000005</v>
          </cell>
          <cell r="S192">
            <v>49.57</v>
          </cell>
          <cell r="T192">
            <v>18.836000000000002</v>
          </cell>
          <cell r="U192">
            <v>933.7005200000001</v>
          </cell>
          <cell r="V192">
            <v>4014.8350399999999</v>
          </cell>
          <cell r="X192">
            <v>44.14</v>
          </cell>
          <cell r="Y192">
            <v>27.805</v>
          </cell>
          <cell r="Z192">
            <v>1227.3126999999999</v>
          </cell>
          <cell r="AA192">
            <v>20.72</v>
          </cell>
          <cell r="AB192">
            <v>657.21100000000001</v>
          </cell>
          <cell r="AC192">
            <v>13617.411919999999</v>
          </cell>
          <cell r="AD192">
            <v>14844.724619999999</v>
          </cell>
          <cell r="AF192">
            <v>61.81</v>
          </cell>
          <cell r="AG192">
            <v>48.914999999999999</v>
          </cell>
          <cell r="AH192">
            <v>3023.43615</v>
          </cell>
          <cell r="AI192">
            <v>4.07</v>
          </cell>
          <cell r="AJ192">
            <v>516.30180000000007</v>
          </cell>
          <cell r="AK192">
            <v>2101.3483260000003</v>
          </cell>
          <cell r="AL192">
            <v>5124.7844760000007</v>
          </cell>
        </row>
        <row r="193">
          <cell r="B193">
            <v>38951</v>
          </cell>
          <cell r="C193">
            <v>71.104544061389291</v>
          </cell>
          <cell r="D193">
            <v>97.848054146993263</v>
          </cell>
          <cell r="E193">
            <v>101.55805313612625</v>
          </cell>
          <cell r="F193">
            <v>142.46585086449087</v>
          </cell>
          <cell r="G193">
            <v>66.552561088281252</v>
          </cell>
          <cell r="H193">
            <v>102.36601513240855</v>
          </cell>
          <cell r="J193">
            <v>10.450000000000001</v>
          </cell>
          <cell r="K193">
            <v>30.795999999999999</v>
          </cell>
          <cell r="L193">
            <v>321.81820000000005</v>
          </cell>
          <cell r="M193">
            <v>38.130000000000003</v>
          </cell>
          <cell r="N193">
            <v>51.963999999999999</v>
          </cell>
          <cell r="O193">
            <v>1981.38732</v>
          </cell>
          <cell r="P193">
            <v>18.240000000000002</v>
          </cell>
          <cell r="Q193">
            <v>43.82</v>
          </cell>
          <cell r="R193">
            <v>799.27680000000009</v>
          </cell>
          <cell r="S193">
            <v>49.46</v>
          </cell>
          <cell r="T193">
            <v>18.836000000000002</v>
          </cell>
          <cell r="U193">
            <v>931.62856000000011</v>
          </cell>
          <cell r="V193">
            <v>4034.1108800000002</v>
          </cell>
          <cell r="X193">
            <v>44.08</v>
          </cell>
          <cell r="Y193">
            <v>27.805</v>
          </cell>
          <cell r="Z193">
            <v>1225.6443999999999</v>
          </cell>
          <cell r="AA193">
            <v>20.46</v>
          </cell>
          <cell r="AB193">
            <v>657.21100000000001</v>
          </cell>
          <cell r="AC193">
            <v>13446.537060000001</v>
          </cell>
          <cell r="AD193">
            <v>14672.18146</v>
          </cell>
          <cell r="AF193">
            <v>61.59</v>
          </cell>
          <cell r="AG193">
            <v>48.914999999999999</v>
          </cell>
          <cell r="AH193">
            <v>3012.6748500000003</v>
          </cell>
          <cell r="AI193">
            <v>4.05</v>
          </cell>
          <cell r="AJ193">
            <v>516.30180000000007</v>
          </cell>
          <cell r="AK193">
            <v>2091.0222900000003</v>
          </cell>
          <cell r="AL193">
            <v>5103.6971400000002</v>
          </cell>
        </row>
        <row r="194">
          <cell r="B194">
            <v>38952</v>
          </cell>
          <cell r="C194">
            <v>69.045020009364805</v>
          </cell>
          <cell r="D194">
            <v>96.086355388966595</v>
          </cell>
          <cell r="E194">
            <v>101.54178196801547</v>
          </cell>
          <cell r="F194">
            <v>141.03065013378531</v>
          </cell>
          <cell r="G194">
            <v>64.64723782654282</v>
          </cell>
          <cell r="H194">
            <v>101.90652585119797</v>
          </cell>
          <cell r="J194">
            <v>10.220000000000001</v>
          </cell>
          <cell r="K194">
            <v>30.795999999999999</v>
          </cell>
          <cell r="L194">
            <v>314.73511999999999</v>
          </cell>
          <cell r="M194">
            <v>37.880000000000003</v>
          </cell>
          <cell r="N194">
            <v>51.963999999999999</v>
          </cell>
          <cell r="O194">
            <v>1968.3963200000001</v>
          </cell>
          <cell r="P194">
            <v>17.32</v>
          </cell>
          <cell r="Q194">
            <v>43.82</v>
          </cell>
          <cell r="R194">
            <v>758.9624</v>
          </cell>
          <cell r="S194">
            <v>48.81</v>
          </cell>
          <cell r="T194">
            <v>18.836000000000002</v>
          </cell>
          <cell r="U194">
            <v>919.38516000000016</v>
          </cell>
          <cell r="V194">
            <v>3961.4790000000003</v>
          </cell>
          <cell r="X194">
            <v>43.050000000000004</v>
          </cell>
          <cell r="Y194">
            <v>27.805</v>
          </cell>
          <cell r="Z194">
            <v>1197.0052500000002</v>
          </cell>
          <cell r="AA194">
            <v>20.5</v>
          </cell>
          <cell r="AB194">
            <v>657.21100000000001</v>
          </cell>
          <cell r="AC194">
            <v>13472.825500000001</v>
          </cell>
          <cell r="AD194">
            <v>14669.830750000001</v>
          </cell>
          <cell r="AF194">
            <v>60.75</v>
          </cell>
          <cell r="AG194">
            <v>48.914999999999999</v>
          </cell>
          <cell r="AH194">
            <v>2971.5862499999998</v>
          </cell>
          <cell r="AI194">
            <v>4.03</v>
          </cell>
          <cell r="AJ194">
            <v>516.30180000000007</v>
          </cell>
          <cell r="AK194">
            <v>2080.6962540000004</v>
          </cell>
          <cell r="AL194">
            <v>5052.2825040000007</v>
          </cell>
        </row>
        <row r="195">
          <cell r="B195">
            <v>38953</v>
          </cell>
          <cell r="C195">
            <v>71.871764698029267</v>
          </cell>
          <cell r="D195">
            <v>93.406924351946131</v>
          </cell>
          <cell r="E195">
            <v>101.89223687958187</v>
          </cell>
          <cell r="F195">
            <v>142.55385141417821</v>
          </cell>
          <cell r="G195">
            <v>66.027771793938953</v>
          </cell>
          <cell r="H195">
            <v>102.14848675914247</v>
          </cell>
          <cell r="J195">
            <v>10.050000000000001</v>
          </cell>
          <cell r="K195">
            <v>30.795999999999999</v>
          </cell>
          <cell r="L195">
            <v>309.49979999999999</v>
          </cell>
          <cell r="M195">
            <v>36.119999999999997</v>
          </cell>
          <cell r="N195">
            <v>51.963999999999999</v>
          </cell>
          <cell r="O195">
            <v>1876.9396799999997</v>
          </cell>
          <cell r="P195">
            <v>17.04</v>
          </cell>
          <cell r="Q195">
            <v>43.82</v>
          </cell>
          <cell r="R195">
            <v>746.69279999999992</v>
          </cell>
          <cell r="S195">
            <v>48.730000000000004</v>
          </cell>
          <cell r="T195">
            <v>18.836000000000002</v>
          </cell>
          <cell r="U195">
            <v>917.87828000000013</v>
          </cell>
          <cell r="V195">
            <v>3851.0105599999997</v>
          </cell>
          <cell r="X195">
            <v>42.980000000000004</v>
          </cell>
          <cell r="Y195">
            <v>27.805</v>
          </cell>
          <cell r="Z195">
            <v>1195.0589</v>
          </cell>
          <cell r="AA195">
            <v>20.580000000000002</v>
          </cell>
          <cell r="AB195">
            <v>657.21100000000001</v>
          </cell>
          <cell r="AC195">
            <v>13525.402380000001</v>
          </cell>
          <cell r="AD195">
            <v>14720.461280000001</v>
          </cell>
          <cell r="AF195">
            <v>61.76</v>
          </cell>
          <cell r="AG195">
            <v>48.914999999999999</v>
          </cell>
          <cell r="AH195">
            <v>3020.9903999999997</v>
          </cell>
          <cell r="AI195">
            <v>4.04</v>
          </cell>
          <cell r="AJ195">
            <v>516.30180000000007</v>
          </cell>
          <cell r="AK195">
            <v>2085.8592720000001</v>
          </cell>
          <cell r="AL195">
            <v>5106.8496720000003</v>
          </cell>
        </row>
        <row r="196">
          <cell r="B196">
            <v>38954</v>
          </cell>
          <cell r="C196">
            <v>72.041371481044081</v>
          </cell>
          <cell r="D196">
            <v>92.453775640684341</v>
          </cell>
          <cell r="E196">
            <v>101.0317590538132</v>
          </cell>
          <cell r="F196">
            <v>142.04713987368834</v>
          </cell>
          <cell r="G196">
            <v>65.773961471664961</v>
          </cell>
          <cell r="H196">
            <v>102.07203656998738</v>
          </cell>
          <cell r="J196">
            <v>10.040000000000001</v>
          </cell>
          <cell r="K196">
            <v>30.795999999999999</v>
          </cell>
          <cell r="L196">
            <v>309.19184000000001</v>
          </cell>
          <cell r="M196">
            <v>36.020000000000003</v>
          </cell>
          <cell r="N196">
            <v>51.963999999999999</v>
          </cell>
          <cell r="O196">
            <v>1871.7432800000001</v>
          </cell>
          <cell r="P196">
            <v>16.66</v>
          </cell>
          <cell r="Q196">
            <v>43.82</v>
          </cell>
          <cell r="R196">
            <v>730.0412</v>
          </cell>
          <cell r="S196">
            <v>47.82</v>
          </cell>
          <cell r="T196">
            <v>18.836000000000002</v>
          </cell>
          <cell r="U196">
            <v>900.73752000000013</v>
          </cell>
          <cell r="V196">
            <v>3811.7138400000003</v>
          </cell>
          <cell r="X196">
            <v>43</v>
          </cell>
          <cell r="Y196">
            <v>27.805</v>
          </cell>
          <cell r="Z196">
            <v>1195.615</v>
          </cell>
          <cell r="AA196">
            <v>20.39</v>
          </cell>
          <cell r="AB196">
            <v>657.21100000000001</v>
          </cell>
          <cell r="AC196">
            <v>13400.532290000001</v>
          </cell>
          <cell r="AD196">
            <v>14596.147290000001</v>
          </cell>
          <cell r="AF196">
            <v>61.6</v>
          </cell>
          <cell r="AG196">
            <v>48.914999999999999</v>
          </cell>
          <cell r="AH196">
            <v>3013.1640000000002</v>
          </cell>
          <cell r="AI196">
            <v>4.0200000000000005</v>
          </cell>
          <cell r="AJ196">
            <v>516.30180000000007</v>
          </cell>
          <cell r="AK196">
            <v>2075.5332360000007</v>
          </cell>
          <cell r="AL196">
            <v>5088.6972360000009</v>
          </cell>
        </row>
        <row r="197">
          <cell r="B197">
            <v>38957</v>
          </cell>
          <cell r="C197">
            <v>70.693713262305067</v>
          </cell>
          <cell r="D197">
            <v>94.85346110422141</v>
          </cell>
          <cell r="E197">
            <v>101.90063504250162</v>
          </cell>
          <cell r="F197">
            <v>140.79852783623136</v>
          </cell>
          <cell r="G197">
            <v>66.948376855648277</v>
          </cell>
          <cell r="H197">
            <v>102.5997005044136</v>
          </cell>
          <cell r="J197">
            <v>10.130000000000001</v>
          </cell>
          <cell r="K197">
            <v>30.795999999999999</v>
          </cell>
          <cell r="L197">
            <v>311.96348</v>
          </cell>
          <cell r="M197">
            <v>36.83</v>
          </cell>
          <cell r="N197">
            <v>51.963999999999999</v>
          </cell>
          <cell r="O197">
            <v>1913.8341199999998</v>
          </cell>
          <cell r="P197">
            <v>17.52</v>
          </cell>
          <cell r="Q197">
            <v>43.82</v>
          </cell>
          <cell r="R197">
            <v>767.72640000000001</v>
          </cell>
          <cell r="S197">
            <v>48.69</v>
          </cell>
          <cell r="T197">
            <v>18.836000000000002</v>
          </cell>
          <cell r="U197">
            <v>917.12484000000006</v>
          </cell>
          <cell r="V197">
            <v>3910.6488399999998</v>
          </cell>
          <cell r="X197">
            <v>43.26</v>
          </cell>
          <cell r="Y197">
            <v>27.805</v>
          </cell>
          <cell r="Z197">
            <v>1202.8443</v>
          </cell>
          <cell r="AA197">
            <v>20.57</v>
          </cell>
          <cell r="AB197">
            <v>657.21100000000001</v>
          </cell>
          <cell r="AC197">
            <v>13518.83027</v>
          </cell>
          <cell r="AD197">
            <v>14721.674570000001</v>
          </cell>
          <cell r="AF197">
            <v>60.58</v>
          </cell>
          <cell r="AG197">
            <v>48.914999999999999</v>
          </cell>
          <cell r="AH197">
            <v>2963.2707</v>
          </cell>
          <cell r="AI197">
            <v>4.03</v>
          </cell>
          <cell r="AJ197">
            <v>516.30180000000007</v>
          </cell>
          <cell r="AK197">
            <v>2080.6962540000004</v>
          </cell>
          <cell r="AL197">
            <v>5043.9669540000004</v>
          </cell>
        </row>
        <row r="198">
          <cell r="B198">
            <v>38958</v>
          </cell>
          <cell r="C198">
            <v>71.261013273522863</v>
          </cell>
          <cell r="D198">
            <v>95.178492054445499</v>
          </cell>
          <cell r="E198">
            <v>104.24271578906368</v>
          </cell>
          <cell r="F198">
            <v>135.58410745465673</v>
          </cell>
          <cell r="G198">
            <v>67.351108728689496</v>
          </cell>
          <cell r="H198">
            <v>102.79634300126102</v>
          </cell>
          <cell r="J198">
            <v>9.99</v>
          </cell>
          <cell r="K198">
            <v>30.795999999999999</v>
          </cell>
          <cell r="L198">
            <v>307.65204</v>
          </cell>
          <cell r="M198">
            <v>36.93</v>
          </cell>
          <cell r="N198">
            <v>51.963999999999999</v>
          </cell>
          <cell r="O198">
            <v>1919.03052</v>
          </cell>
          <cell r="P198">
            <v>17.84</v>
          </cell>
          <cell r="Q198">
            <v>43.82</v>
          </cell>
          <cell r="R198">
            <v>781.74879999999996</v>
          </cell>
          <cell r="S198">
            <v>48.61</v>
          </cell>
          <cell r="T198">
            <v>18.836000000000002</v>
          </cell>
          <cell r="U198">
            <v>915.61796000000004</v>
          </cell>
          <cell r="V198">
            <v>3924.0493200000001</v>
          </cell>
          <cell r="X198">
            <v>44.32</v>
          </cell>
          <cell r="Y198">
            <v>27.805</v>
          </cell>
          <cell r="Z198">
            <v>1232.3176000000001</v>
          </cell>
          <cell r="AA198">
            <v>21.04</v>
          </cell>
          <cell r="AB198">
            <v>657.21100000000001</v>
          </cell>
          <cell r="AC198">
            <v>13827.719439999999</v>
          </cell>
          <cell r="AD198">
            <v>15060.037039999999</v>
          </cell>
          <cell r="AF198">
            <v>56.550000000000004</v>
          </cell>
          <cell r="AG198">
            <v>48.914999999999999</v>
          </cell>
          <cell r="AH198">
            <v>2766.1432500000001</v>
          </cell>
          <cell r="AI198">
            <v>4.05</v>
          </cell>
          <cell r="AJ198">
            <v>516.30180000000007</v>
          </cell>
          <cell r="AK198">
            <v>2091.0222900000003</v>
          </cell>
          <cell r="AL198">
            <v>4857.16554</v>
          </cell>
        </row>
        <row r="199">
          <cell r="B199">
            <v>38959</v>
          </cell>
          <cell r="C199">
            <v>72.567133073361404</v>
          </cell>
          <cell r="D199">
            <v>97.159532275266983</v>
          </cell>
          <cell r="E199">
            <v>107.7390413098573</v>
          </cell>
          <cell r="F199">
            <v>136.95259939330899</v>
          </cell>
          <cell r="G199">
            <v>66.883259271242352</v>
          </cell>
          <cell r="H199">
            <v>102.79555485498106</v>
          </cell>
          <cell r="J199">
            <v>10.46</v>
          </cell>
          <cell r="K199">
            <v>30.795999999999999</v>
          </cell>
          <cell r="L199">
            <v>322.12616000000003</v>
          </cell>
          <cell r="M199">
            <v>37.869999999999997</v>
          </cell>
          <cell r="N199">
            <v>51.963999999999999</v>
          </cell>
          <cell r="O199">
            <v>1967.8766799999999</v>
          </cell>
          <cell r="P199">
            <v>18.16</v>
          </cell>
          <cell r="Q199">
            <v>43.82</v>
          </cell>
          <cell r="R199">
            <v>795.77120000000002</v>
          </cell>
          <cell r="S199">
            <v>48.84</v>
          </cell>
          <cell r="T199">
            <v>18.836000000000002</v>
          </cell>
          <cell r="U199">
            <v>919.95024000000012</v>
          </cell>
          <cell r="V199">
            <v>4005.7242800000004</v>
          </cell>
          <cell r="X199">
            <v>44.050000000000004</v>
          </cell>
          <cell r="Y199">
            <v>27.805</v>
          </cell>
          <cell r="Z199">
            <v>1224.81025</v>
          </cell>
          <cell r="AA199">
            <v>21.82</v>
          </cell>
          <cell r="AB199">
            <v>657.21100000000001</v>
          </cell>
          <cell r="AC199">
            <v>14340.34402</v>
          </cell>
          <cell r="AD199">
            <v>15565.154270000001</v>
          </cell>
          <cell r="AF199">
            <v>58.08</v>
          </cell>
          <cell r="AG199">
            <v>48.914999999999999</v>
          </cell>
          <cell r="AH199">
            <v>2840.9831999999997</v>
          </cell>
          <cell r="AI199">
            <v>4</v>
          </cell>
          <cell r="AJ199">
            <v>516.30180000000007</v>
          </cell>
          <cell r="AK199">
            <v>2065.2072000000003</v>
          </cell>
          <cell r="AL199">
            <v>4906.1903999999995</v>
          </cell>
        </row>
        <row r="200">
          <cell r="B200">
            <v>38960</v>
          </cell>
          <cell r="C200">
            <v>72.230347190995573</v>
          </cell>
          <cell r="D200">
            <v>97.691057208664617</v>
          </cell>
          <cell r="E200">
            <v>108.35474316670519</v>
          </cell>
          <cell r="F200">
            <v>136.8054692714621</v>
          </cell>
          <cell r="G200">
            <v>67.459664197778068</v>
          </cell>
          <cell r="H200">
            <v>102.76008827238334</v>
          </cell>
          <cell r="J200">
            <v>10.57</v>
          </cell>
          <cell r="K200">
            <v>30.795999999999999</v>
          </cell>
          <cell r="L200">
            <v>325.51371999999998</v>
          </cell>
          <cell r="M200">
            <v>38.07</v>
          </cell>
          <cell r="N200">
            <v>51.963999999999999</v>
          </cell>
          <cell r="O200">
            <v>1978.2694799999999</v>
          </cell>
          <cell r="P200">
            <v>18.38</v>
          </cell>
          <cell r="Q200">
            <v>43.82</v>
          </cell>
          <cell r="R200">
            <v>805.41159999999991</v>
          </cell>
          <cell r="S200">
            <v>48.76</v>
          </cell>
          <cell r="T200">
            <v>18.836000000000002</v>
          </cell>
          <cell r="U200">
            <v>918.4433600000001</v>
          </cell>
          <cell r="V200">
            <v>4027.63816</v>
          </cell>
          <cell r="X200">
            <v>43.94</v>
          </cell>
          <cell r="Y200">
            <v>27.805</v>
          </cell>
          <cell r="Z200">
            <v>1221.7517</v>
          </cell>
          <cell r="AA200">
            <v>21.96</v>
          </cell>
          <cell r="AB200">
            <v>657.21100000000001</v>
          </cell>
          <cell r="AC200">
            <v>14432.353560000001</v>
          </cell>
          <cell r="AD200">
            <v>15654.105260000002</v>
          </cell>
          <cell r="AF200">
            <v>58.5</v>
          </cell>
          <cell r="AG200">
            <v>48.914999999999999</v>
          </cell>
          <cell r="AH200">
            <v>2861.5275000000001</v>
          </cell>
          <cell r="AI200">
            <v>3.95</v>
          </cell>
          <cell r="AJ200">
            <v>516.30180000000007</v>
          </cell>
          <cell r="AK200">
            <v>2039.3921100000005</v>
          </cell>
          <cell r="AL200">
            <v>4900.9196100000008</v>
          </cell>
        </row>
        <row r="201">
          <cell r="B201">
            <v>38961</v>
          </cell>
          <cell r="C201">
            <v>71.958014982220647</v>
          </cell>
          <cell r="D201">
            <v>98.05123875446921</v>
          </cell>
          <cell r="E201">
            <v>110.06152682746662</v>
          </cell>
          <cell r="F201">
            <v>138.34990402454599</v>
          </cell>
          <cell r="G201">
            <v>67.526346784460472</v>
          </cell>
          <cell r="H201">
            <v>103.32676544766709</v>
          </cell>
          <cell r="J201">
            <v>10.53</v>
          </cell>
          <cell r="K201">
            <v>30.795999999999999</v>
          </cell>
          <cell r="L201">
            <v>324.28188</v>
          </cell>
          <cell r="M201">
            <v>38</v>
          </cell>
          <cell r="N201">
            <v>51.963999999999999</v>
          </cell>
          <cell r="O201">
            <v>1974.6320000000001</v>
          </cell>
          <cell r="P201">
            <v>18.830000000000002</v>
          </cell>
          <cell r="Q201">
            <v>43.82</v>
          </cell>
          <cell r="R201">
            <v>825.13060000000007</v>
          </cell>
          <cell r="S201">
            <v>48.76</v>
          </cell>
          <cell r="T201">
            <v>18.836000000000002</v>
          </cell>
          <cell r="U201">
            <v>918.4433600000001</v>
          </cell>
          <cell r="V201">
            <v>4042.4878400000002</v>
          </cell>
          <cell r="X201">
            <v>43.59</v>
          </cell>
          <cell r="Y201">
            <v>27.805</v>
          </cell>
          <cell r="Z201">
            <v>1212.0199500000001</v>
          </cell>
          <cell r="AA201">
            <v>22.35</v>
          </cell>
          <cell r="AB201">
            <v>657.21100000000001</v>
          </cell>
          <cell r="AC201">
            <v>14688.665850000001</v>
          </cell>
          <cell r="AD201">
            <v>15900.685800000001</v>
          </cell>
          <cell r="AF201">
            <v>59.42</v>
          </cell>
          <cell r="AG201">
            <v>48.914999999999999</v>
          </cell>
          <cell r="AH201">
            <v>2906.5293000000001</v>
          </cell>
          <cell r="AI201">
            <v>3.97</v>
          </cell>
          <cell r="AJ201">
            <v>516.30180000000007</v>
          </cell>
          <cell r="AK201">
            <v>2049.7181460000002</v>
          </cell>
          <cell r="AL201">
            <v>4956.2474460000003</v>
          </cell>
        </row>
        <row r="202">
          <cell r="B202">
            <v>38965</v>
          </cell>
          <cell r="C202">
            <v>72.302128548347184</v>
          </cell>
          <cell r="D202">
            <v>98.239170739446621</v>
          </cell>
          <cell r="E202">
            <v>109.33787082900852</v>
          </cell>
          <cell r="F202">
            <v>140.66505196718171</v>
          </cell>
          <cell r="G202">
            <v>66.634183716035906</v>
          </cell>
          <cell r="H202">
            <v>103.50331021437577</v>
          </cell>
          <cell r="J202">
            <v>10.55</v>
          </cell>
          <cell r="K202">
            <v>30.795999999999999</v>
          </cell>
          <cell r="L202">
            <v>324.89780000000002</v>
          </cell>
          <cell r="M202">
            <v>38.020000000000003</v>
          </cell>
          <cell r="N202">
            <v>51.963999999999999</v>
          </cell>
          <cell r="O202">
            <v>1975.67128</v>
          </cell>
          <cell r="P202">
            <v>18.809999999999999</v>
          </cell>
          <cell r="Q202">
            <v>43.82</v>
          </cell>
          <cell r="R202">
            <v>824.25419999999997</v>
          </cell>
          <cell r="S202">
            <v>49.13</v>
          </cell>
          <cell r="T202">
            <v>18.836000000000002</v>
          </cell>
          <cell r="U202">
            <v>925.41268000000014</v>
          </cell>
          <cell r="V202">
            <v>4050.23596</v>
          </cell>
          <cell r="X202">
            <v>45.03</v>
          </cell>
          <cell r="Y202">
            <v>27.805</v>
          </cell>
          <cell r="Z202">
            <v>1252.05915</v>
          </cell>
          <cell r="AA202">
            <v>22.13</v>
          </cell>
          <cell r="AB202">
            <v>657.21100000000001</v>
          </cell>
          <cell r="AC202">
            <v>14544.07943</v>
          </cell>
          <cell r="AD202">
            <v>15796.138579999999</v>
          </cell>
          <cell r="AF202">
            <v>61.01</v>
          </cell>
          <cell r="AG202">
            <v>48.914999999999999</v>
          </cell>
          <cell r="AH202">
            <v>2984.3041499999999</v>
          </cell>
          <cell r="AI202">
            <v>3.98</v>
          </cell>
          <cell r="AJ202">
            <v>516.30180000000007</v>
          </cell>
          <cell r="AK202">
            <v>2054.8811640000004</v>
          </cell>
          <cell r="AL202">
            <v>5039.1853140000003</v>
          </cell>
        </row>
        <row r="203">
          <cell r="B203">
            <v>38966</v>
          </cell>
          <cell r="C203">
            <v>70.968939256447953</v>
          </cell>
          <cell r="D203">
            <v>98.617519409243641</v>
          </cell>
          <cell r="E203">
            <v>107.91593079606147</v>
          </cell>
          <cell r="F203">
            <v>135.73592499230301</v>
          </cell>
          <cell r="G203">
            <v>64.414248024901283</v>
          </cell>
          <cell r="H203">
            <v>102.4795081967213</v>
          </cell>
          <cell r="J203">
            <v>10.44</v>
          </cell>
          <cell r="K203">
            <v>30.795999999999999</v>
          </cell>
          <cell r="L203">
            <v>321.51023999999995</v>
          </cell>
          <cell r="M203">
            <v>38.050000000000004</v>
          </cell>
          <cell r="N203">
            <v>51.963999999999999</v>
          </cell>
          <cell r="O203">
            <v>1977.2302000000002</v>
          </cell>
          <cell r="P203">
            <v>19.5</v>
          </cell>
          <cell r="Q203">
            <v>43.82</v>
          </cell>
          <cell r="R203">
            <v>854.49</v>
          </cell>
          <cell r="S203">
            <v>48.45</v>
          </cell>
          <cell r="T203">
            <v>18.836000000000002</v>
          </cell>
          <cell r="U203">
            <v>912.60420000000011</v>
          </cell>
          <cell r="V203">
            <v>4065.8346400000005</v>
          </cell>
          <cell r="X203">
            <v>44.26</v>
          </cell>
          <cell r="Y203">
            <v>27.805</v>
          </cell>
          <cell r="Z203">
            <v>1230.6493</v>
          </cell>
          <cell r="AA203">
            <v>21.85</v>
          </cell>
          <cell r="AB203">
            <v>657.21100000000001</v>
          </cell>
          <cell r="AC203">
            <v>14360.060350000002</v>
          </cell>
          <cell r="AD203">
            <v>15590.709650000001</v>
          </cell>
          <cell r="AF203">
            <v>58.35</v>
          </cell>
          <cell r="AG203">
            <v>48.914999999999999</v>
          </cell>
          <cell r="AH203">
            <v>2854.1902500000001</v>
          </cell>
          <cell r="AI203">
            <v>3.89</v>
          </cell>
          <cell r="AJ203">
            <v>516.30180000000007</v>
          </cell>
          <cell r="AK203">
            <v>2008.4140020000004</v>
          </cell>
          <cell r="AL203">
            <v>4862.604252000001</v>
          </cell>
        </row>
        <row r="204">
          <cell r="B204">
            <v>38967</v>
          </cell>
          <cell r="C204">
            <v>70.964505358055192</v>
          </cell>
          <cell r="D204">
            <v>97.566114935734376</v>
          </cell>
          <cell r="E204">
            <v>104.91125784402442</v>
          </cell>
          <cell r="F204">
            <v>136.55217178616007</v>
          </cell>
          <cell r="G204">
            <v>65.102112830470588</v>
          </cell>
          <cell r="H204">
            <v>101.98770491803278</v>
          </cell>
          <cell r="J204">
            <v>10.15</v>
          </cell>
          <cell r="K204">
            <v>30.795999999999999</v>
          </cell>
          <cell r="L204">
            <v>312.57940000000002</v>
          </cell>
          <cell r="M204">
            <v>37.96</v>
          </cell>
          <cell r="N204">
            <v>51.963999999999999</v>
          </cell>
          <cell r="O204">
            <v>1972.5534399999999</v>
          </cell>
          <cell r="P204">
            <v>18.86</v>
          </cell>
          <cell r="Q204">
            <v>43.82</v>
          </cell>
          <cell r="R204">
            <v>826.4452</v>
          </cell>
          <cell r="S204">
            <v>48.36</v>
          </cell>
          <cell r="T204">
            <v>18.836000000000002</v>
          </cell>
          <cell r="U204">
            <v>910.90896000000009</v>
          </cell>
          <cell r="V204">
            <v>4022.4870000000001</v>
          </cell>
          <cell r="X204">
            <v>42.83</v>
          </cell>
          <cell r="Y204">
            <v>27.805</v>
          </cell>
          <cell r="Z204">
            <v>1190.88815</v>
          </cell>
          <cell r="AA204">
            <v>21.25</v>
          </cell>
          <cell r="AB204">
            <v>657.21100000000001</v>
          </cell>
          <cell r="AC204">
            <v>13965.733749999999</v>
          </cell>
          <cell r="AD204">
            <v>15156.6219</v>
          </cell>
          <cell r="AF204">
            <v>59.370000000000005</v>
          </cell>
          <cell r="AG204">
            <v>48.914999999999999</v>
          </cell>
          <cell r="AH204">
            <v>2904.0835500000003</v>
          </cell>
          <cell r="AI204">
            <v>3.85</v>
          </cell>
          <cell r="AJ204">
            <v>516.30180000000007</v>
          </cell>
          <cell r="AK204">
            <v>1987.7619300000003</v>
          </cell>
          <cell r="AL204">
            <v>4891.8454800000009</v>
          </cell>
        </row>
        <row r="205">
          <cell r="B205">
            <v>38968</v>
          </cell>
          <cell r="C205">
            <v>71.87582571505871</v>
          </cell>
          <cell r="D205">
            <v>98.582635620557539</v>
          </cell>
          <cell r="E205">
            <v>103.31855128882839</v>
          </cell>
          <cell r="F205">
            <v>137.63236194413616</v>
          </cell>
          <cell r="G205">
            <v>65.747900372674479</v>
          </cell>
          <cell r="H205">
            <v>102.37389659520805</v>
          </cell>
          <cell r="J205">
            <v>10.040000000000001</v>
          </cell>
          <cell r="K205">
            <v>30.795999999999999</v>
          </cell>
          <cell r="L205">
            <v>309.19184000000001</v>
          </cell>
          <cell r="M205">
            <v>38.39</v>
          </cell>
          <cell r="N205">
            <v>51.963999999999999</v>
          </cell>
          <cell r="O205">
            <v>1994.89796</v>
          </cell>
          <cell r="P205">
            <v>19.07</v>
          </cell>
          <cell r="Q205">
            <v>43.82</v>
          </cell>
          <cell r="R205">
            <v>835.64740000000006</v>
          </cell>
          <cell r="S205">
            <v>49.09</v>
          </cell>
          <cell r="T205">
            <v>18.836000000000002</v>
          </cell>
          <cell r="U205">
            <v>924.65924000000018</v>
          </cell>
          <cell r="V205">
            <v>4064.3964400000004</v>
          </cell>
          <cell r="X205">
            <v>43.300000000000004</v>
          </cell>
          <cell r="Y205">
            <v>27.805</v>
          </cell>
          <cell r="Z205">
            <v>1203.9565</v>
          </cell>
          <cell r="AA205">
            <v>20.88</v>
          </cell>
          <cell r="AB205">
            <v>657.21100000000001</v>
          </cell>
          <cell r="AC205">
            <v>13722.56568</v>
          </cell>
          <cell r="AD205">
            <v>14926.52218</v>
          </cell>
          <cell r="AF205">
            <v>59.95</v>
          </cell>
          <cell r="AG205">
            <v>48.914999999999999</v>
          </cell>
          <cell r="AH205">
            <v>2932.4542500000002</v>
          </cell>
          <cell r="AI205">
            <v>3.87</v>
          </cell>
          <cell r="AJ205">
            <v>516.30180000000007</v>
          </cell>
          <cell r="AK205">
            <v>1998.0879660000003</v>
          </cell>
          <cell r="AL205">
            <v>4930.5422160000007</v>
          </cell>
        </row>
        <row r="206">
          <cell r="B206">
            <v>38971</v>
          </cell>
          <cell r="C206">
            <v>70.580113825030494</v>
          </cell>
          <cell r="D206">
            <v>99.139832228232294</v>
          </cell>
          <cell r="E206">
            <v>102.50531440136605</v>
          </cell>
          <cell r="F206">
            <v>131.71104536096868</v>
          </cell>
          <cell r="G206">
            <v>66.68202633675395</v>
          </cell>
          <cell r="H206">
            <v>102.42276166456492</v>
          </cell>
          <cell r="J206">
            <v>10.11</v>
          </cell>
          <cell r="K206">
            <v>30.795999999999999</v>
          </cell>
          <cell r="L206">
            <v>311.34755999999999</v>
          </cell>
          <cell r="M206">
            <v>38.47</v>
          </cell>
          <cell r="N206">
            <v>51.963999999999999</v>
          </cell>
          <cell r="O206">
            <v>1999.0550799999999</v>
          </cell>
          <cell r="P206">
            <v>19.39</v>
          </cell>
          <cell r="Q206">
            <v>43.82</v>
          </cell>
          <cell r="R206">
            <v>849.66980000000001</v>
          </cell>
          <cell r="S206">
            <v>49.230000000000004</v>
          </cell>
          <cell r="T206">
            <v>18.836000000000002</v>
          </cell>
          <cell r="U206">
            <v>927.29628000000014</v>
          </cell>
          <cell r="V206">
            <v>4087.3687199999999</v>
          </cell>
          <cell r="X206">
            <v>42.62</v>
          </cell>
          <cell r="Y206">
            <v>27.805</v>
          </cell>
          <cell r="Z206">
            <v>1185.0491</v>
          </cell>
          <cell r="AA206">
            <v>20.73</v>
          </cell>
          <cell r="AB206">
            <v>657.21100000000001</v>
          </cell>
          <cell r="AC206">
            <v>13623.984030000001</v>
          </cell>
          <cell r="AD206">
            <v>14809.033130000002</v>
          </cell>
          <cell r="AF206">
            <v>56.88</v>
          </cell>
          <cell r="AG206">
            <v>48.914999999999999</v>
          </cell>
          <cell r="AH206">
            <v>2782.2852000000003</v>
          </cell>
          <cell r="AI206">
            <v>3.75</v>
          </cell>
          <cell r="AJ206">
            <v>516.30180000000007</v>
          </cell>
          <cell r="AK206">
            <v>1936.1317500000002</v>
          </cell>
          <cell r="AL206">
            <v>4718.4169500000007</v>
          </cell>
        </row>
        <row r="207">
          <cell r="B207">
            <v>38972</v>
          </cell>
          <cell r="C207">
            <v>74.609551757815993</v>
          </cell>
          <cell r="D207">
            <v>103.02012422915105</v>
          </cell>
          <cell r="E207">
            <v>105.21779587812648</v>
          </cell>
          <cell r="F207">
            <v>134.2036403050262</v>
          </cell>
          <cell r="G207">
            <v>70.62254115048178</v>
          </cell>
          <cell r="H207">
            <v>103.49227616645649</v>
          </cell>
          <cell r="J207">
            <v>10.220000000000001</v>
          </cell>
          <cell r="K207">
            <v>30.795999999999999</v>
          </cell>
          <cell r="L207">
            <v>314.73511999999999</v>
          </cell>
          <cell r="M207">
            <v>40.200000000000003</v>
          </cell>
          <cell r="N207">
            <v>51.963999999999999</v>
          </cell>
          <cell r="O207">
            <v>2088.9528</v>
          </cell>
          <cell r="P207">
            <v>20.25</v>
          </cell>
          <cell r="Q207">
            <v>43.82</v>
          </cell>
          <cell r="R207">
            <v>887.35500000000002</v>
          </cell>
          <cell r="S207">
            <v>50.77</v>
          </cell>
          <cell r="T207">
            <v>18.836000000000002</v>
          </cell>
          <cell r="U207">
            <v>956.30372000000011</v>
          </cell>
          <cell r="V207">
            <v>4247.3466399999998</v>
          </cell>
          <cell r="X207">
            <v>43.95</v>
          </cell>
          <cell r="Y207">
            <v>27.805</v>
          </cell>
          <cell r="Z207">
            <v>1222.0297500000001</v>
          </cell>
          <cell r="AA207">
            <v>21.27</v>
          </cell>
          <cell r="AB207">
            <v>657.21100000000001</v>
          </cell>
          <cell r="AC207">
            <v>13978.87797</v>
          </cell>
          <cell r="AD207">
            <v>15200.907719999999</v>
          </cell>
          <cell r="AF207">
            <v>57.65</v>
          </cell>
          <cell r="AG207">
            <v>48.914999999999999</v>
          </cell>
          <cell r="AH207">
            <v>2819.9497499999998</v>
          </cell>
          <cell r="AI207">
            <v>3.85</v>
          </cell>
          <cell r="AJ207">
            <v>516.30180000000007</v>
          </cell>
          <cell r="AK207">
            <v>1987.7619300000003</v>
          </cell>
          <cell r="AL207">
            <v>4807.7116800000003</v>
          </cell>
        </row>
        <row r="208">
          <cell r="B208">
            <v>38973</v>
          </cell>
          <cell r="C208">
            <v>75.004444420991845</v>
          </cell>
          <cell r="D208">
            <v>103.94331295168733</v>
          </cell>
          <cell r="E208">
            <v>107.6965238839496</v>
          </cell>
          <cell r="F208">
            <v>136.73725629241861</v>
          </cell>
          <cell r="G208">
            <v>70.163298907265698</v>
          </cell>
          <cell r="H208">
            <v>103.88319672131145</v>
          </cell>
          <cell r="J208">
            <v>10.01</v>
          </cell>
          <cell r="K208">
            <v>30.795999999999999</v>
          </cell>
          <cell r="L208">
            <v>308.26795999999996</v>
          </cell>
          <cell r="M208">
            <v>40.04</v>
          </cell>
          <cell r="N208">
            <v>51.963999999999999</v>
          </cell>
          <cell r="O208">
            <v>2080.6385599999999</v>
          </cell>
          <cell r="P208">
            <v>20.91</v>
          </cell>
          <cell r="Q208">
            <v>43.82</v>
          </cell>
          <cell r="R208">
            <v>916.27620000000002</v>
          </cell>
          <cell r="S208">
            <v>52.04</v>
          </cell>
          <cell r="T208">
            <v>18.836000000000002</v>
          </cell>
          <cell r="U208">
            <v>980.22544000000005</v>
          </cell>
          <cell r="V208">
            <v>4285.40816</v>
          </cell>
          <cell r="X208">
            <v>45.72</v>
          </cell>
          <cell r="Y208">
            <v>27.805</v>
          </cell>
          <cell r="Z208">
            <v>1271.2446</v>
          </cell>
          <cell r="AA208">
            <v>21.740000000000002</v>
          </cell>
          <cell r="AB208">
            <v>657.21100000000001</v>
          </cell>
          <cell r="AC208">
            <v>14287.767140000002</v>
          </cell>
          <cell r="AD208">
            <v>15559.011740000002</v>
          </cell>
          <cell r="AF208">
            <v>59.400000000000006</v>
          </cell>
          <cell r="AG208">
            <v>48.914999999999999</v>
          </cell>
          <cell r="AH208">
            <v>2905.5510000000004</v>
          </cell>
          <cell r="AI208">
            <v>3.86</v>
          </cell>
          <cell r="AJ208">
            <v>516.30180000000007</v>
          </cell>
          <cell r="AK208">
            <v>1992.9249480000003</v>
          </cell>
          <cell r="AL208">
            <v>4898.4759480000012</v>
          </cell>
        </row>
        <row r="209">
          <cell r="B209">
            <v>38974</v>
          </cell>
          <cell r="C209">
            <v>74.433877743042785</v>
          </cell>
          <cell r="D209">
            <v>103.37098790799581</v>
          </cell>
          <cell r="E209">
            <v>110.5454795055016</v>
          </cell>
          <cell r="F209">
            <v>134.93946576908971</v>
          </cell>
          <cell r="G209">
            <v>70.742999055654508</v>
          </cell>
          <cell r="H209">
            <v>103.74211853720048</v>
          </cell>
          <cell r="J209">
            <v>9.7900000000000009</v>
          </cell>
          <cell r="K209">
            <v>30.795999999999999</v>
          </cell>
          <cell r="L209">
            <v>301.49284</v>
          </cell>
          <cell r="M209">
            <v>40.1</v>
          </cell>
          <cell r="N209">
            <v>51.963999999999999</v>
          </cell>
          <cell r="O209">
            <v>2083.7564000000002</v>
          </cell>
          <cell r="P209">
            <v>20.700000000000003</v>
          </cell>
          <cell r="Q209">
            <v>43.82</v>
          </cell>
          <cell r="R209">
            <v>907.07400000000018</v>
          </cell>
          <cell r="S209">
            <v>51.47</v>
          </cell>
          <cell r="T209">
            <v>18.836000000000002</v>
          </cell>
          <cell r="U209">
            <v>969.48892000000012</v>
          </cell>
          <cell r="V209">
            <v>4261.8121600000004</v>
          </cell>
          <cell r="X209">
            <v>44.45</v>
          </cell>
          <cell r="Y209">
            <v>27.805</v>
          </cell>
          <cell r="Z209">
            <v>1235.9322500000001</v>
          </cell>
          <cell r="AA209">
            <v>22.42</v>
          </cell>
          <cell r="AB209">
            <v>657.21100000000001</v>
          </cell>
          <cell r="AC209">
            <v>14734.670620000001</v>
          </cell>
          <cell r="AD209">
            <v>15970.602870000001</v>
          </cell>
          <cell r="AF209">
            <v>58.400000000000006</v>
          </cell>
          <cell r="AG209">
            <v>48.914999999999999</v>
          </cell>
          <cell r="AH209">
            <v>2856.6360000000004</v>
          </cell>
          <cell r="AI209">
            <v>3.83</v>
          </cell>
          <cell r="AJ209">
            <v>516.30180000000007</v>
          </cell>
          <cell r="AK209">
            <v>1977.4358940000004</v>
          </cell>
          <cell r="AL209">
            <v>4834.0718940000006</v>
          </cell>
        </row>
        <row r="210">
          <cell r="B210">
            <v>38975</v>
          </cell>
          <cell r="C210">
            <v>74.830124078561795</v>
          </cell>
          <cell r="D210">
            <v>103.12958005972261</v>
          </cell>
          <cell r="E210">
            <v>111.03695605262848</v>
          </cell>
          <cell r="F210">
            <v>135.91042190468744</v>
          </cell>
          <cell r="G210">
            <v>72.407665141606117</v>
          </cell>
          <cell r="H210">
            <v>104.02466897856242</v>
          </cell>
          <cell r="J210">
            <v>9.7000000000000011</v>
          </cell>
          <cell r="K210">
            <v>30.795999999999999</v>
          </cell>
          <cell r="L210">
            <v>298.72120000000001</v>
          </cell>
          <cell r="M210">
            <v>40.14</v>
          </cell>
          <cell r="N210">
            <v>51.963999999999999</v>
          </cell>
          <cell r="O210">
            <v>2085.8349600000001</v>
          </cell>
          <cell r="P210">
            <v>20.45</v>
          </cell>
          <cell r="Q210">
            <v>43.82</v>
          </cell>
          <cell r="R210">
            <v>896.11900000000003</v>
          </cell>
          <cell r="S210">
            <v>51.56</v>
          </cell>
          <cell r="T210">
            <v>18.836000000000002</v>
          </cell>
          <cell r="U210">
            <v>971.18416000000013</v>
          </cell>
          <cell r="V210">
            <v>4251.8593200000005</v>
          </cell>
          <cell r="X210">
            <v>44.64</v>
          </cell>
          <cell r="Y210">
            <v>27.805</v>
          </cell>
          <cell r="Z210">
            <v>1241.2152000000001</v>
          </cell>
          <cell r="AA210">
            <v>22.52</v>
          </cell>
          <cell r="AB210">
            <v>657.21100000000001</v>
          </cell>
          <cell r="AC210">
            <v>14800.39172</v>
          </cell>
          <cell r="AD210">
            <v>16041.60692</v>
          </cell>
          <cell r="AF210">
            <v>58.900000000000006</v>
          </cell>
          <cell r="AG210">
            <v>48.914999999999999</v>
          </cell>
          <cell r="AH210">
            <v>2881.0935000000004</v>
          </cell>
          <cell r="AI210">
            <v>3.85</v>
          </cell>
          <cell r="AJ210">
            <v>516.30180000000007</v>
          </cell>
          <cell r="AK210">
            <v>1987.7619300000003</v>
          </cell>
          <cell r="AL210">
            <v>4868.8554300000005</v>
          </cell>
        </row>
        <row r="211">
          <cell r="B211">
            <v>38978</v>
          </cell>
          <cell r="C211">
            <v>73.945313891574003</v>
          </cell>
          <cell r="D211">
            <v>103.16747537059146</v>
          </cell>
          <cell r="E211">
            <v>110.24838849619671</v>
          </cell>
          <cell r="F211">
            <v>137.05286657868933</v>
          </cell>
          <cell r="G211">
            <v>72.521777007466653</v>
          </cell>
          <cell r="H211">
            <v>104.12831021437579</v>
          </cell>
          <cell r="J211">
            <v>9.64</v>
          </cell>
          <cell r="K211">
            <v>30.795999999999999</v>
          </cell>
          <cell r="L211">
            <v>296.87344000000002</v>
          </cell>
          <cell r="M211">
            <v>40.410000000000004</v>
          </cell>
          <cell r="N211">
            <v>51.963999999999999</v>
          </cell>
          <cell r="O211">
            <v>2099.8652400000001</v>
          </cell>
          <cell r="P211">
            <v>20.04</v>
          </cell>
          <cell r="Q211">
            <v>43.82</v>
          </cell>
          <cell r="R211">
            <v>878.15279999999996</v>
          </cell>
          <cell r="S211">
            <v>51.95</v>
          </cell>
          <cell r="T211">
            <v>18.836000000000002</v>
          </cell>
          <cell r="U211">
            <v>978.53020000000015</v>
          </cell>
          <cell r="V211">
            <v>4253.4216799999995</v>
          </cell>
          <cell r="X211">
            <v>45.27</v>
          </cell>
          <cell r="Y211">
            <v>27.805</v>
          </cell>
          <cell r="Z211">
            <v>1258.73235</v>
          </cell>
          <cell r="AA211">
            <v>22.32</v>
          </cell>
          <cell r="AB211">
            <v>657.21100000000001</v>
          </cell>
          <cell r="AC211">
            <v>14668.94952</v>
          </cell>
          <cell r="AD211">
            <v>15927.68187</v>
          </cell>
          <cell r="AF211">
            <v>60.370000000000005</v>
          </cell>
          <cell r="AG211">
            <v>48.914999999999999</v>
          </cell>
          <cell r="AH211">
            <v>2952.9985500000003</v>
          </cell>
          <cell r="AI211">
            <v>3.79</v>
          </cell>
          <cell r="AJ211">
            <v>516.30180000000007</v>
          </cell>
          <cell r="AK211">
            <v>1956.7838220000003</v>
          </cell>
          <cell r="AL211">
            <v>4909.7823720000006</v>
          </cell>
        </row>
        <row r="212">
          <cell r="B212">
            <v>38979</v>
          </cell>
          <cell r="C212">
            <v>72.780470930687287</v>
          </cell>
          <cell r="D212">
            <v>101.88339005977356</v>
          </cell>
          <cell r="E212">
            <v>107.88671106710177</v>
          </cell>
          <cell r="F212">
            <v>137.37906445883411</v>
          </cell>
          <cell r="G212">
            <v>71.350132083888269</v>
          </cell>
          <cell r="H212">
            <v>103.90211223203025</v>
          </cell>
          <cell r="J212">
            <v>9.39</v>
          </cell>
          <cell r="K212">
            <v>30.795999999999999</v>
          </cell>
          <cell r="L212">
            <v>289.17444</v>
          </cell>
          <cell r="M212">
            <v>40.450000000000003</v>
          </cell>
          <cell r="N212">
            <v>51.963999999999999</v>
          </cell>
          <cell r="O212">
            <v>2101.9438</v>
          </cell>
          <cell r="P212">
            <v>19.88</v>
          </cell>
          <cell r="Q212">
            <v>43.82</v>
          </cell>
          <cell r="R212">
            <v>871.14159999999993</v>
          </cell>
          <cell r="S212">
            <v>49.81</v>
          </cell>
          <cell r="T212">
            <v>18.836000000000002</v>
          </cell>
          <cell r="U212">
            <v>938.22116000000017</v>
          </cell>
          <cell r="V212">
            <v>4200.4809999999998</v>
          </cell>
          <cell r="X212">
            <v>45.29</v>
          </cell>
          <cell r="Y212">
            <v>27.805</v>
          </cell>
          <cell r="Z212">
            <v>1259.28845</v>
          </cell>
          <cell r="AA212">
            <v>21.8</v>
          </cell>
          <cell r="AB212">
            <v>657.21100000000001</v>
          </cell>
          <cell r="AC212">
            <v>14327.1998</v>
          </cell>
          <cell r="AD212">
            <v>15586.48825</v>
          </cell>
          <cell r="AF212">
            <v>60.82</v>
          </cell>
          <cell r="AG212">
            <v>48.914999999999999</v>
          </cell>
          <cell r="AH212">
            <v>2975.0102999999999</v>
          </cell>
          <cell r="AI212">
            <v>3.77</v>
          </cell>
          <cell r="AJ212">
            <v>516.30180000000007</v>
          </cell>
          <cell r="AK212">
            <v>1946.4577860000002</v>
          </cell>
          <cell r="AL212">
            <v>4921.4680859999999</v>
          </cell>
        </row>
        <row r="213">
          <cell r="B213">
            <v>38980</v>
          </cell>
          <cell r="C213">
            <v>71.754290684406882</v>
          </cell>
          <cell r="D213">
            <v>103.28201993629465</v>
          </cell>
          <cell r="E213">
            <v>109.26613512772121</v>
          </cell>
          <cell r="F213">
            <v>138.90070326729395</v>
          </cell>
          <cell r="G213">
            <v>70.402124304668206</v>
          </cell>
          <cell r="H213">
            <v>104.44317465321562</v>
          </cell>
          <cell r="J213">
            <v>9.4500000000000011</v>
          </cell>
          <cell r="K213">
            <v>30.795999999999999</v>
          </cell>
          <cell r="L213">
            <v>291.02220000000005</v>
          </cell>
          <cell r="M213">
            <v>40.89</v>
          </cell>
          <cell r="N213">
            <v>51.963999999999999</v>
          </cell>
          <cell r="O213">
            <v>2124.8079600000001</v>
          </cell>
          <cell r="P213">
            <v>19.97</v>
          </cell>
          <cell r="Q213">
            <v>43.82</v>
          </cell>
          <cell r="R213">
            <v>875.08539999999994</v>
          </cell>
          <cell r="S213">
            <v>51.35</v>
          </cell>
          <cell r="T213">
            <v>18.836000000000002</v>
          </cell>
          <cell r="U213">
            <v>967.22860000000014</v>
          </cell>
          <cell r="V213">
            <v>4258.1441599999998</v>
          </cell>
          <cell r="X213">
            <v>45.13</v>
          </cell>
          <cell r="Y213">
            <v>27.805</v>
          </cell>
          <cell r="Z213">
            <v>1254.8396500000001</v>
          </cell>
          <cell r="AA213">
            <v>22.11</v>
          </cell>
          <cell r="AB213">
            <v>657.21100000000001</v>
          </cell>
          <cell r="AC213">
            <v>14530.93521</v>
          </cell>
          <cell r="AD213">
            <v>15785.77486</v>
          </cell>
          <cell r="AF213">
            <v>61.09</v>
          </cell>
          <cell r="AG213">
            <v>48.914999999999999</v>
          </cell>
          <cell r="AH213">
            <v>2988.2173499999999</v>
          </cell>
          <cell r="AI213">
            <v>3.85</v>
          </cell>
          <cell r="AJ213">
            <v>516.30180000000007</v>
          </cell>
          <cell r="AK213">
            <v>1987.7619300000003</v>
          </cell>
          <cell r="AL213">
            <v>4975.9792800000005</v>
          </cell>
        </row>
        <row r="214">
          <cell r="B214">
            <v>38981</v>
          </cell>
          <cell r="C214">
            <v>70.772449422054095</v>
          </cell>
          <cell r="D214">
            <v>102.02270788817486</v>
          </cell>
          <cell r="E214">
            <v>112.02130859843894</v>
          </cell>
          <cell r="F214">
            <v>139.55153655565044</v>
          </cell>
          <cell r="G214">
            <v>69.111092931866196</v>
          </cell>
          <cell r="H214">
            <v>103.88004413619166</v>
          </cell>
          <cell r="J214">
            <v>9.4600000000000009</v>
          </cell>
          <cell r="K214">
            <v>30.795999999999999</v>
          </cell>
          <cell r="L214">
            <v>291.33016000000003</v>
          </cell>
          <cell r="M214">
            <v>40.53</v>
          </cell>
          <cell r="N214">
            <v>51.963999999999999</v>
          </cell>
          <cell r="O214">
            <v>2106.1009199999999</v>
          </cell>
          <cell r="P214">
            <v>19.91</v>
          </cell>
          <cell r="Q214">
            <v>43.82</v>
          </cell>
          <cell r="R214">
            <v>872.45619999999997</v>
          </cell>
          <cell r="S214">
            <v>49.71</v>
          </cell>
          <cell r="T214">
            <v>18.836000000000002</v>
          </cell>
          <cell r="U214">
            <v>936.33756000000017</v>
          </cell>
          <cell r="V214">
            <v>4206.2248399999999</v>
          </cell>
          <cell r="X214">
            <v>45.5</v>
          </cell>
          <cell r="Y214">
            <v>27.805</v>
          </cell>
          <cell r="Z214">
            <v>1265.1275000000001</v>
          </cell>
          <cell r="AA214">
            <v>22.700000000000003</v>
          </cell>
          <cell r="AB214">
            <v>657.21100000000001</v>
          </cell>
          <cell r="AC214">
            <v>14918.689700000003</v>
          </cell>
          <cell r="AD214">
            <v>16183.817200000003</v>
          </cell>
          <cell r="AF214">
            <v>61.25</v>
          </cell>
          <cell r="AG214">
            <v>48.914999999999999</v>
          </cell>
          <cell r="AH214">
            <v>2996.0437499999998</v>
          </cell>
          <cell r="AI214">
            <v>3.88</v>
          </cell>
          <cell r="AJ214">
            <v>516.30180000000007</v>
          </cell>
          <cell r="AK214">
            <v>2003.2509840000002</v>
          </cell>
          <cell r="AL214">
            <v>4999.2947340000001</v>
          </cell>
        </row>
        <row r="215">
          <cell r="B215">
            <v>38982</v>
          </cell>
          <cell r="C215">
            <v>72.772770365563261</v>
          </cell>
          <cell r="D215">
            <v>101.1732733231168</v>
          </cell>
          <cell r="E215">
            <v>108.47861788674695</v>
          </cell>
          <cell r="F215">
            <v>136.29731182892496</v>
          </cell>
          <cell r="G215">
            <v>70.446637698528093</v>
          </cell>
          <cell r="H215">
            <v>103.62389659520805</v>
          </cell>
          <cell r="J215">
            <v>9.5400000000000009</v>
          </cell>
          <cell r="K215">
            <v>30.795999999999999</v>
          </cell>
          <cell r="L215">
            <v>293.79384000000005</v>
          </cell>
          <cell r="M215">
            <v>40.01</v>
          </cell>
          <cell r="N215">
            <v>51.963999999999999</v>
          </cell>
          <cell r="O215">
            <v>2079.0796399999999</v>
          </cell>
          <cell r="P215">
            <v>19.740000000000002</v>
          </cell>
          <cell r="Q215">
            <v>43.82</v>
          </cell>
          <cell r="R215">
            <v>865.00680000000011</v>
          </cell>
          <cell r="S215">
            <v>49.550000000000004</v>
          </cell>
          <cell r="T215">
            <v>18.836000000000002</v>
          </cell>
          <cell r="U215">
            <v>933.32380000000023</v>
          </cell>
          <cell r="V215">
            <v>4171.2040800000004</v>
          </cell>
          <cell r="X215">
            <v>44.82</v>
          </cell>
          <cell r="Y215">
            <v>27.805</v>
          </cell>
          <cell r="Z215">
            <v>1246.2201</v>
          </cell>
          <cell r="AA215">
            <v>21.95</v>
          </cell>
          <cell r="AB215">
            <v>657.21100000000001</v>
          </cell>
          <cell r="AC215">
            <v>14425.78145</v>
          </cell>
          <cell r="AD215">
            <v>15672.001550000001</v>
          </cell>
          <cell r="AF215">
            <v>59.5</v>
          </cell>
          <cell r="AG215">
            <v>48.914999999999999</v>
          </cell>
          <cell r="AH215">
            <v>2910.4425000000001</v>
          </cell>
          <cell r="AI215">
            <v>3.8200000000000003</v>
          </cell>
          <cell r="AJ215">
            <v>516.30180000000007</v>
          </cell>
          <cell r="AK215">
            <v>1972.2728760000005</v>
          </cell>
          <cell r="AL215">
            <v>4882.7153760000001</v>
          </cell>
        </row>
        <row r="216">
          <cell r="B216">
            <v>38985</v>
          </cell>
          <cell r="C216">
            <v>77.185947288987663</v>
          </cell>
          <cell r="D216">
            <v>102.49736317457977</v>
          </cell>
          <cell r="E216">
            <v>105.44612465730681</v>
          </cell>
          <cell r="F216">
            <v>134.48742952473194</v>
          </cell>
          <cell r="G216">
            <v>72.893165389987487</v>
          </cell>
          <cell r="H216">
            <v>104.5373581336696</v>
          </cell>
          <cell r="J216">
            <v>9.6000000000000014</v>
          </cell>
          <cell r="K216">
            <v>30.795999999999999</v>
          </cell>
          <cell r="L216">
            <v>295.64160000000004</v>
          </cell>
          <cell r="M216">
            <v>40.050000000000004</v>
          </cell>
          <cell r="N216">
            <v>51.963999999999999</v>
          </cell>
          <cell r="O216">
            <v>2081.1582000000003</v>
          </cell>
          <cell r="P216">
            <v>20.260000000000002</v>
          </cell>
          <cell r="Q216">
            <v>43.82</v>
          </cell>
          <cell r="R216">
            <v>887.79320000000007</v>
          </cell>
          <cell r="S216">
            <v>51.03</v>
          </cell>
          <cell r="T216">
            <v>18.836000000000002</v>
          </cell>
          <cell r="U216">
            <v>961.20108000000016</v>
          </cell>
          <cell r="V216">
            <v>4225.7940800000006</v>
          </cell>
          <cell r="X216">
            <v>44.900000000000006</v>
          </cell>
          <cell r="Y216">
            <v>27.805</v>
          </cell>
          <cell r="Z216">
            <v>1248.4445000000001</v>
          </cell>
          <cell r="AA216">
            <v>21.28</v>
          </cell>
          <cell r="AB216">
            <v>657.21100000000001</v>
          </cell>
          <cell r="AC216">
            <v>13985.450080000001</v>
          </cell>
          <cell r="AD216">
            <v>15233.89458</v>
          </cell>
          <cell r="AF216">
            <v>59.230000000000004</v>
          </cell>
          <cell r="AG216">
            <v>48.914999999999999</v>
          </cell>
          <cell r="AH216">
            <v>2897.2354500000001</v>
          </cell>
          <cell r="AI216">
            <v>3.72</v>
          </cell>
          <cell r="AJ216">
            <v>516.30180000000007</v>
          </cell>
          <cell r="AK216">
            <v>1920.6426960000003</v>
          </cell>
          <cell r="AL216">
            <v>4817.8781460000009</v>
          </cell>
        </row>
        <row r="217">
          <cell r="B217">
            <v>38986</v>
          </cell>
          <cell r="C217">
            <v>75.364380586301323</v>
          </cell>
          <cell r="D217">
            <v>101.32790586725753</v>
          </cell>
          <cell r="E217">
            <v>108.37503812143625</v>
          </cell>
          <cell r="F217">
            <v>135.60094493626318</v>
          </cell>
          <cell r="G217">
            <v>73.879989250817871</v>
          </cell>
          <cell r="H217">
            <v>105.32313997477929</v>
          </cell>
          <cell r="J217">
            <v>9.69</v>
          </cell>
          <cell r="K217">
            <v>30.795999999999999</v>
          </cell>
          <cell r="L217">
            <v>298.41323999999997</v>
          </cell>
          <cell r="M217">
            <v>38.910000000000004</v>
          </cell>
          <cell r="N217">
            <v>51.963999999999999</v>
          </cell>
          <cell r="O217">
            <v>2021.9192400000002</v>
          </cell>
          <cell r="P217">
            <v>20.53</v>
          </cell>
          <cell r="Q217">
            <v>43.82</v>
          </cell>
          <cell r="R217">
            <v>899.6246000000001</v>
          </cell>
          <cell r="S217">
            <v>50.84</v>
          </cell>
          <cell r="T217">
            <v>18.836000000000002</v>
          </cell>
          <cell r="U217">
            <v>957.62224000000015</v>
          </cell>
          <cell r="V217">
            <v>4177.5793200000007</v>
          </cell>
          <cell r="X217">
            <v>45.7</v>
          </cell>
          <cell r="Y217">
            <v>27.805</v>
          </cell>
          <cell r="Z217">
            <v>1270.6885</v>
          </cell>
          <cell r="AA217">
            <v>21.89</v>
          </cell>
          <cell r="AB217">
            <v>657.21100000000001</v>
          </cell>
          <cell r="AC217">
            <v>14386.34879</v>
          </cell>
          <cell r="AD217">
            <v>15657.03729</v>
          </cell>
          <cell r="AF217">
            <v>58.99</v>
          </cell>
          <cell r="AG217">
            <v>48.914999999999999</v>
          </cell>
          <cell r="AH217">
            <v>2885.4958500000002</v>
          </cell>
          <cell r="AI217">
            <v>3.8200000000000003</v>
          </cell>
          <cell r="AJ217">
            <v>516.30180000000007</v>
          </cell>
          <cell r="AK217">
            <v>1972.2728760000005</v>
          </cell>
          <cell r="AL217">
            <v>4857.7687260000002</v>
          </cell>
        </row>
        <row r="218">
          <cell r="B218">
            <v>38987</v>
          </cell>
          <cell r="C218">
            <v>73.678116711149201</v>
          </cell>
          <cell r="D218">
            <v>100.99643080287815</v>
          </cell>
          <cell r="E218">
            <v>107.43022662321057</v>
          </cell>
          <cell r="F218">
            <v>134.59053022926375</v>
          </cell>
          <cell r="G218">
            <v>72.50118304649645</v>
          </cell>
          <cell r="H218">
            <v>105.34284363177804</v>
          </cell>
          <cell r="J218">
            <v>9.65</v>
          </cell>
          <cell r="K218">
            <v>30.795999999999999</v>
          </cell>
          <cell r="L218">
            <v>297.1814</v>
          </cell>
          <cell r="M218">
            <v>38.49</v>
          </cell>
          <cell r="N218">
            <v>51.963999999999999</v>
          </cell>
          <cell r="O218">
            <v>2000.0943600000001</v>
          </cell>
          <cell r="P218">
            <v>20.740000000000002</v>
          </cell>
          <cell r="Q218">
            <v>43.82</v>
          </cell>
          <cell r="R218">
            <v>908.82680000000005</v>
          </cell>
          <cell r="S218">
            <v>50.85</v>
          </cell>
          <cell r="T218">
            <v>18.836000000000002</v>
          </cell>
          <cell r="U218">
            <v>957.81060000000014</v>
          </cell>
          <cell r="V218">
            <v>4163.9131600000001</v>
          </cell>
          <cell r="X218">
            <v>46.7</v>
          </cell>
          <cell r="Y218">
            <v>27.805</v>
          </cell>
          <cell r="Z218">
            <v>1298.4935</v>
          </cell>
          <cell r="AA218">
            <v>21.64</v>
          </cell>
          <cell r="AB218">
            <v>657.21100000000001</v>
          </cell>
          <cell r="AC218">
            <v>14222.046040000001</v>
          </cell>
          <cell r="AD218">
            <v>15520.539540000002</v>
          </cell>
          <cell r="AF218">
            <v>58.25</v>
          </cell>
          <cell r="AG218">
            <v>48.914999999999999</v>
          </cell>
          <cell r="AH218">
            <v>2849.2987499999999</v>
          </cell>
          <cell r="AI218">
            <v>3.8200000000000003</v>
          </cell>
          <cell r="AJ218">
            <v>516.30180000000007</v>
          </cell>
          <cell r="AK218">
            <v>1972.2728760000005</v>
          </cell>
          <cell r="AL218">
            <v>4821.5716260000008</v>
          </cell>
        </row>
        <row r="219">
          <cell r="B219">
            <v>38988</v>
          </cell>
          <cell r="C219">
            <v>74.300816158490719</v>
          </cell>
          <cell r="D219">
            <v>101.14342781880413</v>
          </cell>
          <cell r="E219">
            <v>107.79975305958106</v>
          </cell>
          <cell r="F219">
            <v>135.51901941947943</v>
          </cell>
          <cell r="G219">
            <v>72.48038603809664</v>
          </cell>
          <cell r="H219">
            <v>105.54460907944514</v>
          </cell>
          <cell r="J219">
            <v>9.84</v>
          </cell>
          <cell r="K219">
            <v>30.795999999999999</v>
          </cell>
          <cell r="L219">
            <v>303.03264000000001</v>
          </cell>
          <cell r="M219">
            <v>38.369999999999997</v>
          </cell>
          <cell r="N219">
            <v>51.963999999999999</v>
          </cell>
          <cell r="O219">
            <v>1993.8586799999998</v>
          </cell>
          <cell r="P219">
            <v>21.39</v>
          </cell>
          <cell r="Q219">
            <v>43.82</v>
          </cell>
          <cell r="R219">
            <v>937.3098</v>
          </cell>
          <cell r="S219">
            <v>49.68</v>
          </cell>
          <cell r="T219">
            <v>18.836000000000002</v>
          </cell>
          <cell r="U219">
            <v>935.77248000000009</v>
          </cell>
          <cell r="V219">
            <v>4169.9735999999994</v>
          </cell>
          <cell r="X219">
            <v>46.02</v>
          </cell>
          <cell r="Y219">
            <v>27.805</v>
          </cell>
          <cell r="Z219">
            <v>1279.5861</v>
          </cell>
          <cell r="AA219">
            <v>21.75</v>
          </cell>
          <cell r="AB219">
            <v>657.21100000000001</v>
          </cell>
          <cell r="AC219">
            <v>14294.339250000001</v>
          </cell>
          <cell r="AD219">
            <v>15573.925350000001</v>
          </cell>
          <cell r="AF219">
            <v>58.93</v>
          </cell>
          <cell r="AG219">
            <v>48.914999999999999</v>
          </cell>
          <cell r="AH219">
            <v>2882.56095</v>
          </cell>
          <cell r="AI219">
            <v>3.8200000000000003</v>
          </cell>
          <cell r="AJ219">
            <v>516.30180000000007</v>
          </cell>
          <cell r="AK219">
            <v>1972.2728760000005</v>
          </cell>
          <cell r="AL219">
            <v>4854.833826</v>
          </cell>
        </row>
        <row r="220">
          <cell r="B220">
            <v>38989</v>
          </cell>
          <cell r="C220">
            <v>72.360080526894251</v>
          </cell>
          <cell r="D220">
            <v>98.631638102440903</v>
          </cell>
          <cell r="E220">
            <v>105.66580726511314</v>
          </cell>
          <cell r="F220">
            <v>134.7871805003592</v>
          </cell>
          <cell r="G220">
            <v>70.6523080580738</v>
          </cell>
          <cell r="H220">
            <v>105.28452080706178</v>
          </cell>
          <cell r="J220">
            <v>9.52</v>
          </cell>
          <cell r="K220">
            <v>30.867000000000001</v>
          </cell>
          <cell r="L220">
            <v>293.85383999999999</v>
          </cell>
          <cell r="M220">
            <v>38.5</v>
          </cell>
          <cell r="N220">
            <v>50.911000000000001</v>
          </cell>
          <cell r="O220">
            <v>1960.0735</v>
          </cell>
          <cell r="P220">
            <v>20.240000000000002</v>
          </cell>
          <cell r="Q220">
            <v>43.866</v>
          </cell>
          <cell r="R220">
            <v>887.84784000000013</v>
          </cell>
          <cell r="S220">
            <v>49.050000000000004</v>
          </cell>
          <cell r="T220">
            <v>18.850999999999999</v>
          </cell>
          <cell r="U220">
            <v>924.64155000000005</v>
          </cell>
          <cell r="V220">
            <v>4066.4167300000008</v>
          </cell>
          <cell r="X220">
            <v>46.01</v>
          </cell>
          <cell r="Y220">
            <v>27.824000000000002</v>
          </cell>
          <cell r="Z220">
            <v>1280.1822400000001</v>
          </cell>
          <cell r="AA220">
            <v>21.28</v>
          </cell>
          <cell r="AB220">
            <v>657.21100000000001</v>
          </cell>
          <cell r="AC220">
            <v>13985.450080000001</v>
          </cell>
          <cell r="AD220">
            <v>15265.632320000001</v>
          </cell>
          <cell r="AF220">
            <v>58.03</v>
          </cell>
          <cell r="AG220">
            <v>49.042999999999999</v>
          </cell>
          <cell r="AH220">
            <v>2845.9652900000001</v>
          </cell>
          <cell r="AI220">
            <v>3.84</v>
          </cell>
          <cell r="AJ220">
            <v>516.31540000000007</v>
          </cell>
          <cell r="AK220">
            <v>1982.6511360000002</v>
          </cell>
          <cell r="AL220">
            <v>4828.6164260000005</v>
          </cell>
        </row>
        <row r="221">
          <cell r="B221">
            <v>38992</v>
          </cell>
          <cell r="C221">
            <v>69.958543756242392</v>
          </cell>
          <cell r="D221">
            <v>97.573756042638678</v>
          </cell>
          <cell r="E221">
            <v>107.11161840595538</v>
          </cell>
          <cell r="F221">
            <v>132.67740022412627</v>
          </cell>
          <cell r="G221">
            <v>71.574517513822443</v>
          </cell>
          <cell r="H221">
            <v>104.92749054224461</v>
          </cell>
          <cell r="J221">
            <v>9.42</v>
          </cell>
          <cell r="K221">
            <v>30.867000000000001</v>
          </cell>
          <cell r="L221">
            <v>290.76713999999998</v>
          </cell>
          <cell r="M221">
            <v>38.400000000000006</v>
          </cell>
          <cell r="N221">
            <v>50.911000000000001</v>
          </cell>
          <cell r="O221">
            <v>1954.9824000000003</v>
          </cell>
          <cell r="P221">
            <v>19.690000000000001</v>
          </cell>
          <cell r="Q221">
            <v>43.866</v>
          </cell>
          <cell r="R221">
            <v>863.72154</v>
          </cell>
          <cell r="S221">
            <v>48.45</v>
          </cell>
          <cell r="T221">
            <v>18.850999999999999</v>
          </cell>
          <cell r="U221">
            <v>913.33095000000003</v>
          </cell>
          <cell r="V221">
            <v>4022.8020300000003</v>
          </cell>
          <cell r="X221">
            <v>45.25</v>
          </cell>
          <cell r="Y221">
            <v>27.824000000000002</v>
          </cell>
          <cell r="Z221">
            <v>1259.0360000000001</v>
          </cell>
          <cell r="AA221">
            <v>21.63</v>
          </cell>
          <cell r="AB221">
            <v>657.21100000000001</v>
          </cell>
          <cell r="AC221">
            <v>14215.47393</v>
          </cell>
          <cell r="AD221">
            <v>15474.50993</v>
          </cell>
          <cell r="AF221">
            <v>56.910000000000004</v>
          </cell>
          <cell r="AG221">
            <v>49.042999999999999</v>
          </cell>
          <cell r="AH221">
            <v>2791.0371300000002</v>
          </cell>
          <cell r="AI221">
            <v>3.8000000000000003</v>
          </cell>
          <cell r="AJ221">
            <v>516.31540000000007</v>
          </cell>
          <cell r="AK221">
            <v>1961.9985200000003</v>
          </cell>
          <cell r="AL221">
            <v>4753.0356500000007</v>
          </cell>
        </row>
        <row r="222">
          <cell r="B222">
            <v>38993</v>
          </cell>
          <cell r="C222">
            <v>69.587416630259654</v>
          </cell>
          <cell r="D222">
            <v>97.732787019709662</v>
          </cell>
          <cell r="E222">
            <v>108.30713191156103</v>
          </cell>
          <cell r="F222">
            <v>138.74053981710895</v>
          </cell>
          <cell r="G222">
            <v>70.315147573074213</v>
          </cell>
          <cell r="H222">
            <v>105.14738335435057</v>
          </cell>
          <cell r="J222">
            <v>9.34</v>
          </cell>
          <cell r="K222">
            <v>30.867000000000001</v>
          </cell>
          <cell r="L222">
            <v>288.29777999999999</v>
          </cell>
          <cell r="M222">
            <v>38.28</v>
          </cell>
          <cell r="N222">
            <v>50.911000000000001</v>
          </cell>
          <cell r="O222">
            <v>1948.8730800000001</v>
          </cell>
          <cell r="P222">
            <v>19.760000000000002</v>
          </cell>
          <cell r="Q222">
            <v>43.866</v>
          </cell>
          <cell r="R222">
            <v>866.79216000000008</v>
          </cell>
          <cell r="S222">
            <v>49.09</v>
          </cell>
          <cell r="T222">
            <v>18.850999999999999</v>
          </cell>
          <cell r="U222">
            <v>925.39558999999997</v>
          </cell>
          <cell r="V222">
            <v>4029.3586100000002</v>
          </cell>
          <cell r="X222">
            <v>45.08</v>
          </cell>
          <cell r="Y222">
            <v>27.824000000000002</v>
          </cell>
          <cell r="Z222">
            <v>1254.30592</v>
          </cell>
          <cell r="AA222">
            <v>21.900000000000002</v>
          </cell>
          <cell r="AB222">
            <v>657.21100000000001</v>
          </cell>
          <cell r="AC222">
            <v>14392.920900000001</v>
          </cell>
          <cell r="AD222">
            <v>15647.226820000002</v>
          </cell>
          <cell r="AF222">
            <v>61.76</v>
          </cell>
          <cell r="AG222">
            <v>49.042999999999999</v>
          </cell>
          <cell r="AH222">
            <v>3028.8956800000001</v>
          </cell>
          <cell r="AI222">
            <v>3.7600000000000002</v>
          </cell>
          <cell r="AJ222">
            <v>516.31540000000007</v>
          </cell>
          <cell r="AK222">
            <v>1941.3459040000005</v>
          </cell>
          <cell r="AL222">
            <v>4970.2415840000003</v>
          </cell>
        </row>
        <row r="223">
          <cell r="B223">
            <v>38994</v>
          </cell>
          <cell r="C223">
            <v>70.959481629142289</v>
          </cell>
          <cell r="D223">
            <v>99.623039403258346</v>
          </cell>
          <cell r="E223">
            <v>108.06673184173793</v>
          </cell>
          <cell r="F223">
            <v>145.08698911890176</v>
          </cell>
          <cell r="G223">
            <v>71.54496453245423</v>
          </cell>
          <cell r="H223">
            <v>106.41708701134928</v>
          </cell>
          <cell r="J223">
            <v>9.36</v>
          </cell>
          <cell r="K223">
            <v>30.867000000000001</v>
          </cell>
          <cell r="L223">
            <v>288.91512</v>
          </cell>
          <cell r="M223">
            <v>38.800000000000004</v>
          </cell>
          <cell r="N223">
            <v>50.911000000000001</v>
          </cell>
          <cell r="O223">
            <v>1975.3468000000003</v>
          </cell>
          <cell r="P223">
            <v>20.76</v>
          </cell>
          <cell r="Q223">
            <v>43.866</v>
          </cell>
          <cell r="R223">
            <v>910.65816000000007</v>
          </cell>
          <cell r="S223">
            <v>49.46</v>
          </cell>
          <cell r="T223">
            <v>18.850999999999999</v>
          </cell>
          <cell r="U223">
            <v>932.37045999999998</v>
          </cell>
          <cell r="V223">
            <v>4107.29054</v>
          </cell>
          <cell r="X223">
            <v>46.43</v>
          </cell>
          <cell r="Y223">
            <v>27.824000000000002</v>
          </cell>
          <cell r="Z223">
            <v>1291.86832</v>
          </cell>
          <cell r="AA223">
            <v>21.79</v>
          </cell>
          <cell r="AB223">
            <v>657.21100000000001</v>
          </cell>
          <cell r="AC223">
            <v>14320.627689999999</v>
          </cell>
          <cell r="AD223">
            <v>15612.496009999999</v>
          </cell>
          <cell r="AF223">
            <v>66.08</v>
          </cell>
          <cell r="AG223">
            <v>49.042999999999999</v>
          </cell>
          <cell r="AH223">
            <v>3240.7614399999998</v>
          </cell>
          <cell r="AI223">
            <v>3.79</v>
          </cell>
          <cell r="AJ223">
            <v>516.31540000000007</v>
          </cell>
          <cell r="AK223">
            <v>1956.8353660000002</v>
          </cell>
          <cell r="AL223">
            <v>5197.5968059999996</v>
          </cell>
        </row>
        <row r="224">
          <cell r="B224">
            <v>38995</v>
          </cell>
          <cell r="C224">
            <v>71.568614409548886</v>
          </cell>
          <cell r="D224">
            <v>99.903577635769864</v>
          </cell>
          <cell r="E224">
            <v>109.48033815381683</v>
          </cell>
          <cell r="F224">
            <v>148.32391667223905</v>
          </cell>
          <cell r="G224">
            <v>71.117924695652732</v>
          </cell>
          <cell r="H224">
            <v>106.65353089533416</v>
          </cell>
          <cell r="J224">
            <v>9.44</v>
          </cell>
          <cell r="K224">
            <v>30.867000000000001</v>
          </cell>
          <cell r="L224">
            <v>291.38448</v>
          </cell>
          <cell r="M224">
            <v>38.92</v>
          </cell>
          <cell r="N224">
            <v>50.911000000000001</v>
          </cell>
          <cell r="O224">
            <v>1981.4561200000001</v>
          </cell>
          <cell r="P224">
            <v>21</v>
          </cell>
          <cell r="Q224">
            <v>43.866</v>
          </cell>
          <cell r="R224">
            <v>921.18600000000004</v>
          </cell>
          <cell r="S224">
            <v>49.06</v>
          </cell>
          <cell r="T224">
            <v>18.850999999999999</v>
          </cell>
          <cell r="U224">
            <v>924.83006</v>
          </cell>
          <cell r="V224">
            <v>4118.8566600000004</v>
          </cell>
          <cell r="X224">
            <v>46.92</v>
          </cell>
          <cell r="Y224">
            <v>27.824000000000002</v>
          </cell>
          <cell r="Z224">
            <v>1305.5020800000002</v>
          </cell>
          <cell r="AA224">
            <v>22.080000000000002</v>
          </cell>
          <cell r="AB224">
            <v>657.21100000000001</v>
          </cell>
          <cell r="AC224">
            <v>14511.218880000002</v>
          </cell>
          <cell r="AD224">
            <v>15816.720960000002</v>
          </cell>
          <cell r="AF224">
            <v>66.760000000000005</v>
          </cell>
          <cell r="AG224">
            <v>49.042999999999999</v>
          </cell>
          <cell r="AH224">
            <v>3274.1106800000002</v>
          </cell>
          <cell r="AI224">
            <v>3.95</v>
          </cell>
          <cell r="AJ224">
            <v>516.31540000000007</v>
          </cell>
          <cell r="AK224">
            <v>2039.4458300000003</v>
          </cell>
          <cell r="AL224">
            <v>5313.5565100000003</v>
          </cell>
        </row>
        <row r="225">
          <cell r="B225">
            <v>38996</v>
          </cell>
          <cell r="C225">
            <v>71.221049430924708</v>
          </cell>
          <cell r="D225">
            <v>98.97707880988078</v>
          </cell>
          <cell r="E225">
            <v>108.20439916814657</v>
          </cell>
          <cell r="F225">
            <v>150.46259980406711</v>
          </cell>
          <cell r="G225">
            <v>70.573742652229697</v>
          </cell>
          <cell r="H225">
            <v>106.36664564943253</v>
          </cell>
          <cell r="J225">
            <v>9.26</v>
          </cell>
          <cell r="K225">
            <v>30.867000000000001</v>
          </cell>
          <cell r="L225">
            <v>285.82841999999999</v>
          </cell>
          <cell r="M225">
            <v>38.69</v>
          </cell>
          <cell r="N225">
            <v>50.911000000000001</v>
          </cell>
          <cell r="O225">
            <v>1969.74659</v>
          </cell>
          <cell r="P225">
            <v>20.54</v>
          </cell>
          <cell r="Q225">
            <v>43.866</v>
          </cell>
          <cell r="R225">
            <v>901.00763999999992</v>
          </cell>
          <cell r="S225">
            <v>49.02</v>
          </cell>
          <cell r="T225">
            <v>18.850999999999999</v>
          </cell>
          <cell r="U225">
            <v>924.07601999999997</v>
          </cell>
          <cell r="V225">
            <v>4080.6586699999998</v>
          </cell>
          <cell r="X225">
            <v>46.2</v>
          </cell>
          <cell r="Y225">
            <v>27.824000000000002</v>
          </cell>
          <cell r="Z225">
            <v>1285.4688000000001</v>
          </cell>
          <cell r="AA225">
            <v>21.830000000000002</v>
          </cell>
          <cell r="AB225">
            <v>657.21100000000001</v>
          </cell>
          <cell r="AC225">
            <v>14346.916130000001</v>
          </cell>
          <cell r="AD225">
            <v>15632.384930000002</v>
          </cell>
          <cell r="AF225">
            <v>67.48</v>
          </cell>
          <cell r="AG225">
            <v>49.042999999999999</v>
          </cell>
          <cell r="AH225">
            <v>3309.42164</v>
          </cell>
          <cell r="AI225">
            <v>4.03</v>
          </cell>
          <cell r="AJ225">
            <v>516.31540000000007</v>
          </cell>
          <cell r="AK225">
            <v>2080.7510620000003</v>
          </cell>
          <cell r="AL225">
            <v>5390.1727019999998</v>
          </cell>
        </row>
        <row r="226">
          <cell r="B226">
            <v>38999</v>
          </cell>
          <cell r="C226">
            <v>74.939973233276305</v>
          </cell>
          <cell r="D226">
            <v>99.299542107573728</v>
          </cell>
          <cell r="E226">
            <v>109.4904311219282</v>
          </cell>
          <cell r="F226">
            <v>150.96912917619605</v>
          </cell>
          <cell r="G226">
            <v>72.118325905757942</v>
          </cell>
          <cell r="H226">
            <v>106.45176544766709</v>
          </cell>
          <cell r="J226">
            <v>9.32</v>
          </cell>
          <cell r="K226">
            <v>30.867000000000001</v>
          </cell>
          <cell r="L226">
            <v>287.68044000000003</v>
          </cell>
          <cell r="M226">
            <v>38.49</v>
          </cell>
          <cell r="N226">
            <v>50.911000000000001</v>
          </cell>
          <cell r="O226">
            <v>1959.5643900000002</v>
          </cell>
          <cell r="P226">
            <v>20.990000000000002</v>
          </cell>
          <cell r="Q226">
            <v>43.866</v>
          </cell>
          <cell r="R226">
            <v>920.74734000000012</v>
          </cell>
          <cell r="S226">
            <v>49.120000000000005</v>
          </cell>
          <cell r="T226">
            <v>18.850999999999999</v>
          </cell>
          <cell r="U226">
            <v>925.96112000000005</v>
          </cell>
          <cell r="V226">
            <v>4093.9532900000004</v>
          </cell>
          <cell r="X226">
            <v>46.5</v>
          </cell>
          <cell r="Y226">
            <v>27.824000000000002</v>
          </cell>
          <cell r="Z226">
            <v>1293.816</v>
          </cell>
          <cell r="AA226">
            <v>22.1</v>
          </cell>
          <cell r="AB226">
            <v>657.21100000000001</v>
          </cell>
          <cell r="AC226">
            <v>14524.3631</v>
          </cell>
          <cell r="AD226">
            <v>15818.179100000001</v>
          </cell>
          <cell r="AF226">
            <v>67.849999999999994</v>
          </cell>
          <cell r="AG226">
            <v>49.042999999999999</v>
          </cell>
          <cell r="AH226">
            <v>3327.5675499999998</v>
          </cell>
          <cell r="AI226">
            <v>4.03</v>
          </cell>
          <cell r="AJ226">
            <v>516.31540000000007</v>
          </cell>
          <cell r="AK226">
            <v>2080.7510620000003</v>
          </cell>
          <cell r="AL226">
            <v>5408.318612</v>
          </cell>
        </row>
        <row r="227">
          <cell r="B227">
            <v>39000</v>
          </cell>
          <cell r="C227">
            <v>78.033755780328505</v>
          </cell>
          <cell r="D227">
            <v>101.30334022883358</v>
          </cell>
          <cell r="E227">
            <v>112.80721935651788</v>
          </cell>
          <cell r="F227">
            <v>150.92311784750692</v>
          </cell>
          <cell r="G227">
            <v>74.149612058365278</v>
          </cell>
          <cell r="H227">
            <v>106.66929382093315</v>
          </cell>
          <cell r="J227">
            <v>9.52</v>
          </cell>
          <cell r="K227">
            <v>30.867000000000001</v>
          </cell>
          <cell r="L227">
            <v>293.85383999999999</v>
          </cell>
          <cell r="M227">
            <v>38.82</v>
          </cell>
          <cell r="N227">
            <v>50.911000000000001</v>
          </cell>
          <cell r="O227">
            <v>1976.36502</v>
          </cell>
          <cell r="P227">
            <v>21.98</v>
          </cell>
          <cell r="Q227">
            <v>43.866</v>
          </cell>
          <cell r="R227">
            <v>964.17467999999997</v>
          </cell>
          <cell r="S227">
            <v>49.980000000000004</v>
          </cell>
          <cell r="T227">
            <v>18.850999999999999</v>
          </cell>
          <cell r="U227">
            <v>942.17298000000005</v>
          </cell>
          <cell r="V227">
            <v>4176.5665200000003</v>
          </cell>
          <cell r="X227">
            <v>47.660000000000004</v>
          </cell>
          <cell r="Y227">
            <v>27.824000000000002</v>
          </cell>
          <cell r="Z227">
            <v>1326.0918400000003</v>
          </cell>
          <cell r="AA227">
            <v>22.78</v>
          </cell>
          <cell r="AB227">
            <v>657.21100000000001</v>
          </cell>
          <cell r="AC227">
            <v>14971.266580000001</v>
          </cell>
          <cell r="AD227">
            <v>16297.358420000002</v>
          </cell>
          <cell r="AF227">
            <v>67.290000000000006</v>
          </cell>
          <cell r="AG227">
            <v>49.042999999999999</v>
          </cell>
          <cell r="AH227">
            <v>3300.1034700000005</v>
          </cell>
          <cell r="AI227">
            <v>4.08</v>
          </cell>
          <cell r="AJ227">
            <v>516.31540000000007</v>
          </cell>
          <cell r="AK227">
            <v>2106.5668320000004</v>
          </cell>
          <cell r="AL227">
            <v>5406.6703020000004</v>
          </cell>
        </row>
        <row r="228">
          <cell r="B228">
            <v>39001</v>
          </cell>
          <cell r="C228">
            <v>75.851634268252667</v>
          </cell>
          <cell r="D228">
            <v>101.37339037896214</v>
          </cell>
          <cell r="E228">
            <v>112.44807072074244</v>
          </cell>
          <cell r="F228">
            <v>149.96253470106993</v>
          </cell>
          <cell r="G228">
            <v>73.141259011193213</v>
          </cell>
          <cell r="H228">
            <v>106.39580706179066</v>
          </cell>
          <cell r="J228">
            <v>9.5</v>
          </cell>
          <cell r="K228">
            <v>30.867000000000001</v>
          </cell>
          <cell r="L228">
            <v>293.23650000000004</v>
          </cell>
          <cell r="M228">
            <v>38.910000000000004</v>
          </cell>
          <cell r="N228">
            <v>50.911000000000001</v>
          </cell>
          <cell r="O228">
            <v>1980.9470100000003</v>
          </cell>
          <cell r="P228">
            <v>22.05</v>
          </cell>
          <cell r="Q228">
            <v>43.866</v>
          </cell>
          <cell r="R228">
            <v>967.24530000000004</v>
          </cell>
          <cell r="S228">
            <v>49.76</v>
          </cell>
          <cell r="T228">
            <v>18.850999999999999</v>
          </cell>
          <cell r="U228">
            <v>938.02575999999988</v>
          </cell>
          <cell r="V228">
            <v>4179.4545699999999</v>
          </cell>
          <cell r="X228">
            <v>46.74</v>
          </cell>
          <cell r="Y228">
            <v>27.824000000000002</v>
          </cell>
          <cell r="Z228">
            <v>1300.4937600000001</v>
          </cell>
          <cell r="AA228">
            <v>22.740000000000002</v>
          </cell>
          <cell r="AB228">
            <v>657.21100000000001</v>
          </cell>
          <cell r="AC228">
            <v>14944.978140000001</v>
          </cell>
          <cell r="AD228">
            <v>16245.4719</v>
          </cell>
          <cell r="AF228">
            <v>67.22</v>
          </cell>
          <cell r="AG228">
            <v>49.042999999999999</v>
          </cell>
          <cell r="AH228">
            <v>3296.6704599999998</v>
          </cell>
          <cell r="AI228">
            <v>4.0200000000000005</v>
          </cell>
          <cell r="AJ228">
            <v>516.31540000000007</v>
          </cell>
          <cell r="AK228">
            <v>2075.5879080000004</v>
          </cell>
          <cell r="AL228">
            <v>5372.2583680000007</v>
          </cell>
        </row>
        <row r="229">
          <cell r="B229">
            <v>39002</v>
          </cell>
          <cell r="C229">
            <v>77.360995880019701</v>
          </cell>
          <cell r="D229">
            <v>103.74180607447383</v>
          </cell>
          <cell r="E229">
            <v>113.73005542296769</v>
          </cell>
          <cell r="F229">
            <v>153.18995220620721</v>
          </cell>
          <cell r="G229">
            <v>75.1000922716688</v>
          </cell>
          <cell r="H229">
            <v>107.41093947036569</v>
          </cell>
          <cell r="J229">
            <v>9.35</v>
          </cell>
          <cell r="K229">
            <v>30.867000000000001</v>
          </cell>
          <cell r="L229">
            <v>288.60645</v>
          </cell>
          <cell r="M229">
            <v>39.53</v>
          </cell>
          <cell r="N229">
            <v>50.911000000000001</v>
          </cell>
          <cell r="O229">
            <v>2012.5118300000001</v>
          </cell>
          <cell r="P229">
            <v>23.46</v>
          </cell>
          <cell r="Q229">
            <v>43.866</v>
          </cell>
          <cell r="R229">
            <v>1029.09636</v>
          </cell>
          <cell r="S229">
            <v>50.230000000000004</v>
          </cell>
          <cell r="T229">
            <v>18.850999999999999</v>
          </cell>
          <cell r="U229">
            <v>946.88573000000008</v>
          </cell>
          <cell r="V229">
            <v>4277.1003700000001</v>
          </cell>
          <cell r="X229">
            <v>48.2</v>
          </cell>
          <cell r="Y229">
            <v>27.824000000000002</v>
          </cell>
          <cell r="Z229">
            <v>1341.1168000000002</v>
          </cell>
          <cell r="AA229">
            <v>22.96</v>
          </cell>
          <cell r="AB229">
            <v>657.21100000000001</v>
          </cell>
          <cell r="AC229">
            <v>15089.564560000001</v>
          </cell>
          <cell r="AD229">
            <v>16430.681360000002</v>
          </cell>
          <cell r="AF229">
            <v>68.63</v>
          </cell>
          <cell r="AG229">
            <v>49.042999999999999</v>
          </cell>
          <cell r="AH229">
            <v>3365.8210899999999</v>
          </cell>
          <cell r="AI229">
            <v>4.1100000000000003</v>
          </cell>
          <cell r="AJ229">
            <v>516.31540000000007</v>
          </cell>
          <cell r="AK229">
            <v>2122.0562940000004</v>
          </cell>
          <cell r="AL229">
            <v>5487.8773840000003</v>
          </cell>
        </row>
        <row r="230">
          <cell r="B230">
            <v>39003</v>
          </cell>
          <cell r="C230">
            <v>76.516439366144297</v>
          </cell>
          <cell r="D230">
            <v>105.55237294072974</v>
          </cell>
          <cell r="E230">
            <v>115.1882259401871</v>
          </cell>
          <cell r="F230">
            <v>153.30593633958304</v>
          </cell>
          <cell r="G230">
            <v>72.00591588687692</v>
          </cell>
          <cell r="H230">
            <v>107.63043820933164</v>
          </cell>
          <cell r="J230">
            <v>9.5</v>
          </cell>
          <cell r="K230">
            <v>30.867000000000001</v>
          </cell>
          <cell r="L230">
            <v>293.23650000000004</v>
          </cell>
          <cell r="M230">
            <v>40.119999999999997</v>
          </cell>
          <cell r="N230">
            <v>50.911000000000001</v>
          </cell>
          <cell r="O230">
            <v>2042.5493199999999</v>
          </cell>
          <cell r="P230">
            <v>23.86</v>
          </cell>
          <cell r="Q230">
            <v>43.866</v>
          </cell>
          <cell r="R230">
            <v>1046.64276</v>
          </cell>
          <cell r="S230">
            <v>51.42</v>
          </cell>
          <cell r="T230">
            <v>18.850999999999999</v>
          </cell>
          <cell r="U230">
            <v>969.31841999999995</v>
          </cell>
          <cell r="V230">
            <v>4351.7469999999994</v>
          </cell>
          <cell r="X230">
            <v>49.63</v>
          </cell>
          <cell r="Y230">
            <v>27.824000000000002</v>
          </cell>
          <cell r="Z230">
            <v>1380.9051200000001</v>
          </cell>
          <cell r="AA230">
            <v>23.22</v>
          </cell>
          <cell r="AB230">
            <v>657.21100000000001</v>
          </cell>
          <cell r="AC230">
            <v>15260.439419999999</v>
          </cell>
          <cell r="AD230">
            <v>16641.344539999998</v>
          </cell>
          <cell r="AF230">
            <v>68.820000000000007</v>
          </cell>
          <cell r="AG230">
            <v>49.042999999999999</v>
          </cell>
          <cell r="AH230">
            <v>3375.1392600000004</v>
          </cell>
          <cell r="AI230">
            <v>4.1000000000000005</v>
          </cell>
          <cell r="AJ230">
            <v>516.31540000000007</v>
          </cell>
          <cell r="AK230">
            <v>2116.8931400000006</v>
          </cell>
          <cell r="AL230">
            <v>5492.032400000001</v>
          </cell>
        </row>
        <row r="231">
          <cell r="B231">
            <v>39006</v>
          </cell>
          <cell r="C231">
            <v>79.947546778623817</v>
          </cell>
          <cell r="D231">
            <v>107.35906722618913</v>
          </cell>
          <cell r="E231">
            <v>115.1490487029388</v>
          </cell>
          <cell r="F231">
            <v>156.77102493583669</v>
          </cell>
          <cell r="G231">
            <v>72.257675977560666</v>
          </cell>
          <cell r="H231">
            <v>107.90156052963428</v>
          </cell>
          <cell r="J231">
            <v>10</v>
          </cell>
          <cell r="K231">
            <v>30.867000000000001</v>
          </cell>
          <cell r="L231">
            <v>308.67</v>
          </cell>
          <cell r="M231">
            <v>41.19</v>
          </cell>
          <cell r="N231">
            <v>50.911000000000001</v>
          </cell>
          <cell r="O231">
            <v>2097.0240899999999</v>
          </cell>
          <cell r="P231">
            <v>23.93</v>
          </cell>
          <cell r="Q231">
            <v>43.866</v>
          </cell>
          <cell r="R231">
            <v>1049.7133799999999</v>
          </cell>
          <cell r="S231">
            <v>51.5</v>
          </cell>
          <cell r="T231">
            <v>18.850999999999999</v>
          </cell>
          <cell r="U231">
            <v>970.8264999999999</v>
          </cell>
          <cell r="V231">
            <v>4426.2339700000002</v>
          </cell>
          <cell r="X231">
            <v>51.08</v>
          </cell>
          <cell r="Y231">
            <v>27.824000000000002</v>
          </cell>
          <cell r="Z231">
            <v>1421.24992</v>
          </cell>
          <cell r="AA231">
            <v>23.150000000000002</v>
          </cell>
          <cell r="AB231">
            <v>657.21100000000001</v>
          </cell>
          <cell r="AC231">
            <v>15214.434650000001</v>
          </cell>
          <cell r="AD231">
            <v>16635.684570000001</v>
          </cell>
          <cell r="AF231">
            <v>70.930000000000007</v>
          </cell>
          <cell r="AG231">
            <v>49.042999999999999</v>
          </cell>
          <cell r="AH231">
            <v>3478.6199900000001</v>
          </cell>
          <cell r="AI231">
            <v>4.1399999999999997</v>
          </cell>
          <cell r="AJ231">
            <v>516.31540000000007</v>
          </cell>
          <cell r="AK231">
            <v>2137.545756</v>
          </cell>
          <cell r="AL231">
            <v>5616.1657460000006</v>
          </cell>
        </row>
        <row r="232">
          <cell r="B232">
            <v>39007</v>
          </cell>
          <cell r="C232">
            <v>75.716425226031021</v>
          </cell>
          <cell r="D232">
            <v>103.39789077481481</v>
          </cell>
          <cell r="E232">
            <v>113.33777526649894</v>
          </cell>
          <cell r="F232">
            <v>152.79218125355533</v>
          </cell>
          <cell r="G232">
            <v>71.074681313282326</v>
          </cell>
          <cell r="H232">
            <v>107.50709331651953</v>
          </cell>
          <cell r="J232">
            <v>9.59</v>
          </cell>
          <cell r="K232">
            <v>30.867000000000001</v>
          </cell>
          <cell r="L232">
            <v>296.01452999999998</v>
          </cell>
          <cell r="M232">
            <v>40.18</v>
          </cell>
          <cell r="N232">
            <v>50.911000000000001</v>
          </cell>
          <cell r="O232">
            <v>2045.6039800000001</v>
          </cell>
          <cell r="P232">
            <v>23.03</v>
          </cell>
          <cell r="Q232">
            <v>43.866</v>
          </cell>
          <cell r="R232">
            <v>1010.2339800000001</v>
          </cell>
          <cell r="S232">
            <v>48.33</v>
          </cell>
          <cell r="T232">
            <v>18.850999999999999</v>
          </cell>
          <cell r="U232">
            <v>911.06882999999993</v>
          </cell>
          <cell r="V232">
            <v>4262.9213200000004</v>
          </cell>
          <cell r="X232">
            <v>49.47</v>
          </cell>
          <cell r="Y232">
            <v>27.824000000000002</v>
          </cell>
          <cell r="Z232">
            <v>1376.4532799999999</v>
          </cell>
          <cell r="AA232">
            <v>22.82</v>
          </cell>
          <cell r="AB232">
            <v>657.21100000000001</v>
          </cell>
          <cell r="AC232">
            <v>14997.55502</v>
          </cell>
          <cell r="AD232">
            <v>16374.0083</v>
          </cell>
          <cell r="AF232">
            <v>68.55</v>
          </cell>
          <cell r="AG232">
            <v>49.042999999999999</v>
          </cell>
          <cell r="AH232">
            <v>3361.8976499999999</v>
          </cell>
          <cell r="AI232">
            <v>4.09</v>
          </cell>
          <cell r="AJ232">
            <v>516.31540000000007</v>
          </cell>
          <cell r="AK232">
            <v>2111.7299860000003</v>
          </cell>
          <cell r="AL232">
            <v>5473.6276360000002</v>
          </cell>
        </row>
        <row r="233">
          <cell r="B233">
            <v>39008</v>
          </cell>
          <cell r="C233">
            <v>75.868235963496204</v>
          </cell>
          <cell r="D233">
            <v>103.52410935490724</v>
          </cell>
          <cell r="E233">
            <v>116.53515618647346</v>
          </cell>
          <cell r="F233">
            <v>153.19147509574131</v>
          </cell>
          <cell r="G233">
            <v>70.623740133973072</v>
          </cell>
          <cell r="H233">
            <v>107.65762925598989</v>
          </cell>
          <cell r="J233">
            <v>9.86</v>
          </cell>
          <cell r="K233">
            <v>30.867000000000001</v>
          </cell>
          <cell r="L233">
            <v>304.34861999999998</v>
          </cell>
          <cell r="M233">
            <v>41.25</v>
          </cell>
          <cell r="N233">
            <v>50.911000000000001</v>
          </cell>
          <cell r="O233">
            <v>2100.0787500000001</v>
          </cell>
          <cell r="P233">
            <v>22.37</v>
          </cell>
          <cell r="Q233">
            <v>43.866</v>
          </cell>
          <cell r="R233">
            <v>981.28242</v>
          </cell>
          <cell r="S233">
            <v>46.81</v>
          </cell>
          <cell r="T233">
            <v>18.850999999999999</v>
          </cell>
          <cell r="U233">
            <v>882.41530999999998</v>
          </cell>
          <cell r="V233">
            <v>4268.1251000000002</v>
          </cell>
          <cell r="X233">
            <v>50.01</v>
          </cell>
          <cell r="Y233">
            <v>27.824000000000002</v>
          </cell>
          <cell r="Z233">
            <v>1391.4782399999999</v>
          </cell>
          <cell r="AA233">
            <v>23.5</v>
          </cell>
          <cell r="AB233">
            <v>657.21100000000001</v>
          </cell>
          <cell r="AC233">
            <v>15444.458500000001</v>
          </cell>
          <cell r="AD233">
            <v>16835.936740000001</v>
          </cell>
          <cell r="AF233">
            <v>68.210000000000008</v>
          </cell>
          <cell r="AG233">
            <v>49.042999999999999</v>
          </cell>
          <cell r="AH233">
            <v>3345.2230300000006</v>
          </cell>
          <cell r="AI233">
            <v>4.1500000000000004</v>
          </cell>
          <cell r="AJ233">
            <v>516.31540000000007</v>
          </cell>
          <cell r="AK233">
            <v>2142.7089100000003</v>
          </cell>
          <cell r="AL233">
            <v>5487.9319400000004</v>
          </cell>
        </row>
        <row r="234">
          <cell r="B234">
            <v>39009</v>
          </cell>
          <cell r="C234">
            <v>74.787563625742777</v>
          </cell>
          <cell r="D234">
            <v>101.06488520522639</v>
          </cell>
          <cell r="E234">
            <v>116.30384985226243</v>
          </cell>
          <cell r="F234">
            <v>151.9494938638</v>
          </cell>
          <cell r="G234">
            <v>70.988397701249795</v>
          </cell>
          <cell r="H234">
            <v>107.73644388398485</v>
          </cell>
          <cell r="J234">
            <v>10.06</v>
          </cell>
          <cell r="K234">
            <v>30.867000000000001</v>
          </cell>
          <cell r="L234">
            <v>310.52202</v>
          </cell>
          <cell r="M234">
            <v>39.19</v>
          </cell>
          <cell r="N234">
            <v>50.911000000000001</v>
          </cell>
          <cell r="O234">
            <v>1995.20209</v>
          </cell>
          <cell r="P234">
            <v>22.240000000000002</v>
          </cell>
          <cell r="Q234">
            <v>43.866</v>
          </cell>
          <cell r="R234">
            <v>975.5798400000001</v>
          </cell>
          <cell r="S234">
            <v>46.97</v>
          </cell>
          <cell r="T234">
            <v>18.850999999999999</v>
          </cell>
          <cell r="U234">
            <v>885.43146999999999</v>
          </cell>
          <cell r="V234">
            <v>4166.7354200000009</v>
          </cell>
          <cell r="X234">
            <v>49.99</v>
          </cell>
          <cell r="Y234">
            <v>27.824000000000002</v>
          </cell>
          <cell r="Z234">
            <v>1390.9217600000002</v>
          </cell>
          <cell r="AA234">
            <v>23.45</v>
          </cell>
          <cell r="AB234">
            <v>657.21100000000001</v>
          </cell>
          <cell r="AC234">
            <v>15411.597949999999</v>
          </cell>
          <cell r="AD234">
            <v>16802.51971</v>
          </cell>
          <cell r="AF234">
            <v>66.25</v>
          </cell>
          <cell r="AG234">
            <v>49.042999999999999</v>
          </cell>
          <cell r="AH234">
            <v>3249.0987500000001</v>
          </cell>
          <cell r="AI234">
            <v>4.25</v>
          </cell>
          <cell r="AJ234">
            <v>516.31540000000007</v>
          </cell>
          <cell r="AK234">
            <v>2194.3404500000001</v>
          </cell>
          <cell r="AL234">
            <v>5443.4392000000007</v>
          </cell>
        </row>
        <row r="235">
          <cell r="B235">
            <v>39010</v>
          </cell>
          <cell r="C235">
            <v>73.64018224712224</v>
          </cell>
          <cell r="D235">
            <v>100.22392078885909</v>
          </cell>
          <cell r="E235">
            <v>117.32702939173248</v>
          </cell>
          <cell r="F235">
            <v>150.64970692066845</v>
          </cell>
          <cell r="G235">
            <v>70.472943166819675</v>
          </cell>
          <cell r="H235">
            <v>107.86569987389657</v>
          </cell>
          <cell r="J235">
            <v>10.01</v>
          </cell>
          <cell r="K235">
            <v>30.867000000000001</v>
          </cell>
          <cell r="L235">
            <v>308.97867000000002</v>
          </cell>
          <cell r="M235">
            <v>38.980000000000004</v>
          </cell>
          <cell r="N235">
            <v>50.911000000000001</v>
          </cell>
          <cell r="O235">
            <v>1984.5107800000003</v>
          </cell>
          <cell r="P235">
            <v>21.75</v>
          </cell>
          <cell r="Q235">
            <v>43.866</v>
          </cell>
          <cell r="R235">
            <v>954.08550000000002</v>
          </cell>
          <cell r="S235">
            <v>46.92</v>
          </cell>
          <cell r="T235">
            <v>18.850999999999999</v>
          </cell>
          <cell r="U235">
            <v>884.48892000000001</v>
          </cell>
          <cell r="V235">
            <v>4132.0638700000009</v>
          </cell>
          <cell r="X235">
            <v>49.870000000000005</v>
          </cell>
          <cell r="Y235">
            <v>27.824000000000002</v>
          </cell>
          <cell r="Z235">
            <v>1387.5828800000002</v>
          </cell>
          <cell r="AA235">
            <v>23.68</v>
          </cell>
          <cell r="AB235">
            <v>657.21100000000001</v>
          </cell>
          <cell r="AC235">
            <v>15562.75648</v>
          </cell>
          <cell r="AD235">
            <v>16950.339360000002</v>
          </cell>
          <cell r="AF235">
            <v>65.09</v>
          </cell>
          <cell r="AG235">
            <v>49.042999999999999</v>
          </cell>
          <cell r="AH235">
            <v>3192.2088699999999</v>
          </cell>
          <cell r="AI235">
            <v>4.2700000000000005</v>
          </cell>
          <cell r="AJ235">
            <v>516.31540000000007</v>
          </cell>
          <cell r="AK235">
            <v>2204.6667580000008</v>
          </cell>
          <cell r="AL235">
            <v>5396.8756280000007</v>
          </cell>
        </row>
        <row r="236">
          <cell r="B236">
            <v>39013</v>
          </cell>
          <cell r="C236">
            <v>71.298196325105593</v>
          </cell>
          <cell r="D236">
            <v>102.2845832209738</v>
          </cell>
          <cell r="E236">
            <v>115.43832817272595</v>
          </cell>
          <cell r="F236">
            <v>153.90145861279851</v>
          </cell>
          <cell r="G236">
            <v>69.835760522716456</v>
          </cell>
          <cell r="H236">
            <v>108.52931904161412</v>
          </cell>
          <cell r="J236">
            <v>9.98</v>
          </cell>
          <cell r="K236">
            <v>30.867000000000001</v>
          </cell>
          <cell r="L236">
            <v>308.05266</v>
          </cell>
          <cell r="M236">
            <v>40.51</v>
          </cell>
          <cell r="N236">
            <v>50.911000000000001</v>
          </cell>
          <cell r="O236">
            <v>2062.40461</v>
          </cell>
          <cell r="P236">
            <v>21.67</v>
          </cell>
          <cell r="Q236">
            <v>43.866</v>
          </cell>
          <cell r="R236">
            <v>950.57622000000003</v>
          </cell>
          <cell r="S236">
            <v>47.53</v>
          </cell>
          <cell r="T236">
            <v>18.850999999999999</v>
          </cell>
          <cell r="U236">
            <v>895.98802999999998</v>
          </cell>
          <cell r="V236">
            <v>4217.0215200000002</v>
          </cell>
          <cell r="X236">
            <v>50.22</v>
          </cell>
          <cell r="Y236">
            <v>27.824000000000002</v>
          </cell>
          <cell r="Z236">
            <v>1397.3212800000001</v>
          </cell>
          <cell r="AA236">
            <v>23.25</v>
          </cell>
          <cell r="AB236">
            <v>657.21100000000001</v>
          </cell>
          <cell r="AC236">
            <v>15280.15575</v>
          </cell>
          <cell r="AD236">
            <v>16677.477030000002</v>
          </cell>
          <cell r="AF236">
            <v>67.36</v>
          </cell>
          <cell r="AG236">
            <v>49.042999999999999</v>
          </cell>
          <cell r="AH236">
            <v>3303.5364799999998</v>
          </cell>
          <cell r="AI236">
            <v>4.28</v>
          </cell>
          <cell r="AJ236">
            <v>516.31540000000007</v>
          </cell>
          <cell r="AK236">
            <v>2209.8299120000006</v>
          </cell>
          <cell r="AL236">
            <v>5513.3663919999999</v>
          </cell>
        </row>
        <row r="237">
          <cell r="B237">
            <v>39014</v>
          </cell>
          <cell r="C237">
            <v>73.452283938322012</v>
          </cell>
          <cell r="D237">
            <v>104.59669441500546</v>
          </cell>
          <cell r="E237">
            <v>114.38240791795818</v>
          </cell>
          <cell r="F237">
            <v>154.32508664197732</v>
          </cell>
          <cell r="G237">
            <v>71.272292240977336</v>
          </cell>
          <cell r="H237">
            <v>108.55729823455232</v>
          </cell>
          <cell r="J237">
            <v>10.31</v>
          </cell>
          <cell r="K237">
            <v>30.867000000000001</v>
          </cell>
          <cell r="L237">
            <v>318.23877000000005</v>
          </cell>
          <cell r="M237">
            <v>42.02</v>
          </cell>
          <cell r="N237">
            <v>50.911000000000001</v>
          </cell>
          <cell r="O237">
            <v>2139.2802200000001</v>
          </cell>
          <cell r="P237">
            <v>22.46</v>
          </cell>
          <cell r="Q237">
            <v>43.866</v>
          </cell>
          <cell r="R237">
            <v>985.23036000000002</v>
          </cell>
          <cell r="S237">
            <v>46.13</v>
          </cell>
          <cell r="T237">
            <v>18.850999999999999</v>
          </cell>
          <cell r="U237">
            <v>869.59663</v>
          </cell>
          <cell r="V237">
            <v>4312.3459800000001</v>
          </cell>
          <cell r="X237">
            <v>50.17</v>
          </cell>
          <cell r="Y237">
            <v>27.824000000000002</v>
          </cell>
          <cell r="Z237">
            <v>1395.9300800000001</v>
          </cell>
          <cell r="AA237">
            <v>23.02</v>
          </cell>
          <cell r="AB237">
            <v>657.21100000000001</v>
          </cell>
          <cell r="AC237">
            <v>15128.997219999999</v>
          </cell>
          <cell r="AD237">
            <v>16524.927299999999</v>
          </cell>
          <cell r="AF237">
            <v>67.88</v>
          </cell>
          <cell r="AG237">
            <v>49.042999999999999</v>
          </cell>
          <cell r="AH237">
            <v>3329.0388399999997</v>
          </cell>
          <cell r="AI237">
            <v>4.26</v>
          </cell>
          <cell r="AJ237">
            <v>516.31540000000007</v>
          </cell>
          <cell r="AK237">
            <v>2199.503604</v>
          </cell>
          <cell r="AL237">
            <v>5528.5424439999997</v>
          </cell>
        </row>
        <row r="238">
          <cell r="B238">
            <v>39015</v>
          </cell>
          <cell r="C238">
            <v>74.815004304251502</v>
          </cell>
          <cell r="D238">
            <v>104.22646249604</v>
          </cell>
          <cell r="E238">
            <v>117.29509250623626</v>
          </cell>
          <cell r="F238">
            <v>153.08576245533249</v>
          </cell>
          <cell r="G238">
            <v>72.793117997731315</v>
          </cell>
          <cell r="H238">
            <v>108.93954918032787</v>
          </cell>
          <cell r="J238">
            <v>10.56</v>
          </cell>
          <cell r="K238">
            <v>30.867000000000001</v>
          </cell>
          <cell r="L238">
            <v>325.95552000000004</v>
          </cell>
          <cell r="M238">
            <v>41.44</v>
          </cell>
          <cell r="N238">
            <v>50.911000000000001</v>
          </cell>
          <cell r="O238">
            <v>2109.7518399999999</v>
          </cell>
          <cell r="P238">
            <v>22.88</v>
          </cell>
          <cell r="Q238">
            <v>43.866</v>
          </cell>
          <cell r="R238">
            <v>1003.6540799999999</v>
          </cell>
          <cell r="S238">
            <v>45.5</v>
          </cell>
          <cell r="T238">
            <v>18.850999999999999</v>
          </cell>
          <cell r="U238">
            <v>857.7204999999999</v>
          </cell>
          <cell r="V238">
            <v>4297.08194</v>
          </cell>
          <cell r="X238">
            <v>51.83</v>
          </cell>
          <cell r="Y238">
            <v>27.824000000000002</v>
          </cell>
          <cell r="Z238">
            <v>1442.1179200000001</v>
          </cell>
          <cell r="AA238">
            <v>23.59</v>
          </cell>
          <cell r="AB238">
            <v>657.21100000000001</v>
          </cell>
          <cell r="AC238">
            <v>15503.60749</v>
          </cell>
          <cell r="AD238">
            <v>16945.725409999999</v>
          </cell>
          <cell r="AF238">
            <v>67.08</v>
          </cell>
          <cell r="AG238">
            <v>49.042999999999999</v>
          </cell>
          <cell r="AH238">
            <v>3289.8044399999999</v>
          </cell>
          <cell r="AI238">
            <v>4.25</v>
          </cell>
          <cell r="AJ238">
            <v>516.31540000000007</v>
          </cell>
          <cell r="AK238">
            <v>2194.3404500000001</v>
          </cell>
          <cell r="AL238">
            <v>5484.1448899999996</v>
          </cell>
        </row>
        <row r="239">
          <cell r="B239">
            <v>39016</v>
          </cell>
          <cell r="C239">
            <v>76.649165357469371</v>
          </cell>
          <cell r="D239">
            <v>105.31088116956067</v>
          </cell>
          <cell r="E239">
            <v>119.34503549076774</v>
          </cell>
          <cell r="F239">
            <v>151.08132210851306</v>
          </cell>
          <cell r="G239">
            <v>73.860683900565945</v>
          </cell>
          <cell r="H239">
            <v>109.48021752837325</v>
          </cell>
          <cell r="J239">
            <v>10.97</v>
          </cell>
          <cell r="K239">
            <v>30.867000000000001</v>
          </cell>
          <cell r="L239">
            <v>338.61099000000002</v>
          </cell>
          <cell r="M239">
            <v>41.800000000000004</v>
          </cell>
          <cell r="N239">
            <v>50.911000000000001</v>
          </cell>
          <cell r="O239">
            <v>2128.0798000000004</v>
          </cell>
          <cell r="P239">
            <v>23.18</v>
          </cell>
          <cell r="Q239">
            <v>43.866</v>
          </cell>
          <cell r="R239">
            <v>1016.8138799999999</v>
          </cell>
          <cell r="S239">
            <v>45.53</v>
          </cell>
          <cell r="T239">
            <v>18.850999999999999</v>
          </cell>
          <cell r="U239">
            <v>858.28602999999998</v>
          </cell>
          <cell r="V239">
            <v>4341.7907000000005</v>
          </cell>
          <cell r="X239">
            <v>50.900000000000006</v>
          </cell>
          <cell r="Y239">
            <v>27.824000000000002</v>
          </cell>
          <cell r="Z239">
            <v>1416.2416000000003</v>
          </cell>
          <cell r="AA239">
            <v>24.080000000000002</v>
          </cell>
          <cell r="AB239">
            <v>657.21100000000001</v>
          </cell>
          <cell r="AC239">
            <v>15825.640880000001</v>
          </cell>
          <cell r="AD239">
            <v>17241.88248</v>
          </cell>
          <cell r="AF239">
            <v>65.3</v>
          </cell>
          <cell r="AG239">
            <v>49.042999999999999</v>
          </cell>
          <cell r="AH239">
            <v>3202.5078999999996</v>
          </cell>
          <cell r="AI239">
            <v>4.28</v>
          </cell>
          <cell r="AJ239">
            <v>516.31540000000007</v>
          </cell>
          <cell r="AK239">
            <v>2209.8299120000006</v>
          </cell>
          <cell r="AL239">
            <v>5412.3378119999998</v>
          </cell>
        </row>
        <row r="240">
          <cell r="B240">
            <v>39017</v>
          </cell>
          <cell r="C240">
            <v>73.761772645006801</v>
          </cell>
          <cell r="D240">
            <v>101.51240065177969</v>
          </cell>
          <cell r="E240">
            <v>119.97420435203753</v>
          </cell>
          <cell r="F240">
            <v>150.69647969412463</v>
          </cell>
          <cell r="G240">
            <v>72.07785594914121</v>
          </cell>
          <cell r="H240">
            <v>108.5545397225725</v>
          </cell>
          <cell r="J240">
            <v>10.94</v>
          </cell>
          <cell r="K240">
            <v>30.867000000000001</v>
          </cell>
          <cell r="L240">
            <v>337.68498</v>
          </cell>
          <cell r="M240">
            <v>40.910000000000004</v>
          </cell>
          <cell r="N240">
            <v>50.911000000000001</v>
          </cell>
          <cell r="O240">
            <v>2082.7690100000004</v>
          </cell>
          <cell r="P240">
            <v>20.78</v>
          </cell>
          <cell r="Q240">
            <v>43.866</v>
          </cell>
          <cell r="R240">
            <v>911.53548000000001</v>
          </cell>
          <cell r="S240">
            <v>45.26</v>
          </cell>
          <cell r="T240">
            <v>18.850999999999999</v>
          </cell>
          <cell r="U240">
            <v>853.19625999999994</v>
          </cell>
          <cell r="V240">
            <v>4185.1857300000001</v>
          </cell>
          <cell r="X240">
            <v>50.86</v>
          </cell>
          <cell r="Y240">
            <v>27.824000000000002</v>
          </cell>
          <cell r="Z240">
            <v>1415.1286400000001</v>
          </cell>
          <cell r="AA240">
            <v>24.22</v>
          </cell>
          <cell r="AB240">
            <v>657.21100000000001</v>
          </cell>
          <cell r="AC240">
            <v>15917.65042</v>
          </cell>
          <cell r="AD240">
            <v>17332.779060000001</v>
          </cell>
          <cell r="AF240">
            <v>65.44</v>
          </cell>
          <cell r="AG240">
            <v>49.042999999999999</v>
          </cell>
          <cell r="AH240">
            <v>3209.37392</v>
          </cell>
          <cell r="AI240">
            <v>4.24</v>
          </cell>
          <cell r="AJ240">
            <v>516.31540000000007</v>
          </cell>
          <cell r="AK240">
            <v>2189.1772960000003</v>
          </cell>
          <cell r="AL240">
            <v>5398.5512159999998</v>
          </cell>
        </row>
        <row r="241">
          <cell r="B241">
            <v>39020</v>
          </cell>
          <cell r="C241">
            <v>74.081798075063816</v>
          </cell>
          <cell r="D241">
            <v>101.0758388410007</v>
          </cell>
          <cell r="E241">
            <v>118.87637710579071</v>
          </cell>
          <cell r="F241">
            <v>151.38972744908313</v>
          </cell>
          <cell r="G241">
            <v>71.669267687805032</v>
          </cell>
          <cell r="H241">
            <v>108.60104035308953</v>
          </cell>
          <cell r="J241">
            <v>11.05</v>
          </cell>
          <cell r="K241">
            <v>30.867000000000001</v>
          </cell>
          <cell r="L241">
            <v>341.08035000000001</v>
          </cell>
          <cell r="M241">
            <v>41.25</v>
          </cell>
          <cell r="N241">
            <v>50.911000000000001</v>
          </cell>
          <cell r="O241">
            <v>2100.0787500000001</v>
          </cell>
          <cell r="P241">
            <v>19.700000000000003</v>
          </cell>
          <cell r="Q241">
            <v>43.866</v>
          </cell>
          <cell r="R241">
            <v>864.16020000000015</v>
          </cell>
          <cell r="S241">
            <v>45.72</v>
          </cell>
          <cell r="T241">
            <v>18.850999999999999</v>
          </cell>
          <cell r="U241">
            <v>861.86771999999996</v>
          </cell>
          <cell r="V241">
            <v>4167.1870200000003</v>
          </cell>
          <cell r="X241">
            <v>50.120000000000005</v>
          </cell>
          <cell r="Y241">
            <v>27.824000000000002</v>
          </cell>
          <cell r="Z241">
            <v>1394.5388800000003</v>
          </cell>
          <cell r="AA241">
            <v>24.01</v>
          </cell>
          <cell r="AB241">
            <v>657.21100000000001</v>
          </cell>
          <cell r="AC241">
            <v>15779.636110000001</v>
          </cell>
          <cell r="AD241">
            <v>17174.174990000003</v>
          </cell>
          <cell r="AF241">
            <v>65.42</v>
          </cell>
          <cell r="AG241">
            <v>49.042999999999999</v>
          </cell>
          <cell r="AH241">
            <v>3208.3930599999999</v>
          </cell>
          <cell r="AI241">
            <v>4.29</v>
          </cell>
          <cell r="AJ241">
            <v>516.31540000000007</v>
          </cell>
          <cell r="AK241">
            <v>2214.9930660000005</v>
          </cell>
          <cell r="AL241">
            <v>5423.3861260000003</v>
          </cell>
        </row>
        <row r="242">
          <cell r="B242">
            <v>39021</v>
          </cell>
          <cell r="C242">
            <v>73.575363036800951</v>
          </cell>
          <cell r="D242">
            <v>100.45378705598338</v>
          </cell>
          <cell r="E242">
            <v>117.95042047971445</v>
          </cell>
          <cell r="F242">
            <v>147.2929880101201</v>
          </cell>
          <cell r="G242">
            <v>71.218015971560973</v>
          </cell>
          <cell r="H242">
            <v>108.60182849936947</v>
          </cell>
          <cell r="J242">
            <v>10.73</v>
          </cell>
          <cell r="K242">
            <v>30.867000000000001</v>
          </cell>
          <cell r="L242">
            <v>331.20291000000003</v>
          </cell>
          <cell r="M242">
            <v>40.980000000000004</v>
          </cell>
          <cell r="N242">
            <v>50.911000000000001</v>
          </cell>
          <cell r="O242">
            <v>2086.3327800000002</v>
          </cell>
          <cell r="P242">
            <v>19.8</v>
          </cell>
          <cell r="Q242">
            <v>43.866</v>
          </cell>
          <cell r="R242">
            <v>868.54680000000008</v>
          </cell>
          <cell r="S242">
            <v>45.38</v>
          </cell>
          <cell r="T242">
            <v>18.850999999999999</v>
          </cell>
          <cell r="U242">
            <v>855.45838000000003</v>
          </cell>
          <cell r="V242">
            <v>4141.5408700000007</v>
          </cell>
          <cell r="X242">
            <v>49.800000000000004</v>
          </cell>
          <cell r="Y242">
            <v>27.824000000000002</v>
          </cell>
          <cell r="Z242">
            <v>1385.6352000000002</v>
          </cell>
          <cell r="AA242">
            <v>23.82</v>
          </cell>
          <cell r="AB242">
            <v>657.21100000000001</v>
          </cell>
          <cell r="AC242">
            <v>15654.766020000001</v>
          </cell>
          <cell r="AD242">
            <v>17040.40122</v>
          </cell>
          <cell r="AF242">
            <v>65.27</v>
          </cell>
          <cell r="AG242">
            <v>49.042999999999999</v>
          </cell>
          <cell r="AH242">
            <v>3201.0366099999997</v>
          </cell>
          <cell r="AI242">
            <v>4.0200000000000005</v>
          </cell>
          <cell r="AJ242">
            <v>516.31540000000007</v>
          </cell>
          <cell r="AK242">
            <v>2075.5879080000004</v>
          </cell>
          <cell r="AL242">
            <v>5276.6245180000005</v>
          </cell>
        </row>
        <row r="243">
          <cell r="B243">
            <v>39022</v>
          </cell>
          <cell r="C243">
            <v>72.103083346671141</v>
          </cell>
          <cell r="D243">
            <v>97.64148278982033</v>
          </cell>
          <cell r="E243">
            <v>114.67334536890745</v>
          </cell>
          <cell r="F243">
            <v>145.54637300657924</v>
          </cell>
          <cell r="G243">
            <v>70.634645721580569</v>
          </cell>
          <cell r="H243">
            <v>107.80343631778055</v>
          </cell>
          <cell r="J243">
            <v>10.120000000000001</v>
          </cell>
          <cell r="K243">
            <v>30.867000000000001</v>
          </cell>
          <cell r="L243">
            <v>312.37404000000004</v>
          </cell>
          <cell r="M243">
            <v>40.1</v>
          </cell>
          <cell r="N243">
            <v>50.911000000000001</v>
          </cell>
          <cell r="O243">
            <v>2041.5311000000002</v>
          </cell>
          <cell r="P243">
            <v>19.05</v>
          </cell>
          <cell r="Q243">
            <v>43.866</v>
          </cell>
          <cell r="R243">
            <v>835.64729999999997</v>
          </cell>
          <cell r="S243">
            <v>44.35</v>
          </cell>
          <cell r="T243">
            <v>18.850999999999999</v>
          </cell>
          <cell r="U243">
            <v>836.04184999999995</v>
          </cell>
          <cell r="V243">
            <v>4025.5942900000005</v>
          </cell>
          <cell r="X243">
            <v>48.61</v>
          </cell>
          <cell r="Y243">
            <v>27.824000000000002</v>
          </cell>
          <cell r="Z243">
            <v>1352.5246400000001</v>
          </cell>
          <cell r="AA243">
            <v>23.150000000000002</v>
          </cell>
          <cell r="AB243">
            <v>657.21100000000001</v>
          </cell>
          <cell r="AC243">
            <v>15214.434650000001</v>
          </cell>
          <cell r="AD243">
            <v>16566.959290000003</v>
          </cell>
          <cell r="AF243">
            <v>64.31</v>
          </cell>
          <cell r="AG243">
            <v>49.042999999999999</v>
          </cell>
          <cell r="AH243">
            <v>3153.9553300000002</v>
          </cell>
          <cell r="AI243">
            <v>3.99</v>
          </cell>
          <cell r="AJ243">
            <v>516.31540000000007</v>
          </cell>
          <cell r="AK243">
            <v>2060.0984460000004</v>
          </cell>
          <cell r="AL243">
            <v>5214.0537760000007</v>
          </cell>
        </row>
        <row r="244">
          <cell r="B244">
            <v>39023</v>
          </cell>
          <cell r="C244">
            <v>72.239385609253375</v>
          </cell>
          <cell r="D244">
            <v>97.36944211434421</v>
          </cell>
          <cell r="E244">
            <v>114.69618851879157</v>
          </cell>
          <cell r="F244">
            <v>144.50517285149326</v>
          </cell>
          <cell r="G244">
            <v>70.149399984343901</v>
          </cell>
          <cell r="H244">
            <v>107.76639344262293</v>
          </cell>
          <cell r="J244">
            <v>10</v>
          </cell>
          <cell r="K244">
            <v>30.867000000000001</v>
          </cell>
          <cell r="L244">
            <v>308.67</v>
          </cell>
          <cell r="M244">
            <v>39.96</v>
          </cell>
          <cell r="N244">
            <v>50.911000000000001</v>
          </cell>
          <cell r="O244">
            <v>2034.4035600000002</v>
          </cell>
          <cell r="P244">
            <v>19.11</v>
          </cell>
          <cell r="Q244">
            <v>43.866</v>
          </cell>
          <cell r="R244">
            <v>838.27926000000002</v>
          </cell>
          <cell r="S244">
            <v>44.19</v>
          </cell>
          <cell r="T244">
            <v>18.850999999999999</v>
          </cell>
          <cell r="U244">
            <v>833.02568999999994</v>
          </cell>
          <cell r="V244">
            <v>4014.37851</v>
          </cell>
          <cell r="X244">
            <v>48.02</v>
          </cell>
          <cell r="Y244">
            <v>27.824000000000002</v>
          </cell>
          <cell r="Z244">
            <v>1336.1084800000001</v>
          </cell>
          <cell r="AA244">
            <v>23.18</v>
          </cell>
          <cell r="AB244">
            <v>657.21100000000001</v>
          </cell>
          <cell r="AC244">
            <v>15234.15098</v>
          </cell>
          <cell r="AD244">
            <v>16570.259460000001</v>
          </cell>
          <cell r="AF244">
            <v>63.76</v>
          </cell>
          <cell r="AG244">
            <v>49.042999999999999</v>
          </cell>
          <cell r="AH244">
            <v>3126.9816799999999</v>
          </cell>
          <cell r="AI244">
            <v>3.97</v>
          </cell>
          <cell r="AJ244">
            <v>516.31540000000007</v>
          </cell>
          <cell r="AK244">
            <v>2049.7721380000003</v>
          </cell>
          <cell r="AL244">
            <v>5176.7538180000001</v>
          </cell>
        </row>
        <row r="245">
          <cell r="B245">
            <v>39024</v>
          </cell>
          <cell r="C245">
            <v>71.3185776814408</v>
          </cell>
          <cell r="D245">
            <v>98.162732989714058</v>
          </cell>
          <cell r="E245">
            <v>113.56449846261927</v>
          </cell>
          <cell r="F245">
            <v>143.34875000779854</v>
          </cell>
          <cell r="G245">
            <v>69.00662373088629</v>
          </cell>
          <cell r="H245">
            <v>107.52679697351827</v>
          </cell>
          <cell r="J245">
            <v>10.02</v>
          </cell>
          <cell r="K245">
            <v>30.867000000000001</v>
          </cell>
          <cell r="L245">
            <v>309.28733999999997</v>
          </cell>
          <cell r="M245">
            <v>39.99</v>
          </cell>
          <cell r="N245">
            <v>50.911000000000001</v>
          </cell>
          <cell r="O245">
            <v>2035.9308900000001</v>
          </cell>
          <cell r="P245">
            <v>19.97</v>
          </cell>
          <cell r="Q245">
            <v>43.866</v>
          </cell>
          <cell r="R245">
            <v>876.00401999999997</v>
          </cell>
          <cell r="S245">
            <v>43.81</v>
          </cell>
          <cell r="T245">
            <v>18.850999999999999</v>
          </cell>
          <cell r="U245">
            <v>825.86230999999998</v>
          </cell>
          <cell r="V245">
            <v>4047.0845599999998</v>
          </cell>
          <cell r="X245">
            <v>49.230000000000004</v>
          </cell>
          <cell r="Y245">
            <v>27.824000000000002</v>
          </cell>
          <cell r="Z245">
            <v>1369.7755200000001</v>
          </cell>
          <cell r="AA245">
            <v>22.88</v>
          </cell>
          <cell r="AB245">
            <v>657.21100000000001</v>
          </cell>
          <cell r="AC245">
            <v>15036.98768</v>
          </cell>
          <cell r="AD245">
            <v>16406.763200000001</v>
          </cell>
          <cell r="AF245">
            <v>62.81</v>
          </cell>
          <cell r="AG245">
            <v>49.042999999999999</v>
          </cell>
          <cell r="AH245">
            <v>3080.3908300000003</v>
          </cell>
          <cell r="AI245">
            <v>3.98</v>
          </cell>
          <cell r="AJ245">
            <v>516.31540000000007</v>
          </cell>
          <cell r="AK245">
            <v>2054.9352920000001</v>
          </cell>
          <cell r="AL245">
            <v>5135.3261220000004</v>
          </cell>
        </row>
        <row r="246">
          <cell r="B246">
            <v>39027</v>
          </cell>
          <cell r="C246">
            <v>73.336461902133436</v>
          </cell>
          <cell r="D246">
            <v>100.72462734298632</v>
          </cell>
          <cell r="E246">
            <v>114.74872436491638</v>
          </cell>
          <cell r="F246">
            <v>146.23885931677069</v>
          </cell>
          <cell r="G246">
            <v>69.151067798068595</v>
          </cell>
          <cell r="H246">
            <v>108.74684741488019</v>
          </cell>
          <cell r="J246">
            <v>10.02</v>
          </cell>
          <cell r="K246">
            <v>30.867000000000001</v>
          </cell>
          <cell r="L246">
            <v>309.28733999999997</v>
          </cell>
          <cell r="M246">
            <v>41.17</v>
          </cell>
          <cell r="N246">
            <v>50.911000000000001</v>
          </cell>
          <cell r="O246">
            <v>2096.00587</v>
          </cell>
          <cell r="P246">
            <v>20.57</v>
          </cell>
          <cell r="Q246">
            <v>43.866</v>
          </cell>
          <cell r="R246">
            <v>902.32362000000001</v>
          </cell>
          <cell r="S246">
            <v>44.83</v>
          </cell>
          <cell r="T246">
            <v>18.850999999999999</v>
          </cell>
          <cell r="U246">
            <v>845.09032999999988</v>
          </cell>
          <cell r="V246">
            <v>4152.7071599999999</v>
          </cell>
          <cell r="X246">
            <v>49.71</v>
          </cell>
          <cell r="Y246">
            <v>27.824000000000002</v>
          </cell>
          <cell r="Z246">
            <v>1383.1310400000002</v>
          </cell>
          <cell r="AA246">
            <v>23.12</v>
          </cell>
          <cell r="AB246">
            <v>657.21100000000001</v>
          </cell>
          <cell r="AC246">
            <v>15194.718320000002</v>
          </cell>
          <cell r="AD246">
            <v>16577.84936</v>
          </cell>
          <cell r="AF246">
            <v>64.5</v>
          </cell>
          <cell r="AG246">
            <v>49.042999999999999</v>
          </cell>
          <cell r="AH246">
            <v>3163.2734999999998</v>
          </cell>
          <cell r="AI246">
            <v>4.0200000000000005</v>
          </cell>
          <cell r="AJ246">
            <v>516.31540000000007</v>
          </cell>
          <cell r="AK246">
            <v>2075.5879080000004</v>
          </cell>
          <cell r="AL246">
            <v>5238.8614080000007</v>
          </cell>
        </row>
        <row r="247">
          <cell r="B247">
            <v>39028</v>
          </cell>
          <cell r="C247">
            <v>72.578995785460378</v>
          </cell>
          <cell r="D247">
            <v>99.682195100232789</v>
          </cell>
          <cell r="E247">
            <v>115.8566445792746</v>
          </cell>
          <cell r="F247">
            <v>150.1226345626055</v>
          </cell>
          <cell r="G247">
            <v>68.263852019219982</v>
          </cell>
          <cell r="H247">
            <v>108.98802017654474</v>
          </cell>
          <cell r="J247">
            <v>10.02</v>
          </cell>
          <cell r="K247">
            <v>30.867000000000001</v>
          </cell>
          <cell r="L247">
            <v>309.28733999999997</v>
          </cell>
          <cell r="M247">
            <v>40.800000000000004</v>
          </cell>
          <cell r="N247">
            <v>50.911000000000001</v>
          </cell>
          <cell r="O247">
            <v>2077.1688000000004</v>
          </cell>
          <cell r="P247">
            <v>20.14</v>
          </cell>
          <cell r="Q247">
            <v>43.866</v>
          </cell>
          <cell r="R247">
            <v>883.46123999999998</v>
          </cell>
          <cell r="S247">
            <v>44.550000000000004</v>
          </cell>
          <cell r="T247">
            <v>18.850999999999999</v>
          </cell>
          <cell r="U247">
            <v>839.81205</v>
          </cell>
          <cell r="V247">
            <v>4109.7294300000003</v>
          </cell>
          <cell r="X247">
            <v>50.03</v>
          </cell>
          <cell r="Y247">
            <v>27.824000000000002</v>
          </cell>
          <cell r="Z247">
            <v>1392.0347200000001</v>
          </cell>
          <cell r="AA247">
            <v>23.35</v>
          </cell>
          <cell r="AB247">
            <v>657.21100000000001</v>
          </cell>
          <cell r="AC247">
            <v>15345.876850000001</v>
          </cell>
          <cell r="AD247">
            <v>16737.91157</v>
          </cell>
          <cell r="AF247">
            <v>66.600000000000009</v>
          </cell>
          <cell r="AG247">
            <v>49.042999999999999</v>
          </cell>
          <cell r="AH247">
            <v>3266.2638000000002</v>
          </cell>
          <cell r="AI247">
            <v>4.09</v>
          </cell>
          <cell r="AJ247">
            <v>516.31540000000007</v>
          </cell>
          <cell r="AK247">
            <v>2111.7299860000003</v>
          </cell>
          <cell r="AL247">
            <v>5377.9937860000009</v>
          </cell>
        </row>
        <row r="248">
          <cell r="B248">
            <v>39029</v>
          </cell>
          <cell r="C248">
            <v>72.937894097641973</v>
          </cell>
          <cell r="D248">
            <v>100.40921987489206</v>
          </cell>
          <cell r="E248">
            <v>115.22269717721629</v>
          </cell>
          <cell r="F248">
            <v>149.50012105710073</v>
          </cell>
          <cell r="G248">
            <v>67.176074439752284</v>
          </cell>
          <cell r="H248">
            <v>109.21500630517022</v>
          </cell>
          <cell r="J248">
            <v>10.290000000000001</v>
          </cell>
          <cell r="K248">
            <v>30.867000000000001</v>
          </cell>
          <cell r="L248">
            <v>317.62143000000003</v>
          </cell>
          <cell r="M248">
            <v>41.15</v>
          </cell>
          <cell r="N248">
            <v>50.911000000000001</v>
          </cell>
          <cell r="O248">
            <v>2094.98765</v>
          </cell>
          <cell r="P248">
            <v>20.240000000000002</v>
          </cell>
          <cell r="Q248">
            <v>43.866</v>
          </cell>
          <cell r="R248">
            <v>887.84784000000013</v>
          </cell>
          <cell r="S248">
            <v>44.52</v>
          </cell>
          <cell r="T248">
            <v>18.850999999999999</v>
          </cell>
          <cell r="U248">
            <v>839.24652000000003</v>
          </cell>
          <cell r="V248">
            <v>4139.7034400000002</v>
          </cell>
          <cell r="X248">
            <v>50.99</v>
          </cell>
          <cell r="Y248">
            <v>27.824000000000002</v>
          </cell>
          <cell r="Z248">
            <v>1418.7457600000002</v>
          </cell>
          <cell r="AA248">
            <v>23.17</v>
          </cell>
          <cell r="AB248">
            <v>657.21100000000001</v>
          </cell>
          <cell r="AC248">
            <v>15227.578870000001</v>
          </cell>
          <cell r="AD248">
            <v>16646.324630000003</v>
          </cell>
          <cell r="AF248">
            <v>66.040000000000006</v>
          </cell>
          <cell r="AG248">
            <v>49.042999999999999</v>
          </cell>
          <cell r="AH248">
            <v>3238.7997200000004</v>
          </cell>
          <cell r="AI248">
            <v>4.1000000000000005</v>
          </cell>
          <cell r="AJ248">
            <v>516.31540000000007</v>
          </cell>
          <cell r="AK248">
            <v>2116.8931400000006</v>
          </cell>
          <cell r="AL248">
            <v>5355.692860000001</v>
          </cell>
        </row>
        <row r="249">
          <cell r="B249">
            <v>39030</v>
          </cell>
          <cell r="C249">
            <v>71.88495904857264</v>
          </cell>
          <cell r="D249">
            <v>98.890519134229322</v>
          </cell>
          <cell r="E249">
            <v>114.81374244954682</v>
          </cell>
          <cell r="F249">
            <v>147.92425011905777</v>
          </cell>
          <cell r="G249">
            <v>66.055743700489586</v>
          </cell>
          <cell r="H249">
            <v>108.6325662042875</v>
          </cell>
          <cell r="J249">
            <v>10.18</v>
          </cell>
          <cell r="K249">
            <v>30.867000000000001</v>
          </cell>
          <cell r="L249">
            <v>314.22606000000002</v>
          </cell>
          <cell r="M249">
            <v>40.300000000000004</v>
          </cell>
          <cell r="N249">
            <v>50.911000000000001</v>
          </cell>
          <cell r="O249">
            <v>2051.7133000000003</v>
          </cell>
          <cell r="P249">
            <v>20.100000000000001</v>
          </cell>
          <cell r="Q249">
            <v>43.866</v>
          </cell>
          <cell r="R249">
            <v>881.70660000000009</v>
          </cell>
          <cell r="S249">
            <v>44</v>
          </cell>
          <cell r="T249">
            <v>18.850999999999999</v>
          </cell>
          <cell r="U249">
            <v>829.44399999999996</v>
          </cell>
          <cell r="V249">
            <v>4077.0899600000002</v>
          </cell>
          <cell r="X249">
            <v>50.52</v>
          </cell>
          <cell r="Y249">
            <v>27.824000000000002</v>
          </cell>
          <cell r="Z249">
            <v>1405.6684800000003</v>
          </cell>
          <cell r="AA249">
            <v>23.1</v>
          </cell>
          <cell r="AB249">
            <v>657.21100000000001</v>
          </cell>
          <cell r="AC249">
            <v>15181.574100000002</v>
          </cell>
          <cell r="AD249">
            <v>16587.242580000002</v>
          </cell>
          <cell r="AF249">
            <v>65.31</v>
          </cell>
          <cell r="AG249">
            <v>49.042999999999999</v>
          </cell>
          <cell r="AH249">
            <v>3202.9983299999999</v>
          </cell>
          <cell r="AI249">
            <v>4.0600000000000005</v>
          </cell>
          <cell r="AJ249">
            <v>516.31540000000007</v>
          </cell>
          <cell r="AK249">
            <v>2096.2405240000007</v>
          </cell>
          <cell r="AL249">
            <v>5299.2388540000011</v>
          </cell>
        </row>
        <row r="250">
          <cell r="B250">
            <v>39031</v>
          </cell>
          <cell r="C250">
            <v>73.546928007990104</v>
          </cell>
          <cell r="D250">
            <v>100.4910767152019</v>
          </cell>
          <cell r="E250">
            <v>115.45207758699803</v>
          </cell>
          <cell r="F250">
            <v>147.61014195412304</v>
          </cell>
          <cell r="G250">
            <v>68.309359033011191</v>
          </cell>
          <cell r="H250">
            <v>108.83511979823454</v>
          </cell>
          <cell r="J250">
            <v>10.32</v>
          </cell>
          <cell r="K250">
            <v>30.867000000000001</v>
          </cell>
          <cell r="L250">
            <v>318.54743999999999</v>
          </cell>
          <cell r="M250">
            <v>40.54</v>
          </cell>
          <cell r="N250">
            <v>50.911000000000001</v>
          </cell>
          <cell r="O250">
            <v>2063.9319399999999</v>
          </cell>
          <cell r="P250">
            <v>20.66</v>
          </cell>
          <cell r="Q250">
            <v>43.866</v>
          </cell>
          <cell r="R250">
            <v>906.27156000000002</v>
          </cell>
          <cell r="S250">
            <v>45.32</v>
          </cell>
          <cell r="T250">
            <v>18.850999999999999</v>
          </cell>
          <cell r="U250">
            <v>854.32731999999999</v>
          </cell>
          <cell r="V250">
            <v>4143.0782600000002</v>
          </cell>
          <cell r="X250">
            <v>51</v>
          </cell>
          <cell r="Y250">
            <v>27.824000000000002</v>
          </cell>
          <cell r="Z250">
            <v>1419.0240000000001</v>
          </cell>
          <cell r="AA250">
            <v>23.22</v>
          </cell>
          <cell r="AB250">
            <v>657.21100000000001</v>
          </cell>
          <cell r="AC250">
            <v>15260.439419999999</v>
          </cell>
          <cell r="AD250">
            <v>16679.46342</v>
          </cell>
          <cell r="AF250">
            <v>64.87</v>
          </cell>
          <cell r="AG250">
            <v>49.042999999999999</v>
          </cell>
          <cell r="AH250">
            <v>3181.41941</v>
          </cell>
          <cell r="AI250">
            <v>4.08</v>
          </cell>
          <cell r="AJ250">
            <v>516.31540000000007</v>
          </cell>
          <cell r="AK250">
            <v>2106.5668320000004</v>
          </cell>
          <cell r="AL250">
            <v>5287.9862420000009</v>
          </cell>
        </row>
        <row r="251">
          <cell r="B251">
            <v>39034</v>
          </cell>
          <cell r="C251">
            <v>72.308281090841717</v>
          </cell>
          <cell r="D251">
            <v>101.45816705690376</v>
          </cell>
          <cell r="E251">
            <v>115.74042192786096</v>
          </cell>
          <cell r="F251">
            <v>146.15177803898999</v>
          </cell>
          <cell r="G251">
            <v>68.263391354925346</v>
          </cell>
          <cell r="H251">
            <v>109.1125472887768</v>
          </cell>
          <cell r="J251">
            <v>10.39</v>
          </cell>
          <cell r="K251">
            <v>30.867000000000001</v>
          </cell>
          <cell r="L251">
            <v>320.70813000000004</v>
          </cell>
          <cell r="M251">
            <v>40.730000000000004</v>
          </cell>
          <cell r="N251">
            <v>50.911000000000001</v>
          </cell>
          <cell r="O251">
            <v>2073.6050300000002</v>
          </cell>
          <cell r="P251">
            <v>21.080000000000002</v>
          </cell>
          <cell r="Q251">
            <v>43.866</v>
          </cell>
          <cell r="R251">
            <v>924.69528000000003</v>
          </cell>
          <cell r="S251">
            <v>45.83</v>
          </cell>
          <cell r="T251">
            <v>18.850999999999999</v>
          </cell>
          <cell r="U251">
            <v>863.94132999999988</v>
          </cell>
          <cell r="V251">
            <v>4182.9497700000002</v>
          </cell>
          <cell r="X251">
            <v>51.550000000000004</v>
          </cell>
          <cell r="Y251">
            <v>27.824000000000002</v>
          </cell>
          <cell r="Z251">
            <v>1434.3272000000002</v>
          </cell>
          <cell r="AA251">
            <v>23.260100000000001</v>
          </cell>
          <cell r="AB251">
            <v>657.21100000000001</v>
          </cell>
          <cell r="AC251">
            <v>15286.793581100001</v>
          </cell>
          <cell r="AD251">
            <v>16721.120781100002</v>
          </cell>
          <cell r="AF251">
            <v>63.910000000000004</v>
          </cell>
          <cell r="AG251">
            <v>49.042999999999999</v>
          </cell>
          <cell r="AH251">
            <v>3134.3381300000001</v>
          </cell>
          <cell r="AI251">
            <v>4.07</v>
          </cell>
          <cell r="AJ251">
            <v>516.31540000000007</v>
          </cell>
          <cell r="AK251">
            <v>2101.4036780000006</v>
          </cell>
          <cell r="AL251">
            <v>5235.7418080000007</v>
          </cell>
        </row>
        <row r="252">
          <cell r="B252">
            <v>39035</v>
          </cell>
          <cell r="C252">
            <v>73.991922367071908</v>
          </cell>
          <cell r="D252">
            <v>103.53976194519565</v>
          </cell>
          <cell r="E252">
            <v>114.48960093733488</v>
          </cell>
          <cell r="F252">
            <v>146.63663026942254</v>
          </cell>
          <cell r="G252">
            <v>72.33668734378081</v>
          </cell>
          <cell r="H252">
            <v>109.80611601513239</v>
          </cell>
          <cell r="J252">
            <v>10.48</v>
          </cell>
          <cell r="K252">
            <v>30.867000000000001</v>
          </cell>
          <cell r="L252">
            <v>323.48616000000004</v>
          </cell>
          <cell r="M252">
            <v>41.230000000000004</v>
          </cell>
          <cell r="N252">
            <v>50.911000000000001</v>
          </cell>
          <cell r="O252">
            <v>2099.0605300000002</v>
          </cell>
          <cell r="P252">
            <v>21.89</v>
          </cell>
          <cell r="Q252">
            <v>43.866</v>
          </cell>
          <cell r="R252">
            <v>960.22674000000006</v>
          </cell>
          <cell r="S252">
            <v>47</v>
          </cell>
          <cell r="T252">
            <v>18.850999999999999</v>
          </cell>
          <cell r="U252">
            <v>885.99699999999996</v>
          </cell>
          <cell r="V252">
            <v>4268.7704300000005</v>
          </cell>
          <cell r="X252">
            <v>52.38</v>
          </cell>
          <cell r="Y252">
            <v>27.824000000000002</v>
          </cell>
          <cell r="Z252">
            <v>1457.4211200000002</v>
          </cell>
          <cell r="AA252">
            <v>22.95</v>
          </cell>
          <cell r="AB252">
            <v>657.21100000000001</v>
          </cell>
          <cell r="AC252">
            <v>15082.99245</v>
          </cell>
          <cell r="AD252">
            <v>16540.413570000001</v>
          </cell>
          <cell r="AF252">
            <v>64.58</v>
          </cell>
          <cell r="AG252">
            <v>49.042999999999999</v>
          </cell>
          <cell r="AH252">
            <v>3167.1969399999998</v>
          </cell>
          <cell r="AI252">
            <v>4.04</v>
          </cell>
          <cell r="AJ252">
            <v>516.31540000000007</v>
          </cell>
          <cell r="AK252">
            <v>2085.9142160000001</v>
          </cell>
          <cell r="AL252">
            <v>5253.1111559999999</v>
          </cell>
        </row>
        <row r="253">
          <cell r="B253">
            <v>39036</v>
          </cell>
          <cell r="C253">
            <v>75.382577761802381</v>
          </cell>
          <cell r="D253">
            <v>105.38578138392623</v>
          </cell>
          <cell r="E253">
            <v>115.08895424023559</v>
          </cell>
          <cell r="F253">
            <v>148.62966496751264</v>
          </cell>
          <cell r="G253">
            <v>73.329884476001737</v>
          </cell>
          <cell r="H253">
            <v>110.0701450189155</v>
          </cell>
          <cell r="J253">
            <v>10.78</v>
          </cell>
          <cell r="K253">
            <v>30.867000000000001</v>
          </cell>
          <cell r="L253">
            <v>332.74626000000001</v>
          </cell>
          <cell r="M253">
            <v>42.050000000000004</v>
          </cell>
          <cell r="N253">
            <v>50.911000000000001</v>
          </cell>
          <cell r="O253">
            <v>2140.8075500000004</v>
          </cell>
          <cell r="P253">
            <v>22.17</v>
          </cell>
          <cell r="Q253">
            <v>43.866</v>
          </cell>
          <cell r="R253">
            <v>972.50922000000003</v>
          </cell>
          <cell r="S253">
            <v>47.68</v>
          </cell>
          <cell r="T253">
            <v>18.850999999999999</v>
          </cell>
          <cell r="U253">
            <v>898.81567999999993</v>
          </cell>
          <cell r="V253">
            <v>4344.87871</v>
          </cell>
          <cell r="X253">
            <v>53.13</v>
          </cell>
          <cell r="Y253">
            <v>27.824000000000002</v>
          </cell>
          <cell r="Z253">
            <v>1478.2891200000001</v>
          </cell>
          <cell r="AA253">
            <v>23.05</v>
          </cell>
          <cell r="AB253">
            <v>657.21100000000001</v>
          </cell>
          <cell r="AC253">
            <v>15148.71355</v>
          </cell>
          <cell r="AD253">
            <v>16627.002670000002</v>
          </cell>
          <cell r="AF253">
            <v>65.72</v>
          </cell>
          <cell r="AG253">
            <v>49.042999999999999</v>
          </cell>
          <cell r="AH253">
            <v>3223.1059599999999</v>
          </cell>
          <cell r="AI253">
            <v>4.07</v>
          </cell>
          <cell r="AJ253">
            <v>516.31540000000007</v>
          </cell>
          <cell r="AK253">
            <v>2101.4036780000006</v>
          </cell>
          <cell r="AL253">
            <v>5324.5096380000005</v>
          </cell>
        </row>
        <row r="254">
          <cell r="B254">
            <v>39037</v>
          </cell>
          <cell r="C254">
            <v>76.089041052608167</v>
          </cell>
          <cell r="D254">
            <v>105.23133342164613</v>
          </cell>
          <cell r="E254">
            <v>115.35227000051218</v>
          </cell>
          <cell r="F254">
            <v>149.12820718097575</v>
          </cell>
          <cell r="G254">
            <v>73.967247883552915</v>
          </cell>
          <cell r="H254">
            <v>110.32156368221939</v>
          </cell>
          <cell r="J254">
            <v>10.89</v>
          </cell>
          <cell r="K254">
            <v>30.867000000000001</v>
          </cell>
          <cell r="L254">
            <v>336.14163000000002</v>
          </cell>
          <cell r="M254">
            <v>42.12</v>
          </cell>
          <cell r="N254">
            <v>50.911000000000001</v>
          </cell>
          <cell r="O254">
            <v>2144.3713199999997</v>
          </cell>
          <cell r="P254">
            <v>21.69</v>
          </cell>
          <cell r="Q254">
            <v>43.866</v>
          </cell>
          <cell r="R254">
            <v>951.45354000000009</v>
          </cell>
          <cell r="S254">
            <v>48.09</v>
          </cell>
          <cell r="T254">
            <v>18.850999999999999</v>
          </cell>
          <cell r="U254">
            <v>906.54458999999997</v>
          </cell>
          <cell r="V254">
            <v>4338.5110800000002</v>
          </cell>
          <cell r="X254">
            <v>53.08</v>
          </cell>
          <cell r="Y254">
            <v>27.824000000000002</v>
          </cell>
          <cell r="Z254">
            <v>1476.8979200000001</v>
          </cell>
          <cell r="AA254">
            <v>23.11</v>
          </cell>
          <cell r="AB254">
            <v>657.21100000000001</v>
          </cell>
          <cell r="AC254">
            <v>15188.146210000001</v>
          </cell>
          <cell r="AD254">
            <v>16665.044130000002</v>
          </cell>
          <cell r="AF254">
            <v>66.400000000000006</v>
          </cell>
          <cell r="AG254">
            <v>49.042999999999999</v>
          </cell>
          <cell r="AH254">
            <v>3256.4552000000003</v>
          </cell>
          <cell r="AI254">
            <v>4.04</v>
          </cell>
          <cell r="AJ254">
            <v>516.31540000000007</v>
          </cell>
          <cell r="AK254">
            <v>2085.9142160000001</v>
          </cell>
          <cell r="AL254">
            <v>5342.3694160000005</v>
          </cell>
        </row>
        <row r="255">
          <cell r="B255">
            <v>39038</v>
          </cell>
          <cell r="C255">
            <v>75.257312222602224</v>
          </cell>
          <cell r="D255">
            <v>104.84604049604269</v>
          </cell>
          <cell r="E255">
            <v>114.10044134049255</v>
          </cell>
          <cell r="F255">
            <v>148.26839529534993</v>
          </cell>
          <cell r="G255">
            <v>74.211049627439735</v>
          </cell>
          <cell r="H255">
            <v>110.43505674653214</v>
          </cell>
          <cell r="J255">
            <v>10.540000000000001</v>
          </cell>
          <cell r="K255">
            <v>30.867000000000001</v>
          </cell>
          <cell r="L255">
            <v>325.33818000000002</v>
          </cell>
          <cell r="M255">
            <v>42.38</v>
          </cell>
          <cell r="N255">
            <v>50.911000000000001</v>
          </cell>
          <cell r="O255">
            <v>2157.6081800000002</v>
          </cell>
          <cell r="P255">
            <v>21.44</v>
          </cell>
          <cell r="Q255">
            <v>43.866</v>
          </cell>
          <cell r="R255">
            <v>940.48704000000009</v>
          </cell>
          <cell r="S255">
            <v>47.7</v>
          </cell>
          <cell r="T255">
            <v>18.850999999999999</v>
          </cell>
          <cell r="U255">
            <v>899.19270000000006</v>
          </cell>
          <cell r="V255">
            <v>4322.6261000000004</v>
          </cell>
          <cell r="X255">
            <v>53.43</v>
          </cell>
          <cell r="Y255">
            <v>27.824000000000002</v>
          </cell>
          <cell r="Z255">
            <v>1486.6363200000001</v>
          </cell>
          <cell r="AA255">
            <v>22.82</v>
          </cell>
          <cell r="AB255">
            <v>657.21100000000001</v>
          </cell>
          <cell r="AC255">
            <v>14997.55502</v>
          </cell>
          <cell r="AD255">
            <v>16484.191340000001</v>
          </cell>
          <cell r="AF255">
            <v>66.930000000000007</v>
          </cell>
          <cell r="AG255">
            <v>49.042999999999999</v>
          </cell>
          <cell r="AH255">
            <v>3282.4479900000001</v>
          </cell>
          <cell r="AI255">
            <v>3.93</v>
          </cell>
          <cell r="AJ255">
            <v>516.31540000000007</v>
          </cell>
          <cell r="AK255">
            <v>2029.1195220000004</v>
          </cell>
          <cell r="AL255">
            <v>5311.5675120000005</v>
          </cell>
        </row>
        <row r="256">
          <cell r="B256">
            <v>39041</v>
          </cell>
          <cell r="C256">
            <v>74.98778961840263</v>
          </cell>
          <cell r="D256">
            <v>104.87989538032323</v>
          </cell>
          <cell r="E256">
            <v>113.27597190026144</v>
          </cell>
          <cell r="F256">
            <v>146.429368900659</v>
          </cell>
          <cell r="G256">
            <v>73.426521278547085</v>
          </cell>
          <cell r="H256">
            <v>110.37988650693566</v>
          </cell>
          <cell r="J256">
            <v>10.96</v>
          </cell>
          <cell r="K256">
            <v>30.867000000000001</v>
          </cell>
          <cell r="L256">
            <v>338.30232000000001</v>
          </cell>
          <cell r="M256">
            <v>42.01</v>
          </cell>
          <cell r="N256">
            <v>50.911000000000001</v>
          </cell>
          <cell r="O256">
            <v>2138.7711100000001</v>
          </cell>
          <cell r="P256">
            <v>21.61</v>
          </cell>
          <cell r="Q256">
            <v>43.866</v>
          </cell>
          <cell r="R256">
            <v>947.94425999999999</v>
          </cell>
          <cell r="S256">
            <v>47.69</v>
          </cell>
          <cell r="T256">
            <v>18.850999999999999</v>
          </cell>
          <cell r="U256">
            <v>899.00418999999988</v>
          </cell>
          <cell r="V256">
            <v>4324.0218800000002</v>
          </cell>
          <cell r="X256">
            <v>52.900000000000006</v>
          </cell>
          <cell r="Y256">
            <v>27.824000000000002</v>
          </cell>
          <cell r="Z256">
            <v>1471.8896000000002</v>
          </cell>
          <cell r="AA256">
            <v>22.661200000000001</v>
          </cell>
          <cell r="AB256">
            <v>657.21100000000001</v>
          </cell>
          <cell r="AC256">
            <v>14893.189913200002</v>
          </cell>
          <cell r="AD256">
            <v>16365.079513200002</v>
          </cell>
          <cell r="AF256">
            <v>66.849999999999994</v>
          </cell>
          <cell r="AG256">
            <v>49.042999999999999</v>
          </cell>
          <cell r="AH256">
            <v>3278.5245499999996</v>
          </cell>
          <cell r="AI256">
            <v>3.81</v>
          </cell>
          <cell r="AJ256">
            <v>516.31540000000007</v>
          </cell>
          <cell r="AK256">
            <v>1967.1616740000002</v>
          </cell>
          <cell r="AL256">
            <v>5245.686224</v>
          </cell>
        </row>
        <row r="257">
          <cell r="B257">
            <v>39042</v>
          </cell>
          <cell r="C257">
            <v>75.255422392056374</v>
          </cell>
          <cell r="D257">
            <v>104.4679261312093</v>
          </cell>
          <cell r="E257">
            <v>113.94470940498832</v>
          </cell>
          <cell r="F257">
            <v>146.78454701468527</v>
          </cell>
          <cell r="G257">
            <v>74.090944300477418</v>
          </cell>
          <cell r="H257">
            <v>110.56194829760402</v>
          </cell>
          <cell r="J257">
            <v>10.82</v>
          </cell>
          <cell r="K257">
            <v>30.867000000000001</v>
          </cell>
          <cell r="L257">
            <v>333.98094000000003</v>
          </cell>
          <cell r="M257">
            <v>42.03</v>
          </cell>
          <cell r="N257">
            <v>50.911000000000001</v>
          </cell>
          <cell r="O257">
            <v>2139.7893300000001</v>
          </cell>
          <cell r="P257">
            <v>21.47</v>
          </cell>
          <cell r="Q257">
            <v>43.866</v>
          </cell>
          <cell r="R257">
            <v>941.80301999999995</v>
          </cell>
          <cell r="S257">
            <v>47.29</v>
          </cell>
          <cell r="T257">
            <v>18.850999999999999</v>
          </cell>
          <cell r="U257">
            <v>891.4637899999999</v>
          </cell>
          <cell r="V257">
            <v>4307.0370800000001</v>
          </cell>
          <cell r="X257">
            <v>53.33</v>
          </cell>
          <cell r="Y257">
            <v>27.824000000000002</v>
          </cell>
          <cell r="Z257">
            <v>1483.85392</v>
          </cell>
          <cell r="AA257">
            <v>22.79</v>
          </cell>
          <cell r="AB257">
            <v>657.21100000000001</v>
          </cell>
          <cell r="AC257">
            <v>14977.83869</v>
          </cell>
          <cell r="AD257">
            <v>16461.692610000002</v>
          </cell>
          <cell r="AF257">
            <v>67.320000000000007</v>
          </cell>
          <cell r="AG257">
            <v>49.042999999999999</v>
          </cell>
          <cell r="AH257">
            <v>3301.5747600000004</v>
          </cell>
          <cell r="AI257">
            <v>3.79</v>
          </cell>
          <cell r="AJ257">
            <v>516.31540000000007</v>
          </cell>
          <cell r="AK257">
            <v>1956.8353660000002</v>
          </cell>
          <cell r="AL257">
            <v>5258.4101260000007</v>
          </cell>
        </row>
        <row r="258">
          <cell r="B258">
            <v>39043</v>
          </cell>
          <cell r="C258">
            <v>75.399976067231165</v>
          </cell>
          <cell r="D258">
            <v>105.19356617808657</v>
          </cell>
          <cell r="E258">
            <v>113.84363464273595</v>
          </cell>
          <cell r="F258">
            <v>146.29741044995151</v>
          </cell>
          <cell r="G258">
            <v>75.964515379962734</v>
          </cell>
          <cell r="H258">
            <v>110.82046027742747</v>
          </cell>
          <cell r="J258">
            <v>10.97</v>
          </cell>
          <cell r="K258">
            <v>30.867000000000001</v>
          </cell>
          <cell r="L258">
            <v>338.61099000000002</v>
          </cell>
          <cell r="M258">
            <v>42.45</v>
          </cell>
          <cell r="N258">
            <v>50.911000000000001</v>
          </cell>
          <cell r="O258">
            <v>2161.1719500000004</v>
          </cell>
          <cell r="P258">
            <v>21.400000000000002</v>
          </cell>
          <cell r="Q258">
            <v>43.866</v>
          </cell>
          <cell r="R258">
            <v>938.7324000000001</v>
          </cell>
          <cell r="S258">
            <v>47.660000000000004</v>
          </cell>
          <cell r="T258">
            <v>18.850999999999999</v>
          </cell>
          <cell r="U258">
            <v>898.43866000000003</v>
          </cell>
          <cell r="V258">
            <v>4336.9540000000006</v>
          </cell>
          <cell r="X258">
            <v>53.75</v>
          </cell>
          <cell r="Y258">
            <v>27.824000000000002</v>
          </cell>
          <cell r="Z258">
            <v>1495.5400000000002</v>
          </cell>
          <cell r="AA258">
            <v>22.75</v>
          </cell>
          <cell r="AB258">
            <v>657.21100000000001</v>
          </cell>
          <cell r="AC258">
            <v>14951.55025</v>
          </cell>
          <cell r="AD258">
            <v>16447.090250000001</v>
          </cell>
          <cell r="AF258">
            <v>67.28</v>
          </cell>
          <cell r="AG258">
            <v>49.042999999999999</v>
          </cell>
          <cell r="AH258">
            <v>3299.6130400000002</v>
          </cell>
          <cell r="AI258">
            <v>3.7600000000000002</v>
          </cell>
          <cell r="AJ258">
            <v>516.31540000000007</v>
          </cell>
          <cell r="AK258">
            <v>1941.3459040000005</v>
          </cell>
          <cell r="AL258">
            <v>5240.9589440000009</v>
          </cell>
        </row>
        <row r="259">
          <cell r="B259">
            <v>39045</v>
          </cell>
          <cell r="C259">
            <v>74.592105994759166</v>
          </cell>
          <cell r="D259">
            <v>103.90871513148173</v>
          </cell>
          <cell r="E259">
            <v>112.6890288961101</v>
          </cell>
          <cell r="F259">
            <v>145.46726286468791</v>
          </cell>
          <cell r="G259">
            <v>75.65153963005956</v>
          </cell>
          <cell r="H259">
            <v>110.41535308953341</v>
          </cell>
          <cell r="J259">
            <v>10.86</v>
          </cell>
          <cell r="K259">
            <v>30.867000000000001</v>
          </cell>
          <cell r="L259">
            <v>335.21562</v>
          </cell>
          <cell r="M259">
            <v>42.050000000000004</v>
          </cell>
          <cell r="N259">
            <v>50.911000000000001</v>
          </cell>
          <cell r="O259">
            <v>2140.8075500000004</v>
          </cell>
          <cell r="P259">
            <v>20.82</v>
          </cell>
          <cell r="Q259">
            <v>43.866</v>
          </cell>
          <cell r="R259">
            <v>913.29012</v>
          </cell>
          <cell r="S259">
            <v>47.46</v>
          </cell>
          <cell r="T259">
            <v>18.850999999999999</v>
          </cell>
          <cell r="U259">
            <v>894.66845999999998</v>
          </cell>
          <cell r="V259">
            <v>4283.9817500000008</v>
          </cell>
          <cell r="X259">
            <v>53.660000000000004</v>
          </cell>
          <cell r="Y259">
            <v>27.824000000000002</v>
          </cell>
          <cell r="Z259">
            <v>1493.0358400000002</v>
          </cell>
          <cell r="AA259">
            <v>22.5</v>
          </cell>
          <cell r="AB259">
            <v>657.21100000000001</v>
          </cell>
          <cell r="AC259">
            <v>14787.247499999999</v>
          </cell>
          <cell r="AD259">
            <v>16280.28334</v>
          </cell>
          <cell r="AF259">
            <v>67.2</v>
          </cell>
          <cell r="AG259">
            <v>49.042999999999999</v>
          </cell>
          <cell r="AH259">
            <v>3295.6896000000002</v>
          </cell>
          <cell r="AI259">
            <v>3.71</v>
          </cell>
          <cell r="AJ259">
            <v>516.31540000000007</v>
          </cell>
          <cell r="AK259">
            <v>1915.5301340000003</v>
          </cell>
          <cell r="AL259">
            <v>5211.2197340000002</v>
          </cell>
        </row>
        <row r="260">
          <cell r="B260">
            <v>39048</v>
          </cell>
          <cell r="C260">
            <v>73.923521235775851</v>
          </cell>
          <cell r="D260">
            <v>101.52047471350811</v>
          </cell>
          <cell r="E260">
            <v>110.66690300494912</v>
          </cell>
          <cell r="F260">
            <v>141.1423623828085</v>
          </cell>
          <cell r="G260">
            <v>74.043108786068473</v>
          </cell>
          <cell r="H260">
            <v>108.9139344262295</v>
          </cell>
          <cell r="J260">
            <v>10.74</v>
          </cell>
          <cell r="K260">
            <v>30.867000000000001</v>
          </cell>
          <cell r="L260">
            <v>331.51158000000004</v>
          </cell>
          <cell r="M260">
            <v>41.09</v>
          </cell>
          <cell r="N260">
            <v>50.911000000000001</v>
          </cell>
          <cell r="O260">
            <v>2091.9329900000002</v>
          </cell>
          <cell r="P260">
            <v>20.41</v>
          </cell>
          <cell r="Q260">
            <v>43.866</v>
          </cell>
          <cell r="R260">
            <v>895.30506000000003</v>
          </cell>
          <cell r="S260">
            <v>45.980000000000004</v>
          </cell>
          <cell r="T260">
            <v>18.850999999999999</v>
          </cell>
          <cell r="U260">
            <v>866.76898000000006</v>
          </cell>
          <cell r="V260">
            <v>4185.5186100000001</v>
          </cell>
          <cell r="X260">
            <v>51.900000000000006</v>
          </cell>
          <cell r="Y260">
            <v>27.824000000000002</v>
          </cell>
          <cell r="Z260">
            <v>1444.0656000000001</v>
          </cell>
          <cell r="AA260">
            <v>22.13</v>
          </cell>
          <cell r="AB260">
            <v>657.21100000000001</v>
          </cell>
          <cell r="AC260">
            <v>14544.07943</v>
          </cell>
          <cell r="AD260">
            <v>15988.14503</v>
          </cell>
          <cell r="AF260">
            <v>65.62</v>
          </cell>
          <cell r="AG260">
            <v>49.042999999999999</v>
          </cell>
          <cell r="AH260">
            <v>3218.2016600000002</v>
          </cell>
          <cell r="AI260">
            <v>3.56</v>
          </cell>
          <cell r="AJ260">
            <v>516.31540000000007</v>
          </cell>
          <cell r="AK260">
            <v>1838.0828240000003</v>
          </cell>
          <cell r="AL260">
            <v>5056.2844840000007</v>
          </cell>
        </row>
        <row r="261">
          <cell r="B261">
            <v>39049</v>
          </cell>
          <cell r="C261">
            <v>72.717583358822282</v>
          </cell>
          <cell r="D261">
            <v>101.38828814829107</v>
          </cell>
          <cell r="E261">
            <v>112.31659419202754</v>
          </cell>
          <cell r="F261">
            <v>140.29358343491677</v>
          </cell>
          <cell r="G261">
            <v>73.601381875252542</v>
          </cell>
          <cell r="H261">
            <v>109.29382093316518</v>
          </cell>
          <cell r="J261">
            <v>10.51</v>
          </cell>
          <cell r="K261">
            <v>30.867000000000001</v>
          </cell>
          <cell r="L261">
            <v>324.41217</v>
          </cell>
          <cell r="M261">
            <v>40.93</v>
          </cell>
          <cell r="N261">
            <v>50.911000000000001</v>
          </cell>
          <cell r="O261">
            <v>2083.7872299999999</v>
          </cell>
          <cell r="P261">
            <v>20.47</v>
          </cell>
          <cell r="Q261">
            <v>43.866</v>
          </cell>
          <cell r="R261">
            <v>897.93701999999996</v>
          </cell>
          <cell r="S261">
            <v>46.36</v>
          </cell>
          <cell r="T261">
            <v>18.850999999999999</v>
          </cell>
          <cell r="U261">
            <v>873.9323599999999</v>
          </cell>
          <cell r="V261">
            <v>4180.0687799999996</v>
          </cell>
          <cell r="X261">
            <v>51.49</v>
          </cell>
          <cell r="Y261">
            <v>27.824000000000002</v>
          </cell>
          <cell r="Z261">
            <v>1432.6577600000001</v>
          </cell>
          <cell r="AA261">
            <v>22.51</v>
          </cell>
          <cell r="AB261">
            <v>657.21100000000001</v>
          </cell>
          <cell r="AC261">
            <v>14793.81961</v>
          </cell>
          <cell r="AD261">
            <v>16226.477370000001</v>
          </cell>
          <cell r="AF261">
            <v>65</v>
          </cell>
          <cell r="AG261">
            <v>49.042999999999999</v>
          </cell>
          <cell r="AH261">
            <v>3187.7950000000001</v>
          </cell>
          <cell r="AI261">
            <v>3.56</v>
          </cell>
          <cell r="AJ261">
            <v>516.31540000000007</v>
          </cell>
          <cell r="AK261">
            <v>1838.0828240000003</v>
          </cell>
          <cell r="AL261">
            <v>5025.8778240000001</v>
          </cell>
        </row>
        <row r="262">
          <cell r="B262">
            <v>39050</v>
          </cell>
          <cell r="C262">
            <v>72.872476017252339</v>
          </cell>
          <cell r="D262">
            <v>101.16647823661951</v>
          </cell>
          <cell r="E262">
            <v>115.87790228856601</v>
          </cell>
          <cell r="F262">
            <v>144.78922798229402</v>
          </cell>
          <cell r="G262">
            <v>74.357480601102182</v>
          </cell>
          <cell r="H262">
            <v>110.29949558638081</v>
          </cell>
          <cell r="J262">
            <v>10.83</v>
          </cell>
          <cell r="K262">
            <v>30.867000000000001</v>
          </cell>
          <cell r="L262">
            <v>334.28961000000004</v>
          </cell>
          <cell r="M262">
            <v>40.65</v>
          </cell>
          <cell r="N262">
            <v>50.911000000000001</v>
          </cell>
          <cell r="O262">
            <v>2069.53215</v>
          </cell>
          <cell r="P262">
            <v>20.400000000000002</v>
          </cell>
          <cell r="Q262">
            <v>43.866</v>
          </cell>
          <cell r="R262">
            <v>894.86640000000011</v>
          </cell>
          <cell r="S262">
            <v>46.27</v>
          </cell>
          <cell r="T262">
            <v>18.850999999999999</v>
          </cell>
          <cell r="U262">
            <v>872.23577</v>
          </cell>
          <cell r="V262">
            <v>4170.9239299999999</v>
          </cell>
          <cell r="X262">
            <v>52.03</v>
          </cell>
          <cell r="Y262">
            <v>27.824000000000002</v>
          </cell>
          <cell r="Z262">
            <v>1447.68272</v>
          </cell>
          <cell r="AA262">
            <v>23.27</v>
          </cell>
          <cell r="AB262">
            <v>657.21100000000001</v>
          </cell>
          <cell r="AC262">
            <v>15293.29997</v>
          </cell>
          <cell r="AD262">
            <v>16740.982690000001</v>
          </cell>
          <cell r="AF262">
            <v>66.81</v>
          </cell>
          <cell r="AG262">
            <v>49.042999999999999</v>
          </cell>
          <cell r="AH262">
            <v>3276.5628299999998</v>
          </cell>
          <cell r="AI262">
            <v>3.7</v>
          </cell>
          <cell r="AJ262">
            <v>516.31540000000007</v>
          </cell>
          <cell r="AK262">
            <v>1910.3669800000002</v>
          </cell>
          <cell r="AL262">
            <v>5186.9298099999996</v>
          </cell>
        </row>
        <row r="263">
          <cell r="B263">
            <v>39051</v>
          </cell>
          <cell r="C263">
            <v>72.765704885197565</v>
          </cell>
          <cell r="D263">
            <v>101.85689531048237</v>
          </cell>
          <cell r="E263">
            <v>117.22071274272663</v>
          </cell>
          <cell r="F263">
            <v>143.32705684332572</v>
          </cell>
          <cell r="G263">
            <v>77.362790537563541</v>
          </cell>
          <cell r="H263">
            <v>110.39013240857503</v>
          </cell>
          <cell r="J263">
            <v>10.81</v>
          </cell>
          <cell r="K263">
            <v>30.867000000000001</v>
          </cell>
          <cell r="L263">
            <v>333.67227000000003</v>
          </cell>
          <cell r="M263">
            <v>40.97</v>
          </cell>
          <cell r="N263">
            <v>50.911000000000001</v>
          </cell>
          <cell r="O263">
            <v>2085.8236700000002</v>
          </cell>
          <cell r="P263">
            <v>20.53</v>
          </cell>
          <cell r="Q263">
            <v>43.866</v>
          </cell>
          <cell r="R263">
            <v>900.56898000000001</v>
          </cell>
          <cell r="S263">
            <v>46.646000000000001</v>
          </cell>
          <cell r="T263">
            <v>18.850999999999999</v>
          </cell>
          <cell r="U263">
            <v>879.32374600000003</v>
          </cell>
          <cell r="V263">
            <v>4199.3886660000007</v>
          </cell>
          <cell r="X263">
            <v>51.68</v>
          </cell>
          <cell r="Y263">
            <v>27.824000000000002</v>
          </cell>
          <cell r="Z263">
            <v>1437.9443200000001</v>
          </cell>
          <cell r="AA263">
            <v>23.580000000000002</v>
          </cell>
          <cell r="AB263">
            <v>657.21100000000001</v>
          </cell>
          <cell r="AC263">
            <v>15497.035380000001</v>
          </cell>
          <cell r="AD263">
            <v>16934.9797</v>
          </cell>
          <cell r="AF263">
            <v>66.900000000000006</v>
          </cell>
          <cell r="AG263">
            <v>49.042999999999999</v>
          </cell>
          <cell r="AH263">
            <v>3280.9767000000002</v>
          </cell>
          <cell r="AI263">
            <v>3.59</v>
          </cell>
          <cell r="AJ263">
            <v>516.31540000000007</v>
          </cell>
          <cell r="AK263">
            <v>1853.5722860000001</v>
          </cell>
          <cell r="AL263">
            <v>5134.5489859999998</v>
          </cell>
        </row>
        <row r="264">
          <cell r="B264">
            <v>39052</v>
          </cell>
          <cell r="C264">
            <v>73.733930836546662</v>
          </cell>
          <cell r="D264">
            <v>100.01442013453716</v>
          </cell>
          <cell r="E264">
            <v>118.2778276326915</v>
          </cell>
          <cell r="F264">
            <v>140.99024967993876</v>
          </cell>
          <cell r="G264">
            <v>77.716602947179879</v>
          </cell>
          <cell r="H264">
            <v>110.08117906683479</v>
          </cell>
          <cell r="J264">
            <v>10.41</v>
          </cell>
          <cell r="K264">
            <v>30.867000000000001</v>
          </cell>
          <cell r="L264">
            <v>321.32547</v>
          </cell>
          <cell r="M264">
            <v>40.22</v>
          </cell>
          <cell r="N264">
            <v>50.911000000000001</v>
          </cell>
          <cell r="O264">
            <v>2047.6404199999999</v>
          </cell>
          <cell r="P264">
            <v>19.97</v>
          </cell>
          <cell r="Q264">
            <v>43.866</v>
          </cell>
          <cell r="R264">
            <v>876.00401999999997</v>
          </cell>
          <cell r="S264">
            <v>46.6</v>
          </cell>
          <cell r="T264">
            <v>18.850999999999999</v>
          </cell>
          <cell r="U264">
            <v>878.45659999999998</v>
          </cell>
          <cell r="V264">
            <v>4123.4265099999993</v>
          </cell>
          <cell r="X264">
            <v>51.5</v>
          </cell>
          <cell r="Y264">
            <v>27.824000000000002</v>
          </cell>
          <cell r="Z264">
            <v>1432.9360000000001</v>
          </cell>
          <cell r="AA264">
            <v>23.82</v>
          </cell>
          <cell r="AB264">
            <v>657.21100000000001</v>
          </cell>
          <cell r="AC264">
            <v>15654.766020000001</v>
          </cell>
          <cell r="AD264">
            <v>17087.702020000001</v>
          </cell>
          <cell r="AF264">
            <v>65.930000000000007</v>
          </cell>
          <cell r="AG264">
            <v>49.042999999999999</v>
          </cell>
          <cell r="AH264">
            <v>3233.4049900000005</v>
          </cell>
          <cell r="AI264">
            <v>3.52</v>
          </cell>
          <cell r="AJ264">
            <v>516.31540000000007</v>
          </cell>
          <cell r="AK264">
            <v>1817.4302080000002</v>
          </cell>
          <cell r="AL264">
            <v>5050.8351980000007</v>
          </cell>
        </row>
        <row r="265">
          <cell r="B265">
            <v>39055</v>
          </cell>
          <cell r="C265">
            <v>74.571526898307042</v>
          </cell>
          <cell r="D265">
            <v>101.71352769299624</v>
          </cell>
          <cell r="E265">
            <v>117.99213206849572</v>
          </cell>
          <cell r="F265">
            <v>142.9083701937445</v>
          </cell>
          <cell r="G265">
            <v>77.227671474471563</v>
          </cell>
          <cell r="H265">
            <v>111.0592686002522</v>
          </cell>
          <cell r="J265">
            <v>10.57</v>
          </cell>
          <cell r="K265">
            <v>30.867000000000001</v>
          </cell>
          <cell r="L265">
            <v>326.26419000000004</v>
          </cell>
          <cell r="M265">
            <v>40.54</v>
          </cell>
          <cell r="N265">
            <v>50.911000000000001</v>
          </cell>
          <cell r="O265">
            <v>2063.9319399999999</v>
          </cell>
          <cell r="P265">
            <v>20.52</v>
          </cell>
          <cell r="Q265">
            <v>43.866</v>
          </cell>
          <cell r="R265">
            <v>900.13031999999998</v>
          </cell>
          <cell r="S265">
            <v>47.910000000000004</v>
          </cell>
          <cell r="T265">
            <v>18.850999999999999</v>
          </cell>
          <cell r="U265">
            <v>903.15141000000006</v>
          </cell>
          <cell r="V265">
            <v>4193.47786</v>
          </cell>
          <cell r="X265">
            <v>51.67</v>
          </cell>
          <cell r="Y265">
            <v>27.824000000000002</v>
          </cell>
          <cell r="Z265">
            <v>1437.6660800000002</v>
          </cell>
          <cell r="AA265">
            <v>23.75</v>
          </cell>
          <cell r="AB265">
            <v>657.21100000000001</v>
          </cell>
          <cell r="AC265">
            <v>15608.76125</v>
          </cell>
          <cell r="AD265">
            <v>17046.427329999999</v>
          </cell>
          <cell r="AF265">
            <v>66.91</v>
          </cell>
          <cell r="AG265">
            <v>49.042999999999999</v>
          </cell>
          <cell r="AH265">
            <v>3281.46713</v>
          </cell>
          <cell r="AI265">
            <v>3.56</v>
          </cell>
          <cell r="AJ265">
            <v>516.31540000000007</v>
          </cell>
          <cell r="AK265">
            <v>1838.0828240000003</v>
          </cell>
          <cell r="AL265">
            <v>5119.5499540000001</v>
          </cell>
        </row>
        <row r="266">
          <cell r="B266">
            <v>39056</v>
          </cell>
          <cell r="C266">
            <v>77.337526953001941</v>
          </cell>
          <cell r="D266">
            <v>101.9434754574992</v>
          </cell>
          <cell r="E266">
            <v>118.79509747436543</v>
          </cell>
          <cell r="F266">
            <v>143.68451929165315</v>
          </cell>
          <cell r="G266">
            <v>78.980912702719635</v>
          </cell>
          <cell r="H266">
            <v>111.50378310214376</v>
          </cell>
          <cell r="J266">
            <v>10.68</v>
          </cell>
          <cell r="K266">
            <v>30.867000000000001</v>
          </cell>
          <cell r="L266">
            <v>329.65956</v>
          </cell>
          <cell r="M266">
            <v>40</v>
          </cell>
          <cell r="N266">
            <v>50.911000000000001</v>
          </cell>
          <cell r="O266">
            <v>2036.44</v>
          </cell>
          <cell r="P266">
            <v>20.86</v>
          </cell>
          <cell r="Q266">
            <v>43.866</v>
          </cell>
          <cell r="R266">
            <v>915.04476</v>
          </cell>
          <cell r="S266">
            <v>48.900000000000006</v>
          </cell>
          <cell r="T266">
            <v>18.850999999999999</v>
          </cell>
          <cell r="U266">
            <v>921.8139000000001</v>
          </cell>
          <cell r="V266">
            <v>4202.9582200000004</v>
          </cell>
          <cell r="X266">
            <v>52.06</v>
          </cell>
          <cell r="Y266">
            <v>27.824000000000002</v>
          </cell>
          <cell r="Z266">
            <v>1448.5174400000001</v>
          </cell>
          <cell r="AA266">
            <v>23.91</v>
          </cell>
          <cell r="AB266">
            <v>657.21100000000001</v>
          </cell>
          <cell r="AC266">
            <v>15713.915010000001</v>
          </cell>
          <cell r="AD266">
            <v>17162.43245</v>
          </cell>
          <cell r="AF266">
            <v>66.739999999999995</v>
          </cell>
          <cell r="AG266">
            <v>49.042999999999999</v>
          </cell>
          <cell r="AH266">
            <v>3273.1298199999997</v>
          </cell>
          <cell r="AI266">
            <v>3.63</v>
          </cell>
          <cell r="AJ266">
            <v>516.31540000000007</v>
          </cell>
          <cell r="AK266">
            <v>1874.2249020000002</v>
          </cell>
          <cell r="AL266">
            <v>5147.354722</v>
          </cell>
        </row>
        <row r="267">
          <cell r="B267">
            <v>39057</v>
          </cell>
          <cell r="C267">
            <v>80.17352135936342</v>
          </cell>
          <cell r="D267">
            <v>101.93490392218854</v>
          </cell>
          <cell r="E267">
            <v>118.60396760990209</v>
          </cell>
          <cell r="F267">
            <v>145.10827752682638</v>
          </cell>
          <cell r="G267">
            <v>80.533329512747613</v>
          </cell>
          <cell r="H267">
            <v>111.35718789407314</v>
          </cell>
          <cell r="J267">
            <v>10.600000000000001</v>
          </cell>
          <cell r="K267">
            <v>30.867000000000001</v>
          </cell>
          <cell r="L267">
            <v>327.19020000000006</v>
          </cell>
          <cell r="M267">
            <v>39.900000000000006</v>
          </cell>
          <cell r="N267">
            <v>50.911000000000001</v>
          </cell>
          <cell r="O267">
            <v>2031.3489000000004</v>
          </cell>
          <cell r="P267">
            <v>21.02</v>
          </cell>
          <cell r="Q267">
            <v>43.866</v>
          </cell>
          <cell r="R267">
            <v>922.06331999999998</v>
          </cell>
          <cell r="S267">
            <v>48.910000000000004</v>
          </cell>
          <cell r="T267">
            <v>18.850999999999999</v>
          </cell>
          <cell r="U267">
            <v>922.00241000000005</v>
          </cell>
          <cell r="V267">
            <v>4202.6048300000002</v>
          </cell>
          <cell r="X267">
            <v>51.54</v>
          </cell>
          <cell r="Y267">
            <v>27.824000000000002</v>
          </cell>
          <cell r="Z267">
            <v>1434.0489600000001</v>
          </cell>
          <cell r="AA267">
            <v>23.89</v>
          </cell>
          <cell r="AB267">
            <v>657.21100000000001</v>
          </cell>
          <cell r="AC267">
            <v>15700.77079</v>
          </cell>
          <cell r="AD267">
            <v>17134.819750000002</v>
          </cell>
          <cell r="AF267">
            <v>67.78</v>
          </cell>
          <cell r="AG267">
            <v>49.042999999999999</v>
          </cell>
          <cell r="AH267">
            <v>3324.13454</v>
          </cell>
          <cell r="AI267">
            <v>3.63</v>
          </cell>
          <cell r="AJ267">
            <v>516.31540000000007</v>
          </cell>
          <cell r="AK267">
            <v>1874.2249020000002</v>
          </cell>
          <cell r="AL267">
            <v>5198.3594419999999</v>
          </cell>
        </row>
        <row r="268">
          <cell r="B268">
            <v>39058</v>
          </cell>
          <cell r="C268">
            <v>77.945269902872553</v>
          </cell>
          <cell r="D268">
            <v>101.55075681092072</v>
          </cell>
          <cell r="E268">
            <v>121.21428206278368</v>
          </cell>
          <cell r="F268">
            <v>144.60897386859622</v>
          </cell>
          <cell r="G268">
            <v>78.873737612242252</v>
          </cell>
          <cell r="H268">
            <v>110.91503783102141</v>
          </cell>
          <cell r="J268">
            <v>10.450000000000001</v>
          </cell>
          <cell r="K268">
            <v>30.867000000000001</v>
          </cell>
          <cell r="L268">
            <v>322.56015000000002</v>
          </cell>
          <cell r="M268">
            <v>39.47</v>
          </cell>
          <cell r="N268">
            <v>50.911000000000001</v>
          </cell>
          <cell r="O268">
            <v>2009.4571699999999</v>
          </cell>
          <cell r="P268">
            <v>21.53</v>
          </cell>
          <cell r="Q268">
            <v>43.866</v>
          </cell>
          <cell r="R268">
            <v>944.43498</v>
          </cell>
          <cell r="S268">
            <v>48.29</v>
          </cell>
          <cell r="T268">
            <v>18.850999999999999</v>
          </cell>
          <cell r="U268">
            <v>910.3147899999999</v>
          </cell>
          <cell r="V268">
            <v>4186.7670899999994</v>
          </cell>
          <cell r="X268">
            <v>51.63</v>
          </cell>
          <cell r="Y268">
            <v>27.824000000000002</v>
          </cell>
          <cell r="Z268">
            <v>1436.5531200000003</v>
          </cell>
          <cell r="AA268">
            <v>24.46</v>
          </cell>
          <cell r="AB268">
            <v>657.21100000000001</v>
          </cell>
          <cell r="AC268">
            <v>16075.381060000002</v>
          </cell>
          <cell r="AD268">
            <v>17511.93418</v>
          </cell>
          <cell r="AF268">
            <v>67.31</v>
          </cell>
          <cell r="AG268">
            <v>49.042999999999999</v>
          </cell>
          <cell r="AH268">
            <v>3301.0843300000001</v>
          </cell>
          <cell r="AI268">
            <v>3.64</v>
          </cell>
          <cell r="AJ268">
            <v>516.31540000000007</v>
          </cell>
          <cell r="AK268">
            <v>1879.3880560000002</v>
          </cell>
          <cell r="AL268">
            <v>5180.4723860000004</v>
          </cell>
        </row>
        <row r="269">
          <cell r="B269">
            <v>39059</v>
          </cell>
          <cell r="C269">
            <v>77.916538263886366</v>
          </cell>
          <cell r="D269">
            <v>101.02929073999425</v>
          </cell>
          <cell r="E269">
            <v>121.29031980745543</v>
          </cell>
          <cell r="F269">
            <v>144.82572926278328</v>
          </cell>
          <cell r="G269">
            <v>77.540564563085326</v>
          </cell>
          <cell r="H269">
            <v>111.11601513240856</v>
          </cell>
          <cell r="J269">
            <v>10.47</v>
          </cell>
          <cell r="K269">
            <v>30.867000000000001</v>
          </cell>
          <cell r="L269">
            <v>323.17749000000003</v>
          </cell>
          <cell r="M269">
            <v>38.81</v>
          </cell>
          <cell r="N269">
            <v>50.911000000000001</v>
          </cell>
          <cell r="O269">
            <v>1975.8559100000002</v>
          </cell>
          <cell r="P269">
            <v>21.650000000000002</v>
          </cell>
          <cell r="Q269">
            <v>43.866</v>
          </cell>
          <cell r="R269">
            <v>949.69890000000009</v>
          </cell>
          <cell r="S269">
            <v>48.620000000000005</v>
          </cell>
          <cell r="T269">
            <v>18.850999999999999</v>
          </cell>
          <cell r="U269">
            <v>916.53561999999999</v>
          </cell>
          <cell r="V269">
            <v>4165.2679200000002</v>
          </cell>
          <cell r="X269">
            <v>51.08</v>
          </cell>
          <cell r="Y269">
            <v>27.824000000000002</v>
          </cell>
          <cell r="Z269">
            <v>1421.24992</v>
          </cell>
          <cell r="AA269">
            <v>24.5</v>
          </cell>
          <cell r="AB269">
            <v>657.21100000000001</v>
          </cell>
          <cell r="AC269">
            <v>16101.6695</v>
          </cell>
          <cell r="AD269">
            <v>17522.919419999998</v>
          </cell>
          <cell r="AF269">
            <v>68.100000000000009</v>
          </cell>
          <cell r="AG269">
            <v>49.042999999999999</v>
          </cell>
          <cell r="AH269">
            <v>3339.8283000000006</v>
          </cell>
          <cell r="AI269">
            <v>3.58</v>
          </cell>
          <cell r="AJ269">
            <v>516.31540000000007</v>
          </cell>
          <cell r="AK269">
            <v>1848.4091320000002</v>
          </cell>
          <cell r="AL269">
            <v>5188.2374320000008</v>
          </cell>
        </row>
        <row r="270">
          <cell r="B270">
            <v>39062</v>
          </cell>
          <cell r="C270">
            <v>76.75374728044136</v>
          </cell>
          <cell r="D270">
            <v>101.13904660704611</v>
          </cell>
          <cell r="E270">
            <v>119.96815863548254</v>
          </cell>
          <cell r="F270">
            <v>142.48132367450219</v>
          </cell>
          <cell r="G270">
            <v>77.826332132882897</v>
          </cell>
          <cell r="H270">
            <v>111.3682219419924</v>
          </cell>
          <cell r="J270">
            <v>10.43</v>
          </cell>
          <cell r="K270">
            <v>30.867000000000001</v>
          </cell>
          <cell r="L270">
            <v>321.94281000000001</v>
          </cell>
          <cell r="M270">
            <v>39.08</v>
          </cell>
          <cell r="N270">
            <v>50.911000000000001</v>
          </cell>
          <cell r="O270">
            <v>1989.6018799999999</v>
          </cell>
          <cell r="P270">
            <v>21.700000000000003</v>
          </cell>
          <cell r="Q270">
            <v>43.866</v>
          </cell>
          <cell r="R270">
            <v>951.89220000000012</v>
          </cell>
          <cell r="S270">
            <v>48.08</v>
          </cell>
          <cell r="T270">
            <v>18.850999999999999</v>
          </cell>
          <cell r="U270">
            <v>906.35607999999991</v>
          </cell>
          <cell r="V270">
            <v>4169.7929699999995</v>
          </cell>
          <cell r="X270">
            <v>50.120000000000005</v>
          </cell>
          <cell r="Y270">
            <v>27.824000000000002</v>
          </cell>
          <cell r="Z270">
            <v>1394.5388800000003</v>
          </cell>
          <cell r="AA270">
            <v>24.25</v>
          </cell>
          <cell r="AB270">
            <v>657.21100000000001</v>
          </cell>
          <cell r="AC270">
            <v>15937.366750000001</v>
          </cell>
          <cell r="AD270">
            <v>17331.905630000001</v>
          </cell>
          <cell r="AF270">
            <v>65.44</v>
          </cell>
          <cell r="AG270">
            <v>49.042999999999999</v>
          </cell>
          <cell r="AH270">
            <v>3209.37392</v>
          </cell>
          <cell r="AI270">
            <v>3.67</v>
          </cell>
          <cell r="AJ270">
            <v>516.31540000000007</v>
          </cell>
          <cell r="AK270">
            <v>1894.8775180000002</v>
          </cell>
          <cell r="AL270">
            <v>5104.2514380000002</v>
          </cell>
        </row>
        <row r="271">
          <cell r="B271">
            <v>39063</v>
          </cell>
          <cell r="C271">
            <v>75.878074946741606</v>
          </cell>
          <cell r="D271">
            <v>99.893158583991266</v>
          </cell>
          <cell r="E271">
            <v>121.51650711704143</v>
          </cell>
          <cell r="F271">
            <v>140.33199633871183</v>
          </cell>
          <cell r="G271">
            <v>77.325629576757066</v>
          </cell>
          <cell r="H271">
            <v>111.25157629255989</v>
          </cell>
          <cell r="J271">
            <v>10.17</v>
          </cell>
          <cell r="K271">
            <v>30.867000000000001</v>
          </cell>
          <cell r="L271">
            <v>313.91739000000001</v>
          </cell>
          <cell r="M271">
            <v>38.57</v>
          </cell>
          <cell r="N271">
            <v>50.911000000000001</v>
          </cell>
          <cell r="O271">
            <v>1963.6372700000002</v>
          </cell>
          <cell r="P271">
            <v>21.45</v>
          </cell>
          <cell r="Q271">
            <v>43.866</v>
          </cell>
          <cell r="R271">
            <v>940.92570000000001</v>
          </cell>
          <cell r="S271">
            <v>47.74</v>
          </cell>
          <cell r="T271">
            <v>18.850999999999999</v>
          </cell>
          <cell r="U271">
            <v>899.94673999999998</v>
          </cell>
          <cell r="V271">
            <v>4118.4271000000008</v>
          </cell>
          <cell r="X271">
            <v>49.42</v>
          </cell>
          <cell r="Y271">
            <v>27.824000000000002</v>
          </cell>
          <cell r="Z271">
            <v>1375.0620800000002</v>
          </cell>
          <cell r="AA271">
            <v>24.62</v>
          </cell>
          <cell r="AB271">
            <v>657.21100000000001</v>
          </cell>
          <cell r="AC271">
            <v>16180.534820000001</v>
          </cell>
          <cell r="AD271">
            <v>17555.5969</v>
          </cell>
          <cell r="AF271">
            <v>63.870000000000005</v>
          </cell>
          <cell r="AG271">
            <v>49.042999999999999</v>
          </cell>
          <cell r="AH271">
            <v>3132.3764100000003</v>
          </cell>
          <cell r="AI271">
            <v>3.67</v>
          </cell>
          <cell r="AJ271">
            <v>516.31540000000007</v>
          </cell>
          <cell r="AK271">
            <v>1894.8775180000002</v>
          </cell>
          <cell r="AL271">
            <v>5027.2539280000001</v>
          </cell>
        </row>
        <row r="272">
          <cell r="B272">
            <v>39064</v>
          </cell>
          <cell r="C272">
            <v>75.118323519288893</v>
          </cell>
          <cell r="D272">
            <v>100.08247747971619</v>
          </cell>
          <cell r="E272">
            <v>121.93648150475222</v>
          </cell>
          <cell r="F272">
            <v>141.72571756252762</v>
          </cell>
          <cell r="G272">
            <v>77.956194264332666</v>
          </cell>
          <cell r="H272">
            <v>111.38162042875157</v>
          </cell>
          <cell r="J272">
            <v>9.98</v>
          </cell>
          <cell r="K272">
            <v>30.867000000000001</v>
          </cell>
          <cell r="L272">
            <v>308.05266</v>
          </cell>
          <cell r="M272">
            <v>38.980000000000004</v>
          </cell>
          <cell r="N272">
            <v>50.911000000000001</v>
          </cell>
          <cell r="O272">
            <v>1984.5107800000003</v>
          </cell>
          <cell r="P272">
            <v>21.26</v>
          </cell>
          <cell r="Q272">
            <v>43.866</v>
          </cell>
          <cell r="R272">
            <v>932.59116000000006</v>
          </cell>
          <cell r="S272">
            <v>47.800000000000004</v>
          </cell>
          <cell r="T272">
            <v>18.850999999999999</v>
          </cell>
          <cell r="U272">
            <v>901.07780000000002</v>
          </cell>
          <cell r="V272">
            <v>4126.2324000000008</v>
          </cell>
          <cell r="X272">
            <v>48.53</v>
          </cell>
          <cell r="Y272">
            <v>27.824000000000002</v>
          </cell>
          <cell r="Z272">
            <v>1350.29872</v>
          </cell>
          <cell r="AA272">
            <v>24.75</v>
          </cell>
          <cell r="AB272">
            <v>657.21100000000001</v>
          </cell>
          <cell r="AC272">
            <v>16265.972250000001</v>
          </cell>
          <cell r="AD272">
            <v>17616.270970000001</v>
          </cell>
          <cell r="AF272">
            <v>63.730000000000004</v>
          </cell>
          <cell r="AG272">
            <v>49.042999999999999</v>
          </cell>
          <cell r="AH272">
            <v>3125.5103900000004</v>
          </cell>
          <cell r="AI272">
            <v>3.7800000000000002</v>
          </cell>
          <cell r="AJ272">
            <v>516.31540000000007</v>
          </cell>
          <cell r="AK272">
            <v>1951.6722120000004</v>
          </cell>
          <cell r="AL272">
            <v>5077.1826020000008</v>
          </cell>
        </row>
        <row r="273">
          <cell r="B273">
            <v>39065</v>
          </cell>
          <cell r="C273">
            <v>75.042566455643978</v>
          </cell>
          <cell r="D273">
            <v>98.72888557717917</v>
          </cell>
          <cell r="E273">
            <v>121.94996297575717</v>
          </cell>
          <cell r="F273">
            <v>141.58881773222248</v>
          </cell>
          <cell r="G273">
            <v>77.803654058142499</v>
          </cell>
          <cell r="H273">
            <v>112.34946406052961</v>
          </cell>
          <cell r="J273">
            <v>10.31</v>
          </cell>
          <cell r="K273">
            <v>30.867000000000001</v>
          </cell>
          <cell r="L273">
            <v>318.23877000000005</v>
          </cell>
          <cell r="M273">
            <v>38.880000000000003</v>
          </cell>
          <cell r="N273">
            <v>50.911000000000001</v>
          </cell>
          <cell r="O273">
            <v>1979.4196800000002</v>
          </cell>
          <cell r="P273">
            <v>19.79</v>
          </cell>
          <cell r="Q273">
            <v>43.866</v>
          </cell>
          <cell r="R273">
            <v>868.10813999999993</v>
          </cell>
          <cell r="S273">
            <v>47.99</v>
          </cell>
          <cell r="T273">
            <v>18.850999999999999</v>
          </cell>
          <cell r="U273">
            <v>904.65949000000001</v>
          </cell>
          <cell r="V273">
            <v>4070.4260800000002</v>
          </cell>
          <cell r="X273">
            <v>48.6</v>
          </cell>
          <cell r="Y273">
            <v>27.824000000000002</v>
          </cell>
          <cell r="Z273">
            <v>1352.2464000000002</v>
          </cell>
          <cell r="AA273">
            <v>24.75</v>
          </cell>
          <cell r="AB273">
            <v>657.21100000000001</v>
          </cell>
          <cell r="AC273">
            <v>16265.972250000001</v>
          </cell>
          <cell r="AD273">
            <v>17618.218650000003</v>
          </cell>
          <cell r="AF273">
            <v>63.63</v>
          </cell>
          <cell r="AG273">
            <v>49.042999999999999</v>
          </cell>
          <cell r="AH273">
            <v>3120.6060900000002</v>
          </cell>
          <cell r="AI273">
            <v>3.7800000000000002</v>
          </cell>
          <cell r="AJ273">
            <v>516.31540000000007</v>
          </cell>
          <cell r="AK273">
            <v>1951.6722120000004</v>
          </cell>
          <cell r="AL273">
            <v>5072.2783020000006</v>
          </cell>
        </row>
        <row r="274">
          <cell r="B274">
            <v>39066</v>
          </cell>
          <cell r="C274">
            <v>75.290812223264652</v>
          </cell>
          <cell r="D274">
            <v>97.507354355515389</v>
          </cell>
          <cell r="E274">
            <v>121.1681827386095</v>
          </cell>
          <cell r="F274">
            <v>140.87047434550411</v>
          </cell>
          <cell r="G274">
            <v>78.197312543075157</v>
          </cell>
          <cell r="H274">
            <v>112.47556746532155</v>
          </cell>
          <cell r="J274">
            <v>10.42</v>
          </cell>
          <cell r="K274">
            <v>30.867000000000001</v>
          </cell>
          <cell r="L274">
            <v>321.63414</v>
          </cell>
          <cell r="M274">
            <v>38.410000000000004</v>
          </cell>
          <cell r="N274">
            <v>50.911000000000001</v>
          </cell>
          <cell r="O274">
            <v>1955.4915100000003</v>
          </cell>
          <cell r="P274">
            <v>19.11</v>
          </cell>
          <cell r="Q274">
            <v>43.866</v>
          </cell>
          <cell r="R274">
            <v>838.27926000000002</v>
          </cell>
          <cell r="S274">
            <v>47.99</v>
          </cell>
          <cell r="T274">
            <v>18.850999999999999</v>
          </cell>
          <cell r="U274">
            <v>904.65949000000001</v>
          </cell>
          <cell r="V274">
            <v>4020.0644000000002</v>
          </cell>
          <cell r="X274">
            <v>48.32</v>
          </cell>
          <cell r="Y274">
            <v>27.824000000000002</v>
          </cell>
          <cell r="Z274">
            <v>1344.45568</v>
          </cell>
          <cell r="AA274">
            <v>24.59</v>
          </cell>
          <cell r="AB274">
            <v>657.21100000000001</v>
          </cell>
          <cell r="AC274">
            <v>16160.81849</v>
          </cell>
          <cell r="AD274">
            <v>17505.274170000001</v>
          </cell>
          <cell r="AF274">
            <v>63</v>
          </cell>
          <cell r="AG274">
            <v>49.042999999999999</v>
          </cell>
          <cell r="AH274">
            <v>3089.7089999999998</v>
          </cell>
          <cell r="AI274">
            <v>3.79</v>
          </cell>
          <cell r="AJ274">
            <v>516.31540000000007</v>
          </cell>
          <cell r="AK274">
            <v>1956.8353660000002</v>
          </cell>
          <cell r="AL274">
            <v>5046.5443660000001</v>
          </cell>
        </row>
        <row r="275">
          <cell r="B275">
            <v>39069</v>
          </cell>
          <cell r="C275">
            <v>74.868385661239273</v>
          </cell>
          <cell r="D275">
            <v>97.20665304088952</v>
          </cell>
          <cell r="E275">
            <v>120.03256829300926</v>
          </cell>
          <cell r="F275">
            <v>139.55547452980792</v>
          </cell>
          <cell r="G275">
            <v>77.591671559011004</v>
          </cell>
          <cell r="H275">
            <v>112.11223203026481</v>
          </cell>
          <cell r="J275">
            <v>10.48</v>
          </cell>
          <cell r="K275">
            <v>30.867000000000001</v>
          </cell>
          <cell r="L275">
            <v>323.48616000000004</v>
          </cell>
          <cell r="M275">
            <v>38.51</v>
          </cell>
          <cell r="N275">
            <v>50.911000000000001</v>
          </cell>
          <cell r="O275">
            <v>1960.5826099999999</v>
          </cell>
          <cell r="P275">
            <v>19</v>
          </cell>
          <cell r="Q275">
            <v>43.866</v>
          </cell>
          <cell r="R275">
            <v>833.45399999999995</v>
          </cell>
          <cell r="S275">
            <v>47.22</v>
          </cell>
          <cell r="T275">
            <v>18.850999999999999</v>
          </cell>
          <cell r="U275">
            <v>890.1442199999999</v>
          </cell>
          <cell r="V275">
            <v>4007.6669899999997</v>
          </cell>
          <cell r="X275">
            <v>47.62</v>
          </cell>
          <cell r="Y275">
            <v>27.824000000000002</v>
          </cell>
          <cell r="Z275">
            <v>1324.9788800000001</v>
          </cell>
          <cell r="AA275">
            <v>24.37</v>
          </cell>
          <cell r="AB275">
            <v>657.21100000000001</v>
          </cell>
          <cell r="AC275">
            <v>16016.232070000002</v>
          </cell>
          <cell r="AD275">
            <v>17341.210950000001</v>
          </cell>
          <cell r="AF275">
            <v>62.25</v>
          </cell>
          <cell r="AG275">
            <v>49.042999999999999</v>
          </cell>
          <cell r="AH275">
            <v>3052.9267500000001</v>
          </cell>
          <cell r="AI275">
            <v>3.77</v>
          </cell>
          <cell r="AJ275">
            <v>516.31540000000007</v>
          </cell>
          <cell r="AK275">
            <v>1946.5090580000003</v>
          </cell>
          <cell r="AL275">
            <v>4999.4358080000002</v>
          </cell>
        </row>
        <row r="276">
          <cell r="B276">
            <v>39070</v>
          </cell>
          <cell r="C276">
            <v>74.196718981291056</v>
          </cell>
          <cell r="D276">
            <v>97.1803257493073</v>
          </cell>
          <cell r="E276">
            <v>121.53615716672981</v>
          </cell>
          <cell r="F276">
            <v>138.19864332025313</v>
          </cell>
          <cell r="G276">
            <v>76.547525734866326</v>
          </cell>
          <cell r="H276">
            <v>112.35419293820932</v>
          </cell>
          <cell r="J276">
            <v>10.15</v>
          </cell>
          <cell r="K276">
            <v>30.867000000000001</v>
          </cell>
          <cell r="L276">
            <v>313.30005</v>
          </cell>
          <cell r="M276">
            <v>38.61</v>
          </cell>
          <cell r="N276">
            <v>50.911000000000001</v>
          </cell>
          <cell r="O276">
            <v>1965.67371</v>
          </cell>
          <cell r="P276">
            <v>19.100000000000001</v>
          </cell>
          <cell r="Q276">
            <v>43.866</v>
          </cell>
          <cell r="R276">
            <v>837.84060000000011</v>
          </cell>
          <cell r="S276">
            <v>47.2</v>
          </cell>
          <cell r="T276">
            <v>18.850999999999999</v>
          </cell>
          <cell r="U276">
            <v>889.7672</v>
          </cell>
          <cell r="V276">
            <v>4006.5815599999996</v>
          </cell>
          <cell r="X276">
            <v>47.160000000000004</v>
          </cell>
          <cell r="Y276">
            <v>27.824000000000002</v>
          </cell>
          <cell r="Z276">
            <v>1312.1798400000002</v>
          </cell>
          <cell r="AA276">
            <v>24.72</v>
          </cell>
          <cell r="AB276">
            <v>657.21100000000001</v>
          </cell>
          <cell r="AC276">
            <v>16246.25592</v>
          </cell>
          <cell r="AD276">
            <v>17558.43576</v>
          </cell>
          <cell r="AF276">
            <v>61.68</v>
          </cell>
          <cell r="AG276">
            <v>49.042999999999999</v>
          </cell>
          <cell r="AH276">
            <v>3024.9722400000001</v>
          </cell>
          <cell r="AI276">
            <v>3.73</v>
          </cell>
          <cell r="AJ276">
            <v>516.31540000000007</v>
          </cell>
          <cell r="AK276">
            <v>1925.8564420000002</v>
          </cell>
          <cell r="AL276">
            <v>4950.8286820000003</v>
          </cell>
        </row>
        <row r="277">
          <cell r="B277">
            <v>39071</v>
          </cell>
          <cell r="C277">
            <v>73.446114446674585</v>
          </cell>
          <cell r="D277">
            <v>98.078507631836999</v>
          </cell>
          <cell r="E277">
            <v>119.88958653927781</v>
          </cell>
          <cell r="F277">
            <v>139.34289907045147</v>
          </cell>
          <cell r="G277">
            <v>76.594418689490894</v>
          </cell>
          <cell r="H277">
            <v>112.1949873896595</v>
          </cell>
          <cell r="J277">
            <v>10.220000000000001</v>
          </cell>
          <cell r="K277">
            <v>30.867000000000001</v>
          </cell>
          <cell r="L277">
            <v>315.46074000000004</v>
          </cell>
          <cell r="M277">
            <v>38.99</v>
          </cell>
          <cell r="N277">
            <v>50.911000000000001</v>
          </cell>
          <cell r="O277">
            <v>1985.0198900000003</v>
          </cell>
          <cell r="P277">
            <v>19.600000000000001</v>
          </cell>
          <cell r="Q277">
            <v>43.866</v>
          </cell>
          <cell r="R277">
            <v>859.7736000000001</v>
          </cell>
          <cell r="S277">
            <v>46.86</v>
          </cell>
          <cell r="T277">
            <v>18.850999999999999</v>
          </cell>
          <cell r="U277">
            <v>883.35785999999996</v>
          </cell>
          <cell r="V277">
            <v>4043.6120900000005</v>
          </cell>
          <cell r="X277">
            <v>47.35</v>
          </cell>
          <cell r="Y277">
            <v>27.824000000000002</v>
          </cell>
          <cell r="Z277">
            <v>1317.4664</v>
          </cell>
          <cell r="AA277">
            <v>24.35</v>
          </cell>
          <cell r="AB277">
            <v>657.21100000000001</v>
          </cell>
          <cell r="AC277">
            <v>16003.087850000002</v>
          </cell>
          <cell r="AD277">
            <v>17320.554250000001</v>
          </cell>
          <cell r="AF277">
            <v>62.2</v>
          </cell>
          <cell r="AG277">
            <v>49.042999999999999</v>
          </cell>
          <cell r="AH277">
            <v>3050.4746</v>
          </cell>
          <cell r="AI277">
            <v>3.7600000000000002</v>
          </cell>
          <cell r="AJ277">
            <v>516.31540000000007</v>
          </cell>
          <cell r="AK277">
            <v>1941.3459040000005</v>
          </cell>
          <cell r="AL277">
            <v>4991.8205040000003</v>
          </cell>
        </row>
        <row r="278">
          <cell r="B278">
            <v>39072</v>
          </cell>
          <cell r="C278">
            <v>73.177289582601773</v>
          </cell>
          <cell r="D278">
            <v>97.371175874054458</v>
          </cell>
          <cell r="E278">
            <v>118.60548050992543</v>
          </cell>
          <cell r="F278">
            <v>134.36050669211218</v>
          </cell>
          <cell r="G278">
            <v>76.216429317852104</v>
          </cell>
          <cell r="H278">
            <v>111.7827868852459</v>
          </cell>
          <cell r="J278">
            <v>10.220000000000001</v>
          </cell>
          <cell r="K278">
            <v>30.867000000000001</v>
          </cell>
          <cell r="L278">
            <v>315.46074000000004</v>
          </cell>
          <cell r="M278">
            <v>38.480000000000004</v>
          </cell>
          <cell r="N278">
            <v>50.911000000000001</v>
          </cell>
          <cell r="O278">
            <v>1959.0552800000003</v>
          </cell>
          <cell r="P278">
            <v>19.54</v>
          </cell>
          <cell r="Q278">
            <v>43.866</v>
          </cell>
          <cell r="R278">
            <v>857.14163999999994</v>
          </cell>
          <cell r="S278">
            <v>46.83</v>
          </cell>
          <cell r="T278">
            <v>18.850999999999999</v>
          </cell>
          <cell r="U278">
            <v>882.79232999999988</v>
          </cell>
          <cell r="V278">
            <v>4014.4499900000001</v>
          </cell>
          <cell r="X278">
            <v>47.06</v>
          </cell>
          <cell r="Y278">
            <v>27.824000000000002</v>
          </cell>
          <cell r="Z278">
            <v>1309.3974400000002</v>
          </cell>
          <cell r="AA278">
            <v>24.080000000000002</v>
          </cell>
          <cell r="AB278">
            <v>657.21100000000001</v>
          </cell>
          <cell r="AC278">
            <v>15825.640880000001</v>
          </cell>
          <cell r="AD278">
            <v>17135.03832</v>
          </cell>
          <cell r="AF278">
            <v>58.35</v>
          </cell>
          <cell r="AG278">
            <v>49.042999999999999</v>
          </cell>
          <cell r="AH278">
            <v>2861.6590500000002</v>
          </cell>
          <cell r="AI278">
            <v>3.7800000000000002</v>
          </cell>
          <cell r="AJ278">
            <v>516.31540000000007</v>
          </cell>
          <cell r="AK278">
            <v>1951.6722120000004</v>
          </cell>
          <cell r="AL278">
            <v>4813.3312620000006</v>
          </cell>
        </row>
        <row r="279">
          <cell r="B279">
            <v>39073</v>
          </cell>
          <cell r="C279">
            <v>72.432947759973544</v>
          </cell>
          <cell r="D279">
            <v>96.822073702452784</v>
          </cell>
          <cell r="E279">
            <v>117.98016349751421</v>
          </cell>
          <cell r="F279">
            <v>134.96856876981937</v>
          </cell>
          <cell r="G279">
            <v>75.647648741585243</v>
          </cell>
          <cell r="H279">
            <v>111.18852459016392</v>
          </cell>
          <cell r="J279">
            <v>10.35</v>
          </cell>
          <cell r="K279">
            <v>30.867000000000001</v>
          </cell>
          <cell r="L279">
            <v>319.47345000000001</v>
          </cell>
          <cell r="M279">
            <v>38.56</v>
          </cell>
          <cell r="N279">
            <v>50.911000000000001</v>
          </cell>
          <cell r="O279">
            <v>1963.1281600000002</v>
          </cell>
          <cell r="P279">
            <v>18.990000000000002</v>
          </cell>
          <cell r="Q279">
            <v>43.866</v>
          </cell>
          <cell r="R279">
            <v>833.01534000000004</v>
          </cell>
          <cell r="S279">
            <v>46.480000000000004</v>
          </cell>
          <cell r="T279">
            <v>18.850999999999999</v>
          </cell>
          <cell r="U279">
            <v>876.19448</v>
          </cell>
          <cell r="V279">
            <v>3991.8114300000002</v>
          </cell>
          <cell r="X279">
            <v>47.12</v>
          </cell>
          <cell r="Y279">
            <v>27.824000000000002</v>
          </cell>
          <cell r="Z279">
            <v>1311.0668800000001</v>
          </cell>
          <cell r="AA279">
            <v>23.94</v>
          </cell>
          <cell r="AB279">
            <v>657.21100000000001</v>
          </cell>
          <cell r="AC279">
            <v>15733.631340000002</v>
          </cell>
          <cell r="AD279">
            <v>17044.698220000002</v>
          </cell>
          <cell r="AF279">
            <v>59.11</v>
          </cell>
          <cell r="AG279">
            <v>49.042999999999999</v>
          </cell>
          <cell r="AH279">
            <v>2898.9317299999998</v>
          </cell>
          <cell r="AI279">
            <v>3.75</v>
          </cell>
          <cell r="AJ279">
            <v>516.31540000000007</v>
          </cell>
          <cell r="AK279">
            <v>1936.1827500000002</v>
          </cell>
          <cell r="AL279">
            <v>4835.1144800000002</v>
          </cell>
        </row>
        <row r="280">
          <cell r="B280">
            <v>39077</v>
          </cell>
          <cell r="C280">
            <v>73.709670949061305</v>
          </cell>
          <cell r="D280">
            <v>97.59149724580692</v>
          </cell>
          <cell r="E280">
            <v>118.16284993803406</v>
          </cell>
          <cell r="F280">
            <v>135.44771817588727</v>
          </cell>
          <cell r="G280">
            <v>76.345131313633672</v>
          </cell>
          <cell r="H280">
            <v>111.67244640605296</v>
          </cell>
          <cell r="J280">
            <v>10.69</v>
          </cell>
          <cell r="K280">
            <v>30.867000000000001</v>
          </cell>
          <cell r="L280">
            <v>329.96823000000001</v>
          </cell>
          <cell r="M280">
            <v>38.57</v>
          </cell>
          <cell r="N280">
            <v>50.911000000000001</v>
          </cell>
          <cell r="O280">
            <v>1963.6372700000002</v>
          </cell>
          <cell r="P280">
            <v>19.14</v>
          </cell>
          <cell r="Q280">
            <v>43.866</v>
          </cell>
          <cell r="R280">
            <v>839.59523999999999</v>
          </cell>
          <cell r="S280">
            <v>47.230000000000004</v>
          </cell>
          <cell r="T280">
            <v>18.850999999999999</v>
          </cell>
          <cell r="U280">
            <v>890.33273000000008</v>
          </cell>
          <cell r="V280">
            <v>4023.5334700000003</v>
          </cell>
          <cell r="X280">
            <v>47.83</v>
          </cell>
          <cell r="Y280">
            <v>27.824000000000002</v>
          </cell>
          <cell r="Z280">
            <v>1330.8219200000001</v>
          </cell>
          <cell r="AA280">
            <v>23.950100000000003</v>
          </cell>
          <cell r="AB280">
            <v>657.21100000000001</v>
          </cell>
          <cell r="AC280">
            <v>15740.269171100002</v>
          </cell>
          <cell r="AD280">
            <v>17071.091091100003</v>
          </cell>
          <cell r="AF280">
            <v>59.46</v>
          </cell>
          <cell r="AG280">
            <v>49.042999999999999</v>
          </cell>
          <cell r="AH280">
            <v>2916.0967799999999</v>
          </cell>
          <cell r="AI280">
            <v>3.75</v>
          </cell>
          <cell r="AJ280">
            <v>516.31540000000007</v>
          </cell>
          <cell r="AK280">
            <v>1936.1827500000002</v>
          </cell>
          <cell r="AL280">
            <v>4852.2795299999998</v>
          </cell>
        </row>
        <row r="281">
          <cell r="B281">
            <v>39078</v>
          </cell>
          <cell r="C281">
            <v>75.354439343166888</v>
          </cell>
          <cell r="D281">
            <v>98.862915292933167</v>
          </cell>
          <cell r="E281">
            <v>119.4869454714305</v>
          </cell>
          <cell r="F281">
            <v>136.07898028482495</v>
          </cell>
          <cell r="G281">
            <v>77.780640688437316</v>
          </cell>
          <cell r="H281">
            <v>112.4558638083228</v>
          </cell>
          <cell r="J281">
            <v>10.77</v>
          </cell>
          <cell r="K281">
            <v>30.867000000000001</v>
          </cell>
          <cell r="L281">
            <v>332.43759</v>
          </cell>
          <cell r="M281">
            <v>39.08</v>
          </cell>
          <cell r="N281">
            <v>50.911000000000001</v>
          </cell>
          <cell r="O281">
            <v>1989.6018799999999</v>
          </cell>
          <cell r="P281">
            <v>19.3</v>
          </cell>
          <cell r="Q281">
            <v>43.866</v>
          </cell>
          <cell r="R281">
            <v>846.61379999999997</v>
          </cell>
          <cell r="S281">
            <v>48.13</v>
          </cell>
          <cell r="T281">
            <v>18.850999999999999</v>
          </cell>
          <cell r="U281">
            <v>907.29863</v>
          </cell>
          <cell r="V281">
            <v>4075.9519</v>
          </cell>
          <cell r="X281">
            <v>48.33</v>
          </cell>
          <cell r="Y281">
            <v>27.824000000000002</v>
          </cell>
          <cell r="Z281">
            <v>1344.7339200000001</v>
          </cell>
          <cell r="AA281">
            <v>24.22</v>
          </cell>
          <cell r="AB281">
            <v>657.21100000000001</v>
          </cell>
          <cell r="AC281">
            <v>15917.65042</v>
          </cell>
          <cell r="AD281">
            <v>17262.384340000001</v>
          </cell>
          <cell r="AF281">
            <v>59.5</v>
          </cell>
          <cell r="AG281">
            <v>49.042999999999999</v>
          </cell>
          <cell r="AH281">
            <v>2918.0585000000001</v>
          </cell>
          <cell r="AI281">
            <v>3.79</v>
          </cell>
          <cell r="AJ281">
            <v>516.31540000000007</v>
          </cell>
          <cell r="AK281">
            <v>1956.8353660000002</v>
          </cell>
          <cell r="AL281">
            <v>4874.8938660000003</v>
          </cell>
        </row>
        <row r="282">
          <cell r="B282">
            <v>39079</v>
          </cell>
          <cell r="C282">
            <v>75.51032635189911</v>
          </cell>
          <cell r="D282">
            <v>98.683685821196391</v>
          </cell>
          <cell r="E282">
            <v>119.82171583828816</v>
          </cell>
          <cell r="F282">
            <v>136.49196411004147</v>
          </cell>
          <cell r="G282">
            <v>77.609768836714579</v>
          </cell>
          <cell r="H282">
            <v>112.28956494325347</v>
          </cell>
          <cell r="J282">
            <v>10.77</v>
          </cell>
          <cell r="K282">
            <v>30.867000000000001</v>
          </cell>
          <cell r="L282">
            <v>332.43759</v>
          </cell>
          <cell r="M282">
            <v>39.28</v>
          </cell>
          <cell r="N282">
            <v>50.911000000000001</v>
          </cell>
          <cell r="O282">
            <v>1999.7840800000001</v>
          </cell>
          <cell r="P282">
            <v>19.11</v>
          </cell>
          <cell r="Q282">
            <v>43.866</v>
          </cell>
          <cell r="R282">
            <v>838.27926000000002</v>
          </cell>
          <cell r="S282">
            <v>47.64</v>
          </cell>
          <cell r="T282">
            <v>18.850999999999999</v>
          </cell>
          <cell r="U282">
            <v>898.06164000000001</v>
          </cell>
          <cell r="V282">
            <v>4068.5625700000001</v>
          </cell>
          <cell r="X282">
            <v>47.47</v>
          </cell>
          <cell r="Y282">
            <v>27.824000000000002</v>
          </cell>
          <cell r="Z282">
            <v>1320.80528</v>
          </cell>
          <cell r="AA282">
            <v>24.330000000000002</v>
          </cell>
          <cell r="AB282">
            <v>657.21100000000001</v>
          </cell>
          <cell r="AC282">
            <v>15989.943630000002</v>
          </cell>
          <cell r="AD282">
            <v>17310.748910000002</v>
          </cell>
          <cell r="AF282">
            <v>59.17</v>
          </cell>
          <cell r="AG282">
            <v>49.042999999999999</v>
          </cell>
          <cell r="AH282">
            <v>2901.8743100000002</v>
          </cell>
          <cell r="AI282">
            <v>3.85</v>
          </cell>
          <cell r="AJ282">
            <v>516.31540000000007</v>
          </cell>
          <cell r="AK282">
            <v>1987.8142900000003</v>
          </cell>
          <cell r="AL282">
            <v>4889.6886000000004</v>
          </cell>
        </row>
        <row r="283">
          <cell r="B283">
            <v>39080</v>
          </cell>
          <cell r="C283">
            <v>75.819355171569185</v>
          </cell>
          <cell r="D283">
            <v>97.53704608203617</v>
          </cell>
          <cell r="E283">
            <v>120.11320848762178</v>
          </cell>
          <cell r="F283">
            <v>136.68074245247323</v>
          </cell>
          <cell r="G283">
            <v>77.63114342135367</v>
          </cell>
          <cell r="H283">
            <v>111.7827868852459</v>
          </cell>
          <cell r="J283">
            <v>10.4</v>
          </cell>
          <cell r="K283">
            <v>30.91</v>
          </cell>
          <cell r="L283">
            <v>321.464</v>
          </cell>
          <cell r="M283">
            <v>39.17</v>
          </cell>
          <cell r="N283">
            <v>50.93</v>
          </cell>
          <cell r="O283">
            <v>1994.9281000000001</v>
          </cell>
          <cell r="P283">
            <v>18.82</v>
          </cell>
          <cell r="Q283">
            <v>43.872999999999998</v>
          </cell>
          <cell r="R283">
            <v>825.68985999999995</v>
          </cell>
          <cell r="S283">
            <v>46.62</v>
          </cell>
          <cell r="T283">
            <v>18.859000000000002</v>
          </cell>
          <cell r="U283">
            <v>879.20658000000003</v>
          </cell>
          <cell r="V283">
            <v>4021.28854</v>
          </cell>
          <cell r="X283">
            <v>47.160000000000004</v>
          </cell>
          <cell r="Y283">
            <v>27.785</v>
          </cell>
          <cell r="Z283">
            <v>1310.3406000000002</v>
          </cell>
          <cell r="AA283">
            <v>24.41</v>
          </cell>
          <cell r="AB283">
            <v>657.21100000000001</v>
          </cell>
          <cell r="AC283">
            <v>16042.52051</v>
          </cell>
          <cell r="AD283">
            <v>17352.861110000002</v>
          </cell>
          <cell r="AF283">
            <v>58.81</v>
          </cell>
          <cell r="AG283">
            <v>49.545999999999999</v>
          </cell>
          <cell r="AH283">
            <v>2913.80026</v>
          </cell>
          <cell r="AI283">
            <v>3.84</v>
          </cell>
          <cell r="AJ283">
            <v>516.31540000000007</v>
          </cell>
          <cell r="AK283">
            <v>1982.6511360000002</v>
          </cell>
          <cell r="AL283">
            <v>4896.4513960000004</v>
          </cell>
        </row>
        <row r="284">
          <cell r="B284">
            <v>39085</v>
          </cell>
          <cell r="C284">
            <v>74.070410504217165</v>
          </cell>
          <cell r="D284">
            <v>98.3831361013969</v>
          </cell>
          <cell r="E284">
            <v>121.27807256440116</v>
          </cell>
          <cell r="F284">
            <v>135.07860415433467</v>
          </cell>
          <cell r="G284">
            <v>75.370771568050102</v>
          </cell>
          <cell r="H284">
            <v>111.64880201765448</v>
          </cell>
          <cell r="J284">
            <v>10.48</v>
          </cell>
          <cell r="K284">
            <v>30.91</v>
          </cell>
          <cell r="L284">
            <v>323.93680000000001</v>
          </cell>
          <cell r="M284">
            <v>39.590000000000003</v>
          </cell>
          <cell r="N284">
            <v>50.93</v>
          </cell>
          <cell r="O284">
            <v>2016.3187000000003</v>
          </cell>
          <cell r="P284">
            <v>18.68</v>
          </cell>
          <cell r="Q284">
            <v>43.872999999999998</v>
          </cell>
          <cell r="R284">
            <v>819.54763999999989</v>
          </cell>
          <cell r="S284">
            <v>47.53</v>
          </cell>
          <cell r="T284">
            <v>18.859000000000002</v>
          </cell>
          <cell r="U284">
            <v>896.36827000000005</v>
          </cell>
          <cell r="V284">
            <v>4056.1714099999999</v>
          </cell>
          <cell r="X284">
            <v>47.54</v>
          </cell>
          <cell r="Y284">
            <v>27.785</v>
          </cell>
          <cell r="Z284">
            <v>1320.8988999999999</v>
          </cell>
          <cell r="AA284">
            <v>24.650000000000002</v>
          </cell>
          <cell r="AB284">
            <v>657.21100000000001</v>
          </cell>
          <cell r="AC284">
            <v>16200.251150000002</v>
          </cell>
          <cell r="AD284">
            <v>17521.15005</v>
          </cell>
          <cell r="AF284">
            <v>57.86</v>
          </cell>
          <cell r="AG284">
            <v>49.545999999999999</v>
          </cell>
          <cell r="AH284">
            <v>2866.7315599999997</v>
          </cell>
          <cell r="AI284">
            <v>3.8200000000000003</v>
          </cell>
          <cell r="AJ284">
            <v>516.31540000000007</v>
          </cell>
          <cell r="AK284">
            <v>1972.3248280000005</v>
          </cell>
          <cell r="AL284">
            <v>4839.056388</v>
          </cell>
        </row>
        <row r="285">
          <cell r="B285">
            <v>39086</v>
          </cell>
          <cell r="C285">
            <v>74.607865882076453</v>
          </cell>
          <cell r="D285">
            <v>98.888835582725548</v>
          </cell>
          <cell r="E285">
            <v>123.90944191753961</v>
          </cell>
          <cell r="F285">
            <v>132.27833583703173</v>
          </cell>
          <cell r="G285">
            <v>74.704185420720108</v>
          </cell>
          <cell r="H285">
            <v>111.78593947036568</v>
          </cell>
          <cell r="J285">
            <v>10.57</v>
          </cell>
          <cell r="K285">
            <v>30.91</v>
          </cell>
          <cell r="L285">
            <v>326.71870000000001</v>
          </cell>
          <cell r="M285">
            <v>39.97</v>
          </cell>
          <cell r="N285">
            <v>50.93</v>
          </cell>
          <cell r="O285">
            <v>2035.6721</v>
          </cell>
          <cell r="P285">
            <v>18.900000000000002</v>
          </cell>
          <cell r="Q285">
            <v>43.872999999999998</v>
          </cell>
          <cell r="R285">
            <v>829.19970000000001</v>
          </cell>
          <cell r="S285">
            <v>46.95</v>
          </cell>
          <cell r="T285">
            <v>18.859000000000002</v>
          </cell>
          <cell r="U285">
            <v>885.43005000000016</v>
          </cell>
          <cell r="V285">
            <v>4077.0205500000002</v>
          </cell>
          <cell r="X285">
            <v>47.03</v>
          </cell>
          <cell r="Y285">
            <v>27.785</v>
          </cell>
          <cell r="Z285">
            <v>1306.72855</v>
          </cell>
          <cell r="AA285">
            <v>25.25</v>
          </cell>
          <cell r="AB285">
            <v>657.21100000000001</v>
          </cell>
          <cell r="AC285">
            <v>16594.57775</v>
          </cell>
          <cell r="AD285">
            <v>17901.3063</v>
          </cell>
          <cell r="AF285">
            <v>57.19</v>
          </cell>
          <cell r="AG285">
            <v>49.545999999999999</v>
          </cell>
          <cell r="AH285">
            <v>2833.5357399999998</v>
          </cell>
          <cell r="AI285">
            <v>3.69</v>
          </cell>
          <cell r="AJ285">
            <v>516.31540000000007</v>
          </cell>
          <cell r="AK285">
            <v>1905.2038260000002</v>
          </cell>
          <cell r="AL285">
            <v>4738.7395660000002</v>
          </cell>
        </row>
        <row r="286">
          <cell r="B286">
            <v>39087</v>
          </cell>
          <cell r="C286">
            <v>73.111323479602447</v>
          </cell>
          <cell r="D286">
            <v>97.939427261571709</v>
          </cell>
          <cell r="E286">
            <v>122.0230833851457</v>
          </cell>
          <cell r="F286">
            <v>131.82630718534853</v>
          </cell>
          <cell r="G286">
            <v>74.445917196690758</v>
          </cell>
          <cell r="H286">
            <v>111.10576923076923</v>
          </cell>
          <cell r="J286">
            <v>10.48</v>
          </cell>
          <cell r="K286">
            <v>30.91</v>
          </cell>
          <cell r="L286">
            <v>323.93680000000001</v>
          </cell>
          <cell r="M286">
            <v>39.770000000000003</v>
          </cell>
          <cell r="N286">
            <v>50.93</v>
          </cell>
          <cell r="O286">
            <v>2025.4861000000001</v>
          </cell>
          <cell r="P286">
            <v>18.600000000000001</v>
          </cell>
          <cell r="Q286">
            <v>43.872999999999998</v>
          </cell>
          <cell r="R286">
            <v>816.03780000000006</v>
          </cell>
          <cell r="S286">
            <v>46.26</v>
          </cell>
          <cell r="T286">
            <v>18.859000000000002</v>
          </cell>
          <cell r="U286">
            <v>872.41734000000008</v>
          </cell>
          <cell r="V286">
            <v>4037.8780400000001</v>
          </cell>
          <cell r="X286">
            <v>46.21</v>
          </cell>
          <cell r="Y286">
            <v>27.785</v>
          </cell>
          <cell r="Z286">
            <v>1283.9448500000001</v>
          </cell>
          <cell r="AA286">
            <v>24.87</v>
          </cell>
          <cell r="AB286">
            <v>657.21100000000001</v>
          </cell>
          <cell r="AC286">
            <v>16344.837570000002</v>
          </cell>
          <cell r="AD286">
            <v>17628.782420000003</v>
          </cell>
          <cell r="AF286">
            <v>57.28</v>
          </cell>
          <cell r="AG286">
            <v>49.545999999999999</v>
          </cell>
          <cell r="AH286">
            <v>2837.9948800000002</v>
          </cell>
          <cell r="AI286">
            <v>3.65</v>
          </cell>
          <cell r="AJ286">
            <v>516.31540000000007</v>
          </cell>
          <cell r="AK286">
            <v>1884.5512100000003</v>
          </cell>
          <cell r="AL286">
            <v>4722.5460900000007</v>
          </cell>
        </row>
        <row r="287">
          <cell r="B287">
            <v>39090</v>
          </cell>
          <cell r="C287">
            <v>71.496118927889356</v>
          </cell>
          <cell r="D287">
            <v>97.56278809631273</v>
          </cell>
          <cell r="E287">
            <v>121.71167350425559</v>
          </cell>
          <cell r="F287">
            <v>133.26830241070067</v>
          </cell>
          <cell r="G287">
            <v>73.209635513863219</v>
          </cell>
          <cell r="H287">
            <v>111.35245901639341</v>
          </cell>
          <cell r="J287">
            <v>10.34</v>
          </cell>
          <cell r="K287">
            <v>30.91</v>
          </cell>
          <cell r="L287">
            <v>319.60939999999999</v>
          </cell>
          <cell r="M287">
            <v>39.730000000000004</v>
          </cell>
          <cell r="N287">
            <v>50.93</v>
          </cell>
          <cell r="O287">
            <v>2023.4489000000001</v>
          </cell>
          <cell r="P287">
            <v>18.490000000000002</v>
          </cell>
          <cell r="Q287">
            <v>43.872999999999998</v>
          </cell>
          <cell r="R287">
            <v>811.21177</v>
          </cell>
          <cell r="S287">
            <v>46.03</v>
          </cell>
          <cell r="T287">
            <v>18.859000000000002</v>
          </cell>
          <cell r="U287">
            <v>868.07977000000005</v>
          </cell>
          <cell r="V287">
            <v>4022.3498399999999</v>
          </cell>
          <cell r="X287">
            <v>46.01</v>
          </cell>
          <cell r="Y287">
            <v>27.785</v>
          </cell>
          <cell r="Z287">
            <v>1278.3878499999998</v>
          </cell>
          <cell r="AA287">
            <v>24.810000000000002</v>
          </cell>
          <cell r="AB287">
            <v>657.21100000000001</v>
          </cell>
          <cell r="AC287">
            <v>16305.404910000001</v>
          </cell>
          <cell r="AD287">
            <v>17583.79276</v>
          </cell>
          <cell r="AF287">
            <v>58.01</v>
          </cell>
          <cell r="AG287">
            <v>49.545999999999999</v>
          </cell>
          <cell r="AH287">
            <v>2874.1634599999998</v>
          </cell>
          <cell r="AI287">
            <v>3.68</v>
          </cell>
          <cell r="AJ287">
            <v>516.31540000000007</v>
          </cell>
          <cell r="AK287">
            <v>1900.0406720000003</v>
          </cell>
          <cell r="AL287">
            <v>4774.2041319999998</v>
          </cell>
        </row>
        <row r="288">
          <cell r="B288">
            <v>39091</v>
          </cell>
          <cell r="C288">
            <v>71.720959610301477</v>
          </cell>
          <cell r="D288">
            <v>97.448798974053389</v>
          </cell>
          <cell r="E288">
            <v>123.7722264468913</v>
          </cell>
          <cell r="F288">
            <v>133.18532006061244</v>
          </cell>
          <cell r="G288">
            <v>73.360443307171465</v>
          </cell>
          <cell r="H288">
            <v>111.29492433795711</v>
          </cell>
          <cell r="J288">
            <v>10.34</v>
          </cell>
          <cell r="K288">
            <v>30.91</v>
          </cell>
          <cell r="L288">
            <v>319.60939999999999</v>
          </cell>
          <cell r="M288">
            <v>39.85</v>
          </cell>
          <cell r="N288">
            <v>50.93</v>
          </cell>
          <cell r="O288">
            <v>2029.5605</v>
          </cell>
          <cell r="P288">
            <v>18.48</v>
          </cell>
          <cell r="Q288">
            <v>43.872999999999998</v>
          </cell>
          <cell r="R288">
            <v>810.77303999999992</v>
          </cell>
          <cell r="S288">
            <v>45.480000000000004</v>
          </cell>
          <cell r="T288">
            <v>18.859000000000002</v>
          </cell>
          <cell r="U288">
            <v>857.70732000000021</v>
          </cell>
          <cell r="V288">
            <v>4017.6502600000003</v>
          </cell>
          <cell r="X288">
            <v>46.08</v>
          </cell>
          <cell r="Y288">
            <v>27.785</v>
          </cell>
          <cell r="Z288">
            <v>1280.3327999999999</v>
          </cell>
          <cell r="AA288">
            <v>25.26</v>
          </cell>
          <cell r="AB288">
            <v>657.21100000000001</v>
          </cell>
          <cell r="AC288">
            <v>16601.149860000001</v>
          </cell>
          <cell r="AD288">
            <v>17881.482660000001</v>
          </cell>
          <cell r="AF288">
            <v>57.95</v>
          </cell>
          <cell r="AG288">
            <v>49.545999999999999</v>
          </cell>
          <cell r="AH288">
            <v>2871.1907000000001</v>
          </cell>
          <cell r="AI288">
            <v>3.68</v>
          </cell>
          <cell r="AJ288">
            <v>516.31540000000007</v>
          </cell>
          <cell r="AK288">
            <v>1900.0406720000003</v>
          </cell>
          <cell r="AL288">
            <v>4771.2313720000002</v>
          </cell>
        </row>
        <row r="289">
          <cell r="B289">
            <v>39092</v>
          </cell>
          <cell r="C289">
            <v>70.76848049542194</v>
          </cell>
          <cell r="D289">
            <v>97.57844505253216</v>
          </cell>
          <cell r="E289">
            <v>122.07301095480614</v>
          </cell>
          <cell r="F289">
            <v>134.23279533790802</v>
          </cell>
          <cell r="G289">
            <v>73.419359592867266</v>
          </cell>
          <cell r="H289">
            <v>111.5108764186633</v>
          </cell>
          <cell r="J289">
            <v>10.42</v>
          </cell>
          <cell r="K289">
            <v>30.91</v>
          </cell>
          <cell r="L289">
            <v>322.0822</v>
          </cell>
          <cell r="M289">
            <v>39.92</v>
          </cell>
          <cell r="N289">
            <v>50.93</v>
          </cell>
          <cell r="O289">
            <v>2033.1256000000001</v>
          </cell>
          <cell r="P289">
            <v>18.490000000000002</v>
          </cell>
          <cell r="Q289">
            <v>43.872999999999998</v>
          </cell>
          <cell r="R289">
            <v>811.21177</v>
          </cell>
          <cell r="S289">
            <v>45.42</v>
          </cell>
          <cell r="T289">
            <v>18.859000000000002</v>
          </cell>
          <cell r="U289">
            <v>856.57578000000012</v>
          </cell>
          <cell r="V289">
            <v>4022.9953500000001</v>
          </cell>
          <cell r="X289">
            <v>45.76</v>
          </cell>
          <cell r="Y289">
            <v>27.785</v>
          </cell>
          <cell r="Z289">
            <v>1271.4415999999999</v>
          </cell>
          <cell r="AA289">
            <v>24.900000000000002</v>
          </cell>
          <cell r="AB289">
            <v>657.21100000000001</v>
          </cell>
          <cell r="AC289">
            <v>16364.553900000003</v>
          </cell>
          <cell r="AD289">
            <v>17635.995500000001</v>
          </cell>
          <cell r="AF289">
            <v>59.02</v>
          </cell>
          <cell r="AG289">
            <v>49.545999999999999</v>
          </cell>
          <cell r="AH289">
            <v>2924.2049200000001</v>
          </cell>
          <cell r="AI289">
            <v>3.65</v>
          </cell>
          <cell r="AJ289">
            <v>516.31540000000007</v>
          </cell>
          <cell r="AK289">
            <v>1884.5512100000003</v>
          </cell>
          <cell r="AL289">
            <v>4808.7561300000007</v>
          </cell>
        </row>
        <row r="290">
          <cell r="B290">
            <v>39093</v>
          </cell>
          <cell r="C290">
            <v>70.864525695061246</v>
          </cell>
          <cell r="D290">
            <v>99.473616142455228</v>
          </cell>
          <cell r="E290">
            <v>124.72635483988515</v>
          </cell>
          <cell r="F290">
            <v>136.62545309878612</v>
          </cell>
          <cell r="G290">
            <v>74.554255282906382</v>
          </cell>
          <cell r="H290">
            <v>112.21823770491801</v>
          </cell>
          <cell r="J290">
            <v>10.81</v>
          </cell>
          <cell r="K290">
            <v>30.91</v>
          </cell>
          <cell r="L290">
            <v>334.13710000000003</v>
          </cell>
          <cell r="M290">
            <v>40.58</v>
          </cell>
          <cell r="N290">
            <v>50.93</v>
          </cell>
          <cell r="O290">
            <v>2066.7393999999999</v>
          </cell>
          <cell r="P290">
            <v>19.23</v>
          </cell>
          <cell r="Q290">
            <v>43.872999999999998</v>
          </cell>
          <cell r="R290">
            <v>843.67778999999996</v>
          </cell>
          <cell r="S290">
            <v>45.42</v>
          </cell>
          <cell r="T290">
            <v>18.859000000000002</v>
          </cell>
          <cell r="U290">
            <v>856.57578000000012</v>
          </cell>
          <cell r="V290">
            <v>4101.1300700000002</v>
          </cell>
          <cell r="X290">
            <v>47.02</v>
          </cell>
          <cell r="Y290">
            <v>27.785</v>
          </cell>
          <cell r="Z290">
            <v>1306.4507000000001</v>
          </cell>
          <cell r="AA290">
            <v>25.43</v>
          </cell>
          <cell r="AB290">
            <v>657.21100000000001</v>
          </cell>
          <cell r="AC290">
            <v>16712.87573</v>
          </cell>
          <cell r="AD290">
            <v>18019.326430000001</v>
          </cell>
          <cell r="AF290">
            <v>60.75</v>
          </cell>
          <cell r="AG290">
            <v>49.545999999999999</v>
          </cell>
          <cell r="AH290">
            <v>3009.9195</v>
          </cell>
          <cell r="AI290">
            <v>3.65</v>
          </cell>
          <cell r="AJ290">
            <v>516.31540000000007</v>
          </cell>
          <cell r="AK290">
            <v>1884.5512100000003</v>
          </cell>
          <cell r="AL290">
            <v>4894.4707100000005</v>
          </cell>
        </row>
        <row r="291">
          <cell r="B291">
            <v>39094</v>
          </cell>
          <cell r="C291">
            <v>71.379120055519337</v>
          </cell>
          <cell r="D291">
            <v>94.931784451042319</v>
          </cell>
          <cell r="E291">
            <v>126.18908994474434</v>
          </cell>
          <cell r="F291">
            <v>136.9653912634304</v>
          </cell>
          <cell r="G291">
            <v>75.00460704212783</v>
          </cell>
          <cell r="H291">
            <v>112.76245271122318</v>
          </cell>
          <cell r="J291">
            <v>11.18</v>
          </cell>
          <cell r="K291">
            <v>30.91</v>
          </cell>
          <cell r="L291">
            <v>345.57380000000001</v>
          </cell>
          <cell r="M291">
            <v>36.35</v>
          </cell>
          <cell r="N291">
            <v>50.93</v>
          </cell>
          <cell r="O291">
            <v>1851.3055000000002</v>
          </cell>
          <cell r="P291">
            <v>19.53</v>
          </cell>
          <cell r="Q291">
            <v>43.872999999999998</v>
          </cell>
          <cell r="R291">
            <v>856.83969000000002</v>
          </cell>
          <cell r="S291">
            <v>45.61</v>
          </cell>
          <cell r="T291">
            <v>18.859000000000002</v>
          </cell>
          <cell r="U291">
            <v>860.15899000000002</v>
          </cell>
          <cell r="V291">
            <v>3913.8779800000002</v>
          </cell>
          <cell r="X291">
            <v>46.82</v>
          </cell>
          <cell r="Y291">
            <v>27.785</v>
          </cell>
          <cell r="Z291">
            <v>1300.8937000000001</v>
          </cell>
          <cell r="AA291">
            <v>25.76</v>
          </cell>
          <cell r="AB291">
            <v>657.21100000000001</v>
          </cell>
          <cell r="AC291">
            <v>16929.755360000003</v>
          </cell>
          <cell r="AD291">
            <v>18230.649060000003</v>
          </cell>
          <cell r="AF291">
            <v>61.1</v>
          </cell>
          <cell r="AG291">
            <v>49.545999999999999</v>
          </cell>
          <cell r="AH291">
            <v>3027.2606000000001</v>
          </cell>
          <cell r="AI291">
            <v>3.64</v>
          </cell>
          <cell r="AJ291">
            <v>516.31540000000007</v>
          </cell>
          <cell r="AK291">
            <v>1879.3880560000002</v>
          </cell>
          <cell r="AL291">
            <v>4906.6486560000003</v>
          </cell>
        </row>
        <row r="292">
          <cell r="B292">
            <v>39098</v>
          </cell>
          <cell r="C292">
            <v>72.203978828892247</v>
          </cell>
          <cell r="D292">
            <v>95.820423378613967</v>
          </cell>
          <cell r="E292">
            <v>126.87286268132863</v>
          </cell>
          <cell r="F292">
            <v>135.16599299126349</v>
          </cell>
          <cell r="G292">
            <v>74.154840389306642</v>
          </cell>
          <cell r="H292">
            <v>112.85466582597729</v>
          </cell>
          <cell r="J292">
            <v>11.01</v>
          </cell>
          <cell r="K292">
            <v>30.91</v>
          </cell>
          <cell r="L292">
            <v>340.31909999999999</v>
          </cell>
          <cell r="M292">
            <v>36.520000000000003</v>
          </cell>
          <cell r="N292">
            <v>50.93</v>
          </cell>
          <cell r="O292">
            <v>1859.9636</v>
          </cell>
          <cell r="P292">
            <v>19.690000000000001</v>
          </cell>
          <cell r="Q292">
            <v>43.872999999999998</v>
          </cell>
          <cell r="R292">
            <v>863.85937000000001</v>
          </cell>
          <cell r="S292">
            <v>47</v>
          </cell>
          <cell r="T292">
            <v>18.859000000000002</v>
          </cell>
          <cell r="U292">
            <v>886.37300000000005</v>
          </cell>
          <cell r="V292">
            <v>3950.5150700000004</v>
          </cell>
          <cell r="X292">
            <v>48.01</v>
          </cell>
          <cell r="Y292">
            <v>27.785</v>
          </cell>
          <cell r="Z292">
            <v>1333.95785</v>
          </cell>
          <cell r="AA292">
            <v>25.86</v>
          </cell>
          <cell r="AB292">
            <v>657.21100000000001</v>
          </cell>
          <cell r="AC292">
            <v>16995.476460000002</v>
          </cell>
          <cell r="AD292">
            <v>18329.434310000001</v>
          </cell>
          <cell r="AF292">
            <v>60.32</v>
          </cell>
          <cell r="AG292">
            <v>49.545999999999999</v>
          </cell>
          <cell r="AH292">
            <v>2988.61472</v>
          </cell>
          <cell r="AI292">
            <v>3.59</v>
          </cell>
          <cell r="AJ292">
            <v>516.31540000000007</v>
          </cell>
          <cell r="AK292">
            <v>1853.5722860000001</v>
          </cell>
          <cell r="AL292">
            <v>4842.1870060000001</v>
          </cell>
        </row>
        <row r="293">
          <cell r="B293">
            <v>39099</v>
          </cell>
          <cell r="C293">
            <v>71.092891801271875</v>
          </cell>
          <cell r="D293">
            <v>95.816925782779904</v>
          </cell>
          <cell r="E293">
            <v>126.441698910794</v>
          </cell>
          <cell r="F293">
            <v>134.65282114546466</v>
          </cell>
          <cell r="G293">
            <v>76.425611983834301</v>
          </cell>
          <cell r="H293">
            <v>112.75378310214374</v>
          </cell>
          <cell r="J293">
            <v>11.09</v>
          </cell>
          <cell r="K293">
            <v>30.91</v>
          </cell>
          <cell r="L293">
            <v>342.7919</v>
          </cell>
          <cell r="M293">
            <v>36.369999999999997</v>
          </cell>
          <cell r="N293">
            <v>50.93</v>
          </cell>
          <cell r="O293">
            <v>1852.3240999999998</v>
          </cell>
          <cell r="P293">
            <v>19.740000000000002</v>
          </cell>
          <cell r="Q293">
            <v>43.872999999999998</v>
          </cell>
          <cell r="R293">
            <v>866.05302000000006</v>
          </cell>
          <cell r="S293">
            <v>47.15</v>
          </cell>
          <cell r="T293">
            <v>18.859000000000002</v>
          </cell>
          <cell r="U293">
            <v>889.20185000000004</v>
          </cell>
          <cell r="V293">
            <v>3950.3708700000002</v>
          </cell>
          <cell r="X293">
            <v>48.370000000000005</v>
          </cell>
          <cell r="Y293">
            <v>27.785</v>
          </cell>
          <cell r="Z293">
            <v>1343.96045</v>
          </cell>
          <cell r="AA293">
            <v>25.75</v>
          </cell>
          <cell r="AB293">
            <v>657.21100000000001</v>
          </cell>
          <cell r="AC293">
            <v>16923.183250000002</v>
          </cell>
          <cell r="AD293">
            <v>18267.143700000001</v>
          </cell>
          <cell r="AF293">
            <v>60.47</v>
          </cell>
          <cell r="AG293">
            <v>49.545999999999999</v>
          </cell>
          <cell r="AH293">
            <v>2996.0466200000001</v>
          </cell>
          <cell r="AI293">
            <v>3.54</v>
          </cell>
          <cell r="AJ293">
            <v>516.31540000000007</v>
          </cell>
          <cell r="AK293">
            <v>1827.7565160000001</v>
          </cell>
          <cell r="AL293">
            <v>4823.8031360000004</v>
          </cell>
        </row>
        <row r="294">
          <cell r="B294">
            <v>39100</v>
          </cell>
          <cell r="C294">
            <v>71.274948302047008</v>
          </cell>
          <cell r="D294">
            <v>95.516054924500239</v>
          </cell>
          <cell r="E294">
            <v>129.1826920845638</v>
          </cell>
          <cell r="F294">
            <v>133.76767607785655</v>
          </cell>
          <cell r="G294">
            <v>76.576668743611549</v>
          </cell>
          <cell r="H294">
            <v>112.41882093316519</v>
          </cell>
          <cell r="J294">
            <v>11.09</v>
          </cell>
          <cell r="K294">
            <v>30.91</v>
          </cell>
          <cell r="L294">
            <v>342.7919</v>
          </cell>
          <cell r="M294">
            <v>36.76</v>
          </cell>
          <cell r="N294">
            <v>50.93</v>
          </cell>
          <cell r="O294">
            <v>1872.1867999999999</v>
          </cell>
          <cell r="P294">
            <v>19.400000000000002</v>
          </cell>
          <cell r="Q294">
            <v>43.872999999999998</v>
          </cell>
          <cell r="R294">
            <v>851.13620000000003</v>
          </cell>
          <cell r="S294">
            <v>46.230000000000004</v>
          </cell>
          <cell r="T294">
            <v>18.859000000000002</v>
          </cell>
          <cell r="U294">
            <v>871.85157000000015</v>
          </cell>
          <cell r="V294">
            <v>3937.9664700000003</v>
          </cell>
          <cell r="X294">
            <v>48.43</v>
          </cell>
          <cell r="Y294">
            <v>27.785</v>
          </cell>
          <cell r="Z294">
            <v>1345.6275499999999</v>
          </cell>
          <cell r="AA294">
            <v>26.35</v>
          </cell>
          <cell r="AB294">
            <v>657.21100000000001</v>
          </cell>
          <cell r="AC294">
            <v>17317.509850000002</v>
          </cell>
          <cell r="AD294">
            <v>18663.137400000003</v>
          </cell>
          <cell r="AF294">
            <v>59.83</v>
          </cell>
          <cell r="AG294">
            <v>49.545999999999999</v>
          </cell>
          <cell r="AH294">
            <v>2964.33718</v>
          </cell>
          <cell r="AI294">
            <v>3.54</v>
          </cell>
          <cell r="AJ294">
            <v>516.31540000000007</v>
          </cell>
          <cell r="AK294">
            <v>1827.7565160000001</v>
          </cell>
          <cell r="AL294">
            <v>4792.0936959999999</v>
          </cell>
        </row>
        <row r="295">
          <cell r="B295">
            <v>39101</v>
          </cell>
          <cell r="C295">
            <v>71.539147177327791</v>
          </cell>
          <cell r="D295">
            <v>95.99583387348477</v>
          </cell>
          <cell r="E295">
            <v>130.54682877393532</v>
          </cell>
          <cell r="F295">
            <v>134.81585892542688</v>
          </cell>
          <cell r="G295">
            <v>78.299776606821368</v>
          </cell>
          <cell r="H295">
            <v>112.74432534678436</v>
          </cell>
          <cell r="J295">
            <v>11.22</v>
          </cell>
          <cell r="K295">
            <v>30.91</v>
          </cell>
          <cell r="L295">
            <v>346.81020000000001</v>
          </cell>
          <cell r="M295">
            <v>36.47</v>
          </cell>
          <cell r="N295">
            <v>50.93</v>
          </cell>
          <cell r="O295">
            <v>1857.4170999999999</v>
          </cell>
          <cell r="P295">
            <v>19.55</v>
          </cell>
          <cell r="Q295">
            <v>43.872999999999998</v>
          </cell>
          <cell r="R295">
            <v>857.71714999999995</v>
          </cell>
          <cell r="S295">
            <v>47.5</v>
          </cell>
          <cell r="T295">
            <v>18.859000000000002</v>
          </cell>
          <cell r="U295">
            <v>895.80250000000012</v>
          </cell>
          <cell r="V295">
            <v>3957.7469500000002</v>
          </cell>
          <cell r="X295">
            <v>48.900000000000006</v>
          </cell>
          <cell r="Y295">
            <v>27.785</v>
          </cell>
          <cell r="Z295">
            <v>1358.6865000000003</v>
          </cell>
          <cell r="AA295">
            <v>26.63</v>
          </cell>
          <cell r="AB295">
            <v>657.21100000000001</v>
          </cell>
          <cell r="AC295">
            <v>17501.52893</v>
          </cell>
          <cell r="AD295">
            <v>18860.21543</v>
          </cell>
          <cell r="AF295">
            <v>59.65</v>
          </cell>
          <cell r="AG295">
            <v>49.545999999999999</v>
          </cell>
          <cell r="AH295">
            <v>2955.4188999999997</v>
          </cell>
          <cell r="AI295">
            <v>3.63</v>
          </cell>
          <cell r="AJ295">
            <v>516.31540000000007</v>
          </cell>
          <cell r="AK295">
            <v>1874.2249020000002</v>
          </cell>
          <cell r="AL295">
            <v>4829.6438019999996</v>
          </cell>
        </row>
        <row r="296">
          <cell r="B296">
            <v>39104</v>
          </cell>
          <cell r="C296">
            <v>71.016426263036692</v>
          </cell>
          <cell r="D296">
            <v>95.456719739251355</v>
          </cell>
          <cell r="E296">
            <v>131.87752786017296</v>
          </cell>
          <cell r="F296">
            <v>132.90726487339697</v>
          </cell>
          <cell r="G296">
            <v>77.685547779798412</v>
          </cell>
          <cell r="H296">
            <v>112.1496689785624</v>
          </cell>
          <cell r="J296">
            <v>11.38</v>
          </cell>
          <cell r="K296">
            <v>30.91</v>
          </cell>
          <cell r="L296">
            <v>351.75580000000002</v>
          </cell>
          <cell r="M296">
            <v>36.46</v>
          </cell>
          <cell r="N296">
            <v>50.93</v>
          </cell>
          <cell r="O296">
            <v>1856.9078</v>
          </cell>
          <cell r="P296">
            <v>19.14</v>
          </cell>
          <cell r="Q296">
            <v>43.872999999999998</v>
          </cell>
          <cell r="R296">
            <v>839.72921999999994</v>
          </cell>
          <cell r="S296">
            <v>47.04</v>
          </cell>
          <cell r="T296">
            <v>18.859000000000002</v>
          </cell>
          <cell r="U296">
            <v>887.12736000000007</v>
          </cell>
          <cell r="V296">
            <v>3935.52018</v>
          </cell>
          <cell r="X296">
            <v>48.25</v>
          </cell>
          <cell r="Y296">
            <v>27.785</v>
          </cell>
          <cell r="Z296">
            <v>1340.62625</v>
          </cell>
          <cell r="AA296">
            <v>26.95</v>
          </cell>
          <cell r="AB296">
            <v>657.21100000000001</v>
          </cell>
          <cell r="AC296">
            <v>17711.836449999999</v>
          </cell>
          <cell r="AD296">
            <v>19052.4627</v>
          </cell>
          <cell r="AF296">
            <v>58.27</v>
          </cell>
          <cell r="AG296">
            <v>49.545999999999999</v>
          </cell>
          <cell r="AH296">
            <v>2887.0454199999999</v>
          </cell>
          <cell r="AI296">
            <v>3.63</v>
          </cell>
          <cell r="AJ296">
            <v>516.31540000000007</v>
          </cell>
          <cell r="AK296">
            <v>1874.2249020000002</v>
          </cell>
          <cell r="AL296">
            <v>4761.2703220000003</v>
          </cell>
        </row>
        <row r="297">
          <cell r="B297">
            <v>39105</v>
          </cell>
          <cell r="C297">
            <v>72.157569788426528</v>
          </cell>
          <cell r="D297">
            <v>96.532112820637437</v>
          </cell>
          <cell r="E297">
            <v>132.86058090536397</v>
          </cell>
          <cell r="F297">
            <v>134.40676880237575</v>
          </cell>
          <cell r="G297">
            <v>79.570925860268531</v>
          </cell>
          <cell r="H297">
            <v>112.54650063051702</v>
          </cell>
          <cell r="J297">
            <v>11.200000000000001</v>
          </cell>
          <cell r="K297">
            <v>30.91</v>
          </cell>
          <cell r="L297">
            <v>346.19200000000001</v>
          </cell>
          <cell r="M297">
            <v>36.520000000000003</v>
          </cell>
          <cell r="N297">
            <v>50.93</v>
          </cell>
          <cell r="O297">
            <v>1859.9636</v>
          </cell>
          <cell r="P297">
            <v>20.010000000000002</v>
          </cell>
          <cell r="Q297">
            <v>43.872999999999998</v>
          </cell>
          <cell r="R297">
            <v>877.89873</v>
          </cell>
          <cell r="S297">
            <v>47.5</v>
          </cell>
          <cell r="T297">
            <v>18.859000000000002</v>
          </cell>
          <cell r="U297">
            <v>895.80250000000012</v>
          </cell>
          <cell r="V297">
            <v>3979.8568300000002</v>
          </cell>
          <cell r="X297">
            <v>50.050000000000004</v>
          </cell>
          <cell r="Y297">
            <v>27.785</v>
          </cell>
          <cell r="Z297">
            <v>1390.6392500000002</v>
          </cell>
          <cell r="AA297">
            <v>27.09</v>
          </cell>
          <cell r="AB297">
            <v>657.21100000000001</v>
          </cell>
          <cell r="AC297">
            <v>17803.845990000002</v>
          </cell>
          <cell r="AD297">
            <v>19194.485240000002</v>
          </cell>
          <cell r="AF297">
            <v>59.25</v>
          </cell>
          <cell r="AG297">
            <v>49.545999999999999</v>
          </cell>
          <cell r="AH297">
            <v>2935.6005</v>
          </cell>
          <cell r="AI297">
            <v>3.64</v>
          </cell>
          <cell r="AJ297">
            <v>516.31540000000007</v>
          </cell>
          <cell r="AK297">
            <v>1879.3880560000002</v>
          </cell>
          <cell r="AL297">
            <v>4814.9885560000002</v>
          </cell>
        </row>
        <row r="298">
          <cell r="B298">
            <v>39106</v>
          </cell>
          <cell r="C298">
            <v>73.022961895934287</v>
          </cell>
          <cell r="D298">
            <v>97.866205262572009</v>
          </cell>
          <cell r="E298">
            <v>131.56634681432325</v>
          </cell>
          <cell r="F298">
            <v>134.84570684569078</v>
          </cell>
          <cell r="G298">
            <v>80.197872401268015</v>
          </cell>
          <cell r="H298">
            <v>113.50331021437579</v>
          </cell>
          <cell r="J298">
            <v>11.32</v>
          </cell>
          <cell r="K298">
            <v>30.91</v>
          </cell>
          <cell r="L298">
            <v>349.90120000000002</v>
          </cell>
          <cell r="M298">
            <v>36.72</v>
          </cell>
          <cell r="N298">
            <v>50.93</v>
          </cell>
          <cell r="O298">
            <v>1870.1496</v>
          </cell>
          <cell r="P298">
            <v>20.53</v>
          </cell>
          <cell r="Q298">
            <v>43.872999999999998</v>
          </cell>
          <cell r="R298">
            <v>900.71268999999995</v>
          </cell>
          <cell r="S298">
            <v>48.47</v>
          </cell>
          <cell r="T298">
            <v>18.859000000000002</v>
          </cell>
          <cell r="U298">
            <v>914.09573000000012</v>
          </cell>
          <cell r="V298">
            <v>4034.8592199999998</v>
          </cell>
          <cell r="X298">
            <v>50.18</v>
          </cell>
          <cell r="Y298">
            <v>27.785</v>
          </cell>
          <cell r="Z298">
            <v>1394.2512999999999</v>
          </cell>
          <cell r="AA298">
            <v>26.8</v>
          </cell>
          <cell r="AB298">
            <v>657.21100000000001</v>
          </cell>
          <cell r="AC298">
            <v>17613.254800000002</v>
          </cell>
          <cell r="AD298">
            <v>19007.506100000002</v>
          </cell>
          <cell r="AF298">
            <v>59.88</v>
          </cell>
          <cell r="AG298">
            <v>49.545999999999999</v>
          </cell>
          <cell r="AH298">
            <v>2966.81448</v>
          </cell>
          <cell r="AI298">
            <v>3.61</v>
          </cell>
          <cell r="AJ298">
            <v>516.31540000000007</v>
          </cell>
          <cell r="AK298">
            <v>1863.8985940000002</v>
          </cell>
          <cell r="AL298">
            <v>4830.7130740000002</v>
          </cell>
        </row>
        <row r="299">
          <cell r="B299">
            <v>39107</v>
          </cell>
          <cell r="C299">
            <v>71.63318559726639</v>
          </cell>
          <cell r="D299">
            <v>95.824962248991383</v>
          </cell>
          <cell r="E299">
            <v>128.90805231225784</v>
          </cell>
          <cell r="F299">
            <v>134.57492063945335</v>
          </cell>
          <cell r="G299">
            <v>77.695710468587777</v>
          </cell>
          <cell r="H299">
            <v>112.22414880201765</v>
          </cell>
          <cell r="J299">
            <v>10.96</v>
          </cell>
          <cell r="K299">
            <v>30.91</v>
          </cell>
          <cell r="L299">
            <v>338.77360000000004</v>
          </cell>
          <cell r="M299">
            <v>36.26</v>
          </cell>
          <cell r="N299">
            <v>50.93</v>
          </cell>
          <cell r="O299">
            <v>1846.7217999999998</v>
          </cell>
          <cell r="P299">
            <v>20.07</v>
          </cell>
          <cell r="Q299">
            <v>43.872999999999998</v>
          </cell>
          <cell r="R299">
            <v>880.53111000000001</v>
          </cell>
          <cell r="S299">
            <v>46.910000000000004</v>
          </cell>
          <cell r="T299">
            <v>18.859000000000002</v>
          </cell>
          <cell r="U299">
            <v>884.67569000000015</v>
          </cell>
          <cell r="V299">
            <v>3950.7021999999997</v>
          </cell>
          <cell r="X299">
            <v>50.550000000000004</v>
          </cell>
          <cell r="Y299">
            <v>27.785</v>
          </cell>
          <cell r="Z299">
            <v>1404.5317500000001</v>
          </cell>
          <cell r="AA299">
            <v>26.200000000000003</v>
          </cell>
          <cell r="AB299">
            <v>657.21100000000001</v>
          </cell>
          <cell r="AC299">
            <v>17218.928200000002</v>
          </cell>
          <cell r="AD299">
            <v>18623.459950000004</v>
          </cell>
          <cell r="AF299">
            <v>59.58</v>
          </cell>
          <cell r="AG299">
            <v>49.545999999999999</v>
          </cell>
          <cell r="AH299">
            <v>2951.9506799999999</v>
          </cell>
          <cell r="AI299">
            <v>3.62</v>
          </cell>
          <cell r="AJ299">
            <v>516.31540000000007</v>
          </cell>
          <cell r="AK299">
            <v>1869.0617480000003</v>
          </cell>
          <cell r="AL299">
            <v>4821.012428</v>
          </cell>
        </row>
        <row r="300">
          <cell r="B300">
            <v>39108</v>
          </cell>
          <cell r="C300">
            <v>72.500828552276275</v>
          </cell>
          <cell r="D300">
            <v>95.9627568525773</v>
          </cell>
          <cell r="E300">
            <v>128.69790685121555</v>
          </cell>
          <cell r="F300">
            <v>133.61698912294938</v>
          </cell>
          <cell r="G300">
            <v>76.810437098441852</v>
          </cell>
          <cell r="H300">
            <v>112.08858764186631</v>
          </cell>
          <cell r="J300">
            <v>11.03</v>
          </cell>
          <cell r="K300">
            <v>30.91</v>
          </cell>
          <cell r="L300">
            <v>340.93729999999999</v>
          </cell>
          <cell r="M300">
            <v>36.11</v>
          </cell>
          <cell r="N300">
            <v>50.93</v>
          </cell>
          <cell r="O300">
            <v>1839.0823</v>
          </cell>
          <cell r="P300">
            <v>20.32</v>
          </cell>
          <cell r="Q300">
            <v>43.872999999999998</v>
          </cell>
          <cell r="R300">
            <v>891.49935999999991</v>
          </cell>
          <cell r="S300">
            <v>46.92</v>
          </cell>
          <cell r="T300">
            <v>18.859000000000002</v>
          </cell>
          <cell r="U300">
            <v>884.86428000000012</v>
          </cell>
          <cell r="V300">
            <v>3956.3832400000001</v>
          </cell>
          <cell r="X300">
            <v>50.64</v>
          </cell>
          <cell r="Y300">
            <v>27.785</v>
          </cell>
          <cell r="Z300">
            <v>1407.0324000000001</v>
          </cell>
          <cell r="AA300">
            <v>26.150000000000002</v>
          </cell>
          <cell r="AB300">
            <v>657.21100000000001</v>
          </cell>
          <cell r="AC300">
            <v>17186.067650000001</v>
          </cell>
          <cell r="AD300">
            <v>18593.100050000001</v>
          </cell>
          <cell r="AF300">
            <v>59.2</v>
          </cell>
          <cell r="AG300">
            <v>49.545999999999999</v>
          </cell>
          <cell r="AH300">
            <v>2933.1232</v>
          </cell>
          <cell r="AI300">
            <v>3.59</v>
          </cell>
          <cell r="AJ300">
            <v>516.31540000000007</v>
          </cell>
          <cell r="AK300">
            <v>1853.5722860000001</v>
          </cell>
          <cell r="AL300">
            <v>4786.6954860000005</v>
          </cell>
        </row>
        <row r="301">
          <cell r="B301">
            <v>39111</v>
          </cell>
          <cell r="C301">
            <v>72.877669237694036</v>
          </cell>
          <cell r="D301">
            <v>96.220567746167404</v>
          </cell>
          <cell r="E301">
            <v>128.78888864535654</v>
          </cell>
          <cell r="F301">
            <v>133.96274891498376</v>
          </cell>
          <cell r="G301">
            <v>77.083900137884825</v>
          </cell>
          <cell r="H301">
            <v>111.9656368221942</v>
          </cell>
          <cell r="J301">
            <v>10.97</v>
          </cell>
          <cell r="K301">
            <v>30.91</v>
          </cell>
          <cell r="L301">
            <v>339.08270000000005</v>
          </cell>
          <cell r="M301">
            <v>36.1</v>
          </cell>
          <cell r="N301">
            <v>50.93</v>
          </cell>
          <cell r="O301">
            <v>1838.5730000000001</v>
          </cell>
          <cell r="P301">
            <v>20.47</v>
          </cell>
          <cell r="Q301">
            <v>43.872999999999998</v>
          </cell>
          <cell r="R301">
            <v>898.08030999999994</v>
          </cell>
          <cell r="S301">
            <v>47.26</v>
          </cell>
          <cell r="T301">
            <v>18.859000000000002</v>
          </cell>
          <cell r="U301">
            <v>891.27634</v>
          </cell>
          <cell r="V301">
            <v>3967.01235</v>
          </cell>
          <cell r="X301">
            <v>50.64</v>
          </cell>
          <cell r="Y301">
            <v>27.785</v>
          </cell>
          <cell r="Z301">
            <v>1407.0324000000001</v>
          </cell>
          <cell r="AA301">
            <v>26.17</v>
          </cell>
          <cell r="AB301">
            <v>657.21100000000001</v>
          </cell>
          <cell r="AC301">
            <v>17199.211870000003</v>
          </cell>
          <cell r="AD301">
            <v>18606.244270000003</v>
          </cell>
          <cell r="AF301">
            <v>59.45</v>
          </cell>
          <cell r="AG301">
            <v>49.545999999999999</v>
          </cell>
          <cell r="AH301">
            <v>2945.5097000000001</v>
          </cell>
          <cell r="AI301">
            <v>3.59</v>
          </cell>
          <cell r="AJ301">
            <v>516.31540000000007</v>
          </cell>
          <cell r="AK301">
            <v>1853.5722860000001</v>
          </cell>
          <cell r="AL301">
            <v>4799.0819860000001</v>
          </cell>
        </row>
        <row r="302">
          <cell r="B302">
            <v>39112</v>
          </cell>
          <cell r="C302">
            <v>73.372584501717782</v>
          </cell>
          <cell r="D302">
            <v>95.984985020054438</v>
          </cell>
          <cell r="E302">
            <v>128.80745439350005</v>
          </cell>
          <cell r="F302">
            <v>133.39206836555832</v>
          </cell>
          <cell r="G302">
            <v>77.100679783054645</v>
          </cell>
          <cell r="H302">
            <v>112.61191677175282</v>
          </cell>
          <cell r="J302">
            <v>10.96</v>
          </cell>
          <cell r="K302">
            <v>30.91</v>
          </cell>
          <cell r="L302">
            <v>338.77360000000004</v>
          </cell>
          <cell r="M302">
            <v>36.119999999999997</v>
          </cell>
          <cell r="N302">
            <v>50.93</v>
          </cell>
          <cell r="O302">
            <v>1839.5916</v>
          </cell>
          <cell r="P302">
            <v>20.37</v>
          </cell>
          <cell r="Q302">
            <v>43.872999999999998</v>
          </cell>
          <cell r="R302">
            <v>893.69300999999996</v>
          </cell>
          <cell r="S302">
            <v>46.94</v>
          </cell>
          <cell r="T302">
            <v>18.859000000000002</v>
          </cell>
          <cell r="U302">
            <v>885.24146000000007</v>
          </cell>
          <cell r="V302">
            <v>3957.2996700000003</v>
          </cell>
          <cell r="X302">
            <v>50.5</v>
          </cell>
          <cell r="Y302">
            <v>27.785</v>
          </cell>
          <cell r="Z302">
            <v>1403.1424999999999</v>
          </cell>
          <cell r="AA302">
            <v>26.18</v>
          </cell>
          <cell r="AB302">
            <v>657.21100000000001</v>
          </cell>
          <cell r="AC302">
            <v>17205.78398</v>
          </cell>
          <cell r="AD302">
            <v>18608.926480000002</v>
          </cell>
          <cell r="AF302">
            <v>59.35</v>
          </cell>
          <cell r="AG302">
            <v>49.545999999999999</v>
          </cell>
          <cell r="AH302">
            <v>2940.5551</v>
          </cell>
          <cell r="AI302">
            <v>3.56</v>
          </cell>
          <cell r="AJ302">
            <v>516.31540000000007</v>
          </cell>
          <cell r="AK302">
            <v>1838.0828240000003</v>
          </cell>
          <cell r="AL302">
            <v>4778.6379240000006</v>
          </cell>
        </row>
        <row r="303">
          <cell r="B303">
            <v>39113</v>
          </cell>
          <cell r="C303">
            <v>75.010650070832071</v>
          </cell>
          <cell r="D303">
            <v>98.102098939992842</v>
          </cell>
          <cell r="E303">
            <v>125.67370331993162</v>
          </cell>
          <cell r="F303">
            <v>135.14270648170296</v>
          </cell>
          <cell r="G303">
            <v>80.918852905570631</v>
          </cell>
          <cell r="H303">
            <v>113.3543505674653</v>
          </cell>
          <cell r="J303">
            <v>11.13</v>
          </cell>
          <cell r="K303">
            <v>30.91</v>
          </cell>
          <cell r="L303">
            <v>344.0283</v>
          </cell>
          <cell r="M303">
            <v>36.6</v>
          </cell>
          <cell r="N303">
            <v>50.93</v>
          </cell>
          <cell r="O303">
            <v>1864.038</v>
          </cell>
          <cell r="P303">
            <v>20.84</v>
          </cell>
          <cell r="Q303">
            <v>43.872999999999998</v>
          </cell>
          <cell r="R303">
            <v>914.31331999999998</v>
          </cell>
          <cell r="S303">
            <v>48.900000000000006</v>
          </cell>
          <cell r="T303">
            <v>18.859000000000002</v>
          </cell>
          <cell r="U303">
            <v>922.20510000000024</v>
          </cell>
          <cell r="V303">
            <v>4044.5847199999998</v>
          </cell>
          <cell r="X303">
            <v>51.02</v>
          </cell>
          <cell r="Y303">
            <v>27.785</v>
          </cell>
          <cell r="Z303">
            <v>1417.5907000000002</v>
          </cell>
          <cell r="AA303">
            <v>26.36</v>
          </cell>
          <cell r="AB303">
            <v>635</v>
          </cell>
          <cell r="AC303">
            <v>16738.599999999999</v>
          </cell>
          <cell r="AD303">
            <v>18156.190699999999</v>
          </cell>
          <cell r="AF303">
            <v>60.72</v>
          </cell>
          <cell r="AG303">
            <v>49.545999999999999</v>
          </cell>
          <cell r="AH303">
            <v>3008.4331199999997</v>
          </cell>
          <cell r="AI303">
            <v>3.5500000000000003</v>
          </cell>
          <cell r="AJ303">
            <v>516.31540000000007</v>
          </cell>
          <cell r="AK303">
            <v>1832.9196700000005</v>
          </cell>
          <cell r="AL303">
            <v>4841.3527899999999</v>
          </cell>
        </row>
        <row r="304">
          <cell r="B304">
            <v>39114</v>
          </cell>
          <cell r="C304">
            <v>76.418686256866692</v>
          </cell>
          <cell r="D304">
            <v>98.683422410026083</v>
          </cell>
          <cell r="E304">
            <v>128.72027917957988</v>
          </cell>
          <cell r="F304">
            <v>143.24364930346215</v>
          </cell>
          <cell r="G304">
            <v>81.569164762813784</v>
          </cell>
          <cell r="H304">
            <v>113.96122320302646</v>
          </cell>
          <cell r="J304">
            <v>11.28</v>
          </cell>
          <cell r="K304">
            <v>30.91</v>
          </cell>
          <cell r="L304">
            <v>348.66479999999996</v>
          </cell>
          <cell r="M304">
            <v>36.68</v>
          </cell>
          <cell r="N304">
            <v>50.93</v>
          </cell>
          <cell r="O304">
            <v>1868.1124</v>
          </cell>
          <cell r="P304">
            <v>20.990000000000002</v>
          </cell>
          <cell r="Q304">
            <v>43.872999999999998</v>
          </cell>
          <cell r="R304">
            <v>920.89427000000001</v>
          </cell>
          <cell r="S304">
            <v>49.36</v>
          </cell>
          <cell r="T304">
            <v>18.859000000000002</v>
          </cell>
          <cell r="U304">
            <v>930.88024000000007</v>
          </cell>
          <cell r="V304">
            <v>4068.5517100000002</v>
          </cell>
          <cell r="X304">
            <v>52.92</v>
          </cell>
          <cell r="Y304">
            <v>27.785</v>
          </cell>
          <cell r="Z304">
            <v>1470.3822</v>
          </cell>
          <cell r="AA304">
            <v>26.97</v>
          </cell>
          <cell r="AB304">
            <v>635</v>
          </cell>
          <cell r="AC304">
            <v>17125.95</v>
          </cell>
          <cell r="AD304">
            <v>18596.332200000001</v>
          </cell>
          <cell r="AF304">
            <v>64.91</v>
          </cell>
          <cell r="AG304">
            <v>49.545999999999999</v>
          </cell>
          <cell r="AH304">
            <v>3216.0308599999998</v>
          </cell>
          <cell r="AI304">
            <v>3.71</v>
          </cell>
          <cell r="AJ304">
            <v>516.31540000000007</v>
          </cell>
          <cell r="AK304">
            <v>1915.5301340000003</v>
          </cell>
          <cell r="AL304">
            <v>5131.5609940000004</v>
          </cell>
        </row>
        <row r="305">
          <cell r="B305">
            <v>39115</v>
          </cell>
          <cell r="C305">
            <v>78.399667086999074</v>
          </cell>
          <cell r="D305">
            <v>101.54252533312462</v>
          </cell>
          <cell r="E305">
            <v>128.10384907909628</v>
          </cell>
          <cell r="F305">
            <v>145.98425399327576</v>
          </cell>
          <cell r="G305">
            <v>83.89562155343053</v>
          </cell>
          <cell r="H305">
            <v>114.1543190416141</v>
          </cell>
          <cell r="J305">
            <v>11.43</v>
          </cell>
          <cell r="K305">
            <v>30.91</v>
          </cell>
          <cell r="L305">
            <v>353.30129999999997</v>
          </cell>
          <cell r="M305">
            <v>38.340000000000003</v>
          </cell>
          <cell r="N305">
            <v>50.93</v>
          </cell>
          <cell r="O305">
            <v>1952.6562000000001</v>
          </cell>
          <cell r="P305">
            <v>21.240000000000002</v>
          </cell>
          <cell r="Q305">
            <v>43.872999999999998</v>
          </cell>
          <cell r="R305">
            <v>931.86252000000002</v>
          </cell>
          <cell r="S305">
            <v>50.300000000000004</v>
          </cell>
          <cell r="T305">
            <v>18.859000000000002</v>
          </cell>
          <cell r="U305">
            <v>948.60770000000014</v>
          </cell>
          <cell r="V305">
            <v>4186.4277200000006</v>
          </cell>
          <cell r="X305">
            <v>53.6</v>
          </cell>
          <cell r="Y305">
            <v>27.785</v>
          </cell>
          <cell r="Z305">
            <v>1489.2760000000001</v>
          </cell>
          <cell r="AA305">
            <v>26.8</v>
          </cell>
          <cell r="AB305">
            <v>635</v>
          </cell>
          <cell r="AC305">
            <v>17018</v>
          </cell>
          <cell r="AD305">
            <v>18507.276000000002</v>
          </cell>
          <cell r="AF305">
            <v>67.100000000000009</v>
          </cell>
          <cell r="AG305">
            <v>49.545999999999999</v>
          </cell>
          <cell r="AH305">
            <v>3324.5366000000004</v>
          </cell>
          <cell r="AI305">
            <v>3.69</v>
          </cell>
          <cell r="AJ305">
            <v>516.31540000000007</v>
          </cell>
          <cell r="AK305">
            <v>1905.2038260000002</v>
          </cell>
          <cell r="AL305">
            <v>5229.7404260000003</v>
          </cell>
        </row>
        <row r="306">
          <cell r="B306">
            <v>39118</v>
          </cell>
          <cell r="C306">
            <v>77.656119049697281</v>
          </cell>
          <cell r="D306">
            <v>100.09569824643785</v>
          </cell>
          <cell r="E306">
            <v>127.15085461702536</v>
          </cell>
          <cell r="F306">
            <v>147.21660620650621</v>
          </cell>
          <cell r="G306">
            <v>82.688802189504173</v>
          </cell>
          <cell r="H306">
            <v>114.04397856242116</v>
          </cell>
          <cell r="J306">
            <v>11.21</v>
          </cell>
          <cell r="K306">
            <v>30.91</v>
          </cell>
          <cell r="L306">
            <v>346.50110000000001</v>
          </cell>
          <cell r="M306">
            <v>37.770000000000003</v>
          </cell>
          <cell r="N306">
            <v>50.93</v>
          </cell>
          <cell r="O306">
            <v>1923.6261000000002</v>
          </cell>
          <cell r="P306">
            <v>21.200000000000003</v>
          </cell>
          <cell r="Q306">
            <v>43.872999999999998</v>
          </cell>
          <cell r="R306">
            <v>930.10760000000005</v>
          </cell>
          <cell r="S306">
            <v>49.13</v>
          </cell>
          <cell r="T306">
            <v>18.859000000000002</v>
          </cell>
          <cell r="U306">
            <v>926.54267000000016</v>
          </cell>
          <cell r="V306">
            <v>4126.77747</v>
          </cell>
          <cell r="X306">
            <v>52.53</v>
          </cell>
          <cell r="Y306">
            <v>27.785</v>
          </cell>
          <cell r="Z306">
            <v>1459.5460500000002</v>
          </cell>
          <cell r="AA306">
            <v>26.63</v>
          </cell>
          <cell r="AB306">
            <v>635</v>
          </cell>
          <cell r="AC306">
            <v>16910.05</v>
          </cell>
          <cell r="AD306">
            <v>18369.59605</v>
          </cell>
          <cell r="AF306">
            <v>67.47</v>
          </cell>
          <cell r="AG306">
            <v>49.545999999999999</v>
          </cell>
          <cell r="AH306">
            <v>3342.8686199999997</v>
          </cell>
          <cell r="AI306">
            <v>3.74</v>
          </cell>
          <cell r="AJ306">
            <v>516.31540000000007</v>
          </cell>
          <cell r="AK306">
            <v>1931.0195960000003</v>
          </cell>
          <cell r="AL306">
            <v>5273.8882160000003</v>
          </cell>
        </row>
        <row r="307">
          <cell r="B307">
            <v>39119</v>
          </cell>
          <cell r="C307">
            <v>75.340494145151027</v>
          </cell>
          <cell r="D307">
            <v>100.99129501271238</v>
          </cell>
          <cell r="E307">
            <v>128.07608189197629</v>
          </cell>
          <cell r="F307">
            <v>146.30598749243643</v>
          </cell>
          <cell r="G307">
            <v>82.392725997157072</v>
          </cell>
          <cell r="H307">
            <v>114.12358133669606</v>
          </cell>
          <cell r="J307">
            <v>10.93</v>
          </cell>
          <cell r="K307">
            <v>30.91</v>
          </cell>
          <cell r="L307">
            <v>337.84629999999999</v>
          </cell>
          <cell r="M307">
            <v>37.93</v>
          </cell>
          <cell r="N307">
            <v>50.93</v>
          </cell>
          <cell r="O307">
            <v>1931.7748999999999</v>
          </cell>
          <cell r="P307">
            <v>21</v>
          </cell>
          <cell r="Q307">
            <v>43.872999999999998</v>
          </cell>
          <cell r="R307">
            <v>921.33299999999997</v>
          </cell>
          <cell r="S307">
            <v>51.58</v>
          </cell>
          <cell r="T307">
            <v>18.859000000000002</v>
          </cell>
          <cell r="U307">
            <v>972.74722000000008</v>
          </cell>
          <cell r="V307">
            <v>4163.7014200000003</v>
          </cell>
          <cell r="X307">
            <v>52.77</v>
          </cell>
          <cell r="Y307">
            <v>27.785</v>
          </cell>
          <cell r="Z307">
            <v>1466.2144500000002</v>
          </cell>
          <cell r="AA307">
            <v>26.830000000000002</v>
          </cell>
          <cell r="AB307">
            <v>635</v>
          </cell>
          <cell r="AC307">
            <v>17037.050000000003</v>
          </cell>
          <cell r="AD307">
            <v>18503.264450000002</v>
          </cell>
          <cell r="AF307">
            <v>67.02</v>
          </cell>
          <cell r="AG307">
            <v>49.545999999999999</v>
          </cell>
          <cell r="AH307">
            <v>3320.5729199999996</v>
          </cell>
          <cell r="AI307">
            <v>3.72</v>
          </cell>
          <cell r="AJ307">
            <v>516.31540000000007</v>
          </cell>
          <cell r="AK307">
            <v>1920.6932880000004</v>
          </cell>
          <cell r="AL307">
            <v>5241.266208</v>
          </cell>
        </row>
        <row r="308">
          <cell r="B308">
            <v>39120</v>
          </cell>
          <cell r="C308">
            <v>75.289827477482476</v>
          </cell>
          <cell r="D308">
            <v>101.81165417517579</v>
          </cell>
          <cell r="E308">
            <v>129.50923816437015</v>
          </cell>
          <cell r="F308">
            <v>145.33567293783901</v>
          </cell>
          <cell r="G308">
            <v>81.64535136239023</v>
          </cell>
          <cell r="H308">
            <v>114.28278688524588</v>
          </cell>
          <cell r="J308">
            <v>11.15</v>
          </cell>
          <cell r="K308">
            <v>30.91</v>
          </cell>
          <cell r="L308">
            <v>344.6465</v>
          </cell>
          <cell r="M308">
            <v>38.200000000000003</v>
          </cell>
          <cell r="N308">
            <v>50.93</v>
          </cell>
          <cell r="O308">
            <v>1945.5260000000001</v>
          </cell>
          <cell r="P308">
            <v>20.95</v>
          </cell>
          <cell r="Q308">
            <v>43.872999999999998</v>
          </cell>
          <cell r="R308">
            <v>919.13934999999992</v>
          </cell>
          <cell r="S308">
            <v>52.400000000000006</v>
          </cell>
          <cell r="T308">
            <v>18.859000000000002</v>
          </cell>
          <cell r="U308">
            <v>988.2116000000002</v>
          </cell>
          <cell r="V308">
            <v>4197.5234500000006</v>
          </cell>
          <cell r="X308">
            <v>52.68</v>
          </cell>
          <cell r="Y308">
            <v>27.785</v>
          </cell>
          <cell r="Z308">
            <v>1463.7138</v>
          </cell>
          <cell r="AA308">
            <v>27.16</v>
          </cell>
          <cell r="AB308">
            <v>635</v>
          </cell>
          <cell r="AC308">
            <v>17246.599999999999</v>
          </cell>
          <cell r="AD308">
            <v>18710.3138</v>
          </cell>
          <cell r="AF308">
            <v>66.11</v>
          </cell>
          <cell r="AG308">
            <v>49.545999999999999</v>
          </cell>
          <cell r="AH308">
            <v>3275.4860599999997</v>
          </cell>
          <cell r="AI308">
            <v>3.74</v>
          </cell>
          <cell r="AJ308">
            <v>516.31540000000007</v>
          </cell>
          <cell r="AK308">
            <v>1931.0195960000003</v>
          </cell>
          <cell r="AL308">
            <v>5206.5056560000003</v>
          </cell>
        </row>
        <row r="309">
          <cell r="B309">
            <v>39121</v>
          </cell>
          <cell r="C309">
            <v>73.636096371335256</v>
          </cell>
          <cell r="D309">
            <v>98.056340829945583</v>
          </cell>
          <cell r="E309">
            <v>127.16295532536081</v>
          </cell>
          <cell r="F309">
            <v>143.28951475230846</v>
          </cell>
          <cell r="G309">
            <v>79.564772849367444</v>
          </cell>
          <cell r="H309">
            <v>114.1480138713745</v>
          </cell>
          <cell r="J309">
            <v>10.86</v>
          </cell>
          <cell r="K309">
            <v>30.91</v>
          </cell>
          <cell r="L309">
            <v>335.68259999999998</v>
          </cell>
          <cell r="M309">
            <v>37.5</v>
          </cell>
          <cell r="N309">
            <v>50.93</v>
          </cell>
          <cell r="O309">
            <v>1909.875</v>
          </cell>
          <cell r="P309">
            <v>18.64</v>
          </cell>
          <cell r="Q309">
            <v>43.872999999999998</v>
          </cell>
          <cell r="R309">
            <v>817.79272000000003</v>
          </cell>
          <cell r="S309">
            <v>51.93</v>
          </cell>
          <cell r="T309">
            <v>18.859000000000002</v>
          </cell>
          <cell r="U309">
            <v>979.34787000000006</v>
          </cell>
          <cell r="V309">
            <v>4042.6981900000001</v>
          </cell>
          <cell r="X309">
            <v>53.050000000000004</v>
          </cell>
          <cell r="Y309">
            <v>27.785</v>
          </cell>
          <cell r="Z309">
            <v>1473.9942500000002</v>
          </cell>
          <cell r="AA309">
            <v>26.61</v>
          </cell>
          <cell r="AB309">
            <v>635</v>
          </cell>
          <cell r="AC309">
            <v>16897.349999999999</v>
          </cell>
          <cell r="AD309">
            <v>18371.344249999998</v>
          </cell>
          <cell r="AF309">
            <v>65.36</v>
          </cell>
          <cell r="AG309">
            <v>49.545999999999999</v>
          </cell>
          <cell r="AH309">
            <v>3238.32656</v>
          </cell>
          <cell r="AI309">
            <v>3.67</v>
          </cell>
          <cell r="AJ309">
            <v>516.31540000000007</v>
          </cell>
          <cell r="AK309">
            <v>1894.8775180000002</v>
          </cell>
          <cell r="AL309">
            <v>5133.2040780000007</v>
          </cell>
        </row>
        <row r="310">
          <cell r="B310">
            <v>39122</v>
          </cell>
          <cell r="C310">
            <v>73.286473765551747</v>
          </cell>
          <cell r="D310">
            <v>96.531757967467883</v>
          </cell>
          <cell r="E310">
            <v>126.21605274831798</v>
          </cell>
          <cell r="F310">
            <v>142.63147757899253</v>
          </cell>
          <cell r="G310">
            <v>77.938227602345179</v>
          </cell>
          <cell r="H310">
            <v>113.34016393442622</v>
          </cell>
          <cell r="J310">
            <v>10.700000000000001</v>
          </cell>
          <cell r="K310">
            <v>30.91</v>
          </cell>
          <cell r="L310">
            <v>330.73700000000002</v>
          </cell>
          <cell r="M310">
            <v>36.840000000000003</v>
          </cell>
          <cell r="N310">
            <v>50.93</v>
          </cell>
          <cell r="O310">
            <v>1876.2612000000001</v>
          </cell>
          <cell r="P310">
            <v>18.400000000000002</v>
          </cell>
          <cell r="Q310">
            <v>43.872999999999998</v>
          </cell>
          <cell r="R310">
            <v>807.2632000000001</v>
          </cell>
          <cell r="S310">
            <v>51.2</v>
          </cell>
          <cell r="T310">
            <v>18.859000000000002</v>
          </cell>
          <cell r="U310">
            <v>965.58080000000018</v>
          </cell>
          <cell r="V310">
            <v>3979.8422000000005</v>
          </cell>
          <cell r="X310">
            <v>53.84</v>
          </cell>
          <cell r="Y310">
            <v>27.785</v>
          </cell>
          <cell r="Z310">
            <v>1495.9444000000001</v>
          </cell>
          <cell r="AA310">
            <v>26.36</v>
          </cell>
          <cell r="AB310">
            <v>635</v>
          </cell>
          <cell r="AC310">
            <v>16738.599999999999</v>
          </cell>
          <cell r="AD310">
            <v>18234.544399999999</v>
          </cell>
          <cell r="AF310">
            <v>64.78</v>
          </cell>
          <cell r="AG310">
            <v>49.545999999999999</v>
          </cell>
          <cell r="AH310">
            <v>3209.58988</v>
          </cell>
          <cell r="AI310">
            <v>3.68</v>
          </cell>
          <cell r="AJ310">
            <v>516.31540000000007</v>
          </cell>
          <cell r="AK310">
            <v>1900.0406720000003</v>
          </cell>
          <cell r="AL310">
            <v>5109.6305520000005</v>
          </cell>
        </row>
        <row r="311">
          <cell r="B311">
            <v>39125</v>
          </cell>
          <cell r="C311">
            <v>72.375947193874651</v>
          </cell>
          <cell r="D311">
            <v>96.249411269315686</v>
          </cell>
          <cell r="E311">
            <v>125.2647423626331</v>
          </cell>
          <cell r="F311">
            <v>141.74851964828554</v>
          </cell>
          <cell r="G311">
            <v>76.960717235139001</v>
          </cell>
          <cell r="H311">
            <v>112.97052332912989</v>
          </cell>
          <cell r="J311">
            <v>10.63</v>
          </cell>
          <cell r="K311">
            <v>30.91</v>
          </cell>
          <cell r="L311">
            <v>328.57330000000002</v>
          </cell>
          <cell r="M311">
            <v>36.700000000000003</v>
          </cell>
          <cell r="N311">
            <v>50.93</v>
          </cell>
          <cell r="O311">
            <v>1869.1310000000001</v>
          </cell>
          <cell r="P311">
            <v>18.080000000000002</v>
          </cell>
          <cell r="Q311">
            <v>43.872999999999998</v>
          </cell>
          <cell r="R311">
            <v>793.22384</v>
          </cell>
          <cell r="S311">
            <v>51.82</v>
          </cell>
          <cell r="T311">
            <v>18.859000000000002</v>
          </cell>
          <cell r="U311">
            <v>977.27338000000009</v>
          </cell>
          <cell r="V311">
            <v>3968.2015200000005</v>
          </cell>
          <cell r="X311">
            <v>54.15</v>
          </cell>
          <cell r="Y311">
            <v>27.785</v>
          </cell>
          <cell r="Z311">
            <v>1504.5577499999999</v>
          </cell>
          <cell r="AA311">
            <v>26.13</v>
          </cell>
          <cell r="AB311">
            <v>635</v>
          </cell>
          <cell r="AC311">
            <v>16592.55</v>
          </cell>
          <cell r="AD311">
            <v>18097.107749999999</v>
          </cell>
          <cell r="AF311">
            <v>64.349999999999994</v>
          </cell>
          <cell r="AG311">
            <v>49.545999999999999</v>
          </cell>
          <cell r="AH311">
            <v>3188.2850999999996</v>
          </cell>
          <cell r="AI311">
            <v>3.66</v>
          </cell>
          <cell r="AJ311">
            <v>516.31540000000007</v>
          </cell>
          <cell r="AK311">
            <v>1889.7143640000004</v>
          </cell>
          <cell r="AL311">
            <v>5077.9994640000004</v>
          </cell>
        </row>
        <row r="312">
          <cell r="B312">
            <v>39126</v>
          </cell>
          <cell r="C312">
            <v>73.025113308406191</v>
          </cell>
          <cell r="D312">
            <v>96.119843777594909</v>
          </cell>
          <cell r="E312">
            <v>123.96861335687217</v>
          </cell>
          <cell r="F312">
            <v>145.02120841965638</v>
          </cell>
          <cell r="G312">
            <v>77.971681087638061</v>
          </cell>
          <cell r="H312">
            <v>113.82881462799494</v>
          </cell>
          <cell r="J312">
            <v>11.05</v>
          </cell>
          <cell r="K312">
            <v>30.91</v>
          </cell>
          <cell r="L312">
            <v>341.55550000000005</v>
          </cell>
          <cell r="M312">
            <v>36.24</v>
          </cell>
          <cell r="N312">
            <v>50.93</v>
          </cell>
          <cell r="O312">
            <v>1845.7032000000002</v>
          </cell>
          <cell r="P312">
            <v>17.990000000000002</v>
          </cell>
          <cell r="Q312">
            <v>43.872999999999998</v>
          </cell>
          <cell r="R312">
            <v>789.27527000000009</v>
          </cell>
          <cell r="S312">
            <v>52.300000000000004</v>
          </cell>
          <cell r="T312">
            <v>18.859000000000002</v>
          </cell>
          <cell r="U312">
            <v>986.32570000000021</v>
          </cell>
          <cell r="V312">
            <v>3962.8596700000007</v>
          </cell>
          <cell r="X312">
            <v>52.21</v>
          </cell>
          <cell r="Y312">
            <v>27.785</v>
          </cell>
          <cell r="Z312">
            <v>1450.6548500000001</v>
          </cell>
          <cell r="AA312">
            <v>25.92</v>
          </cell>
          <cell r="AB312">
            <v>635</v>
          </cell>
          <cell r="AC312">
            <v>16459.2</v>
          </cell>
          <cell r="AD312">
            <v>17909.85485</v>
          </cell>
          <cell r="AF312">
            <v>65.570000000000007</v>
          </cell>
          <cell r="AG312">
            <v>49.545999999999999</v>
          </cell>
          <cell r="AH312">
            <v>3248.7312200000001</v>
          </cell>
          <cell r="AI312">
            <v>3.77</v>
          </cell>
          <cell r="AJ312">
            <v>516.31540000000007</v>
          </cell>
          <cell r="AK312">
            <v>1946.5090580000003</v>
          </cell>
          <cell r="AL312">
            <v>5195.2402780000002</v>
          </cell>
        </row>
        <row r="313">
          <cell r="B313">
            <v>39127</v>
          </cell>
          <cell r="C313">
            <v>73.113963027677244</v>
          </cell>
          <cell r="D313">
            <v>96.771083266654315</v>
          </cell>
          <cell r="E313">
            <v>132.24092496452303</v>
          </cell>
          <cell r="F313">
            <v>151.19245781672618</v>
          </cell>
          <cell r="G313">
            <v>78.638871780089019</v>
          </cell>
          <cell r="H313">
            <v>114.69892812105927</v>
          </cell>
          <cell r="J313">
            <v>11.58</v>
          </cell>
          <cell r="K313">
            <v>30.91</v>
          </cell>
          <cell r="L313">
            <v>357.93779999999998</v>
          </cell>
          <cell r="M313">
            <v>36.380000000000003</v>
          </cell>
          <cell r="N313">
            <v>50.93</v>
          </cell>
          <cell r="O313">
            <v>1852.8334000000002</v>
          </cell>
          <cell r="P313">
            <v>17.95</v>
          </cell>
          <cell r="Q313">
            <v>43.872999999999998</v>
          </cell>
          <cell r="R313">
            <v>787.52034999999989</v>
          </cell>
          <cell r="S313">
            <v>52.57</v>
          </cell>
          <cell r="T313">
            <v>18.859000000000002</v>
          </cell>
          <cell r="U313">
            <v>991.41763000000014</v>
          </cell>
          <cell r="V313">
            <v>3989.7091799999998</v>
          </cell>
          <cell r="X313">
            <v>51.800000000000004</v>
          </cell>
          <cell r="Y313">
            <v>27.785</v>
          </cell>
          <cell r="Z313">
            <v>1439.2630000000001</v>
          </cell>
          <cell r="AA313">
            <v>27.82</v>
          </cell>
          <cell r="AB313">
            <v>635</v>
          </cell>
          <cell r="AC313">
            <v>17665.7</v>
          </cell>
          <cell r="AD313">
            <v>19104.963</v>
          </cell>
          <cell r="AF313">
            <v>68.989999999999995</v>
          </cell>
          <cell r="AG313">
            <v>49.545999999999999</v>
          </cell>
          <cell r="AH313">
            <v>3418.1785399999999</v>
          </cell>
          <cell r="AI313">
            <v>3.87</v>
          </cell>
          <cell r="AJ313">
            <v>516.31540000000007</v>
          </cell>
          <cell r="AK313">
            <v>1998.1405980000004</v>
          </cell>
          <cell r="AL313">
            <v>5416.3191380000007</v>
          </cell>
        </row>
        <row r="314">
          <cell r="B314">
            <v>39128</v>
          </cell>
          <cell r="C314">
            <v>73.744281684208971</v>
          </cell>
          <cell r="D314">
            <v>97.6720583748168</v>
          </cell>
          <cell r="E314">
            <v>128.82216856965738</v>
          </cell>
          <cell r="F314">
            <v>150.09622238340836</v>
          </cell>
          <cell r="G314">
            <v>79.366723997566964</v>
          </cell>
          <cell r="H314">
            <v>114.81793820933164</v>
          </cell>
          <cell r="J314">
            <v>12.14</v>
          </cell>
          <cell r="K314">
            <v>30.91</v>
          </cell>
          <cell r="L314">
            <v>375.24740000000003</v>
          </cell>
          <cell r="M314">
            <v>36.800000000000004</v>
          </cell>
          <cell r="N314">
            <v>50.93</v>
          </cell>
          <cell r="O314">
            <v>1874.2240000000002</v>
          </cell>
          <cell r="P314">
            <v>17.82</v>
          </cell>
          <cell r="Q314">
            <v>43.872999999999998</v>
          </cell>
          <cell r="R314">
            <v>781.81686000000002</v>
          </cell>
          <cell r="S314">
            <v>52.79</v>
          </cell>
          <cell r="T314">
            <v>18.859000000000002</v>
          </cell>
          <cell r="U314">
            <v>995.56661000000008</v>
          </cell>
          <cell r="V314">
            <v>4026.8548700000001</v>
          </cell>
          <cell r="X314">
            <v>51.85</v>
          </cell>
          <cell r="Y314">
            <v>27.785</v>
          </cell>
          <cell r="Z314">
            <v>1440.6522500000001</v>
          </cell>
          <cell r="AA314">
            <v>27.04</v>
          </cell>
          <cell r="AB314">
            <v>635</v>
          </cell>
          <cell r="AC314">
            <v>17170.399999999998</v>
          </cell>
          <cell r="AD314">
            <v>18611.052249999997</v>
          </cell>
          <cell r="AF314">
            <v>68.510000000000005</v>
          </cell>
          <cell r="AG314">
            <v>49.545999999999999</v>
          </cell>
          <cell r="AH314">
            <v>3394.3964600000004</v>
          </cell>
          <cell r="AI314">
            <v>3.84</v>
          </cell>
          <cell r="AJ314">
            <v>516.31540000000007</v>
          </cell>
          <cell r="AK314">
            <v>1982.6511360000002</v>
          </cell>
          <cell r="AL314">
            <v>5377.0475960000003</v>
          </cell>
        </row>
        <row r="315">
          <cell r="B315">
            <v>39129</v>
          </cell>
          <cell r="C315">
            <v>73.900882817249098</v>
          </cell>
          <cell r="D315">
            <v>96.756983007387959</v>
          </cell>
          <cell r="E315">
            <v>127.81784992431153</v>
          </cell>
          <cell r="F315">
            <v>151.6903519172557</v>
          </cell>
          <cell r="G315">
            <v>78.827120891257906</v>
          </cell>
          <cell r="H315">
            <v>114.71784363177804</v>
          </cell>
          <cell r="J315">
            <v>11.72</v>
          </cell>
          <cell r="K315">
            <v>30.91</v>
          </cell>
          <cell r="L315">
            <v>362.26520000000005</v>
          </cell>
          <cell r="M315">
            <v>36.57</v>
          </cell>
          <cell r="N315">
            <v>50.93</v>
          </cell>
          <cell r="O315">
            <v>1862.5101</v>
          </cell>
          <cell r="P315">
            <v>17.48</v>
          </cell>
          <cell r="Q315">
            <v>43.872999999999998</v>
          </cell>
          <cell r="R315">
            <v>766.90003999999999</v>
          </cell>
          <cell r="S315">
            <v>52.89</v>
          </cell>
          <cell r="T315">
            <v>18.859000000000002</v>
          </cell>
          <cell r="U315">
            <v>997.45251000000007</v>
          </cell>
          <cell r="V315">
            <v>3989.1278500000003</v>
          </cell>
          <cell r="X315">
            <v>52.57</v>
          </cell>
          <cell r="Y315">
            <v>27.785</v>
          </cell>
          <cell r="Z315">
            <v>1460.6574499999999</v>
          </cell>
          <cell r="AA315">
            <v>26.78</v>
          </cell>
          <cell r="AB315">
            <v>635</v>
          </cell>
          <cell r="AC315">
            <v>17005.3</v>
          </cell>
          <cell r="AD315">
            <v>18465.957449999998</v>
          </cell>
          <cell r="AF315">
            <v>69.350000000000009</v>
          </cell>
          <cell r="AG315">
            <v>49.545999999999999</v>
          </cell>
          <cell r="AH315">
            <v>3436.0151000000005</v>
          </cell>
          <cell r="AI315">
            <v>3.87</v>
          </cell>
          <cell r="AJ315">
            <v>516.31540000000007</v>
          </cell>
          <cell r="AK315">
            <v>1998.1405980000004</v>
          </cell>
          <cell r="AL315">
            <v>5434.1556980000005</v>
          </cell>
        </row>
        <row r="316">
          <cell r="B316">
            <v>39133</v>
          </cell>
          <cell r="C316">
            <v>75.162939339380159</v>
          </cell>
          <cell r="D316">
            <v>96.915186640534529</v>
          </cell>
          <cell r="E316">
            <v>129.87817513939649</v>
          </cell>
          <cell r="F316">
            <v>150.09403524650727</v>
          </cell>
          <cell r="G316">
            <v>79.107816802296895</v>
          </cell>
          <cell r="H316">
            <v>115.04413619167717</v>
          </cell>
          <cell r="J316">
            <v>12.05</v>
          </cell>
          <cell r="K316">
            <v>30.91</v>
          </cell>
          <cell r="L316">
            <v>372.46550000000002</v>
          </cell>
          <cell r="M316">
            <v>36.25</v>
          </cell>
          <cell r="N316">
            <v>50.93</v>
          </cell>
          <cell r="O316">
            <v>1846.2125000000001</v>
          </cell>
          <cell r="P316">
            <v>17.600000000000001</v>
          </cell>
          <cell r="Q316">
            <v>43.872999999999998</v>
          </cell>
          <cell r="R316">
            <v>772.16480000000001</v>
          </cell>
          <cell r="S316">
            <v>53.28</v>
          </cell>
          <cell r="T316">
            <v>18.859000000000002</v>
          </cell>
          <cell r="U316">
            <v>1004.8075200000001</v>
          </cell>
          <cell r="V316">
            <v>3995.6503199999997</v>
          </cell>
          <cell r="X316">
            <v>52.77</v>
          </cell>
          <cell r="Y316">
            <v>27.785</v>
          </cell>
          <cell r="Z316">
            <v>1466.2144500000002</v>
          </cell>
          <cell r="AA316">
            <v>27.240000000000002</v>
          </cell>
          <cell r="AB316">
            <v>635</v>
          </cell>
          <cell r="AC316">
            <v>17297.400000000001</v>
          </cell>
          <cell r="AD316">
            <v>18763.614450000001</v>
          </cell>
          <cell r="AF316">
            <v>68.3</v>
          </cell>
          <cell r="AG316">
            <v>49.545999999999999</v>
          </cell>
          <cell r="AH316">
            <v>3383.9917999999998</v>
          </cell>
          <cell r="AI316">
            <v>3.86</v>
          </cell>
          <cell r="AJ316">
            <v>516.31540000000007</v>
          </cell>
          <cell r="AK316">
            <v>1992.9774440000001</v>
          </cell>
          <cell r="AL316">
            <v>5376.9692439999999</v>
          </cell>
        </row>
        <row r="317">
          <cell r="B317">
            <v>39134</v>
          </cell>
          <cell r="C317">
            <v>74.179228585464998</v>
          </cell>
          <cell r="D317">
            <v>97.089858080307806</v>
          </cell>
          <cell r="E317">
            <v>128.48512591099541</v>
          </cell>
          <cell r="F317">
            <v>149.09898682876133</v>
          </cell>
          <cell r="G317">
            <v>78.235285219846205</v>
          </cell>
          <cell r="H317">
            <v>114.88256620428751</v>
          </cell>
          <cell r="J317">
            <v>11.96</v>
          </cell>
          <cell r="K317">
            <v>30.91</v>
          </cell>
          <cell r="L317">
            <v>369.68360000000001</v>
          </cell>
          <cell r="M317">
            <v>36.43</v>
          </cell>
          <cell r="N317">
            <v>50.93</v>
          </cell>
          <cell r="O317">
            <v>1855.3798999999999</v>
          </cell>
          <cell r="P317">
            <v>17.61</v>
          </cell>
          <cell r="Q317">
            <v>43.872999999999998</v>
          </cell>
          <cell r="R317">
            <v>772.60352999999998</v>
          </cell>
          <cell r="S317">
            <v>53.300000000000004</v>
          </cell>
          <cell r="T317">
            <v>18.859000000000002</v>
          </cell>
          <cell r="U317">
            <v>1005.1847000000001</v>
          </cell>
          <cell r="V317">
            <v>4002.8517299999999</v>
          </cell>
          <cell r="X317">
            <v>52.84</v>
          </cell>
          <cell r="Y317">
            <v>27.785</v>
          </cell>
          <cell r="Z317">
            <v>1468.1594</v>
          </cell>
          <cell r="AA317">
            <v>26.92</v>
          </cell>
          <cell r="AB317">
            <v>635</v>
          </cell>
          <cell r="AC317">
            <v>17094.2</v>
          </cell>
          <cell r="AD317">
            <v>18562.359400000001</v>
          </cell>
          <cell r="AF317">
            <v>68.31</v>
          </cell>
          <cell r="AG317">
            <v>49.545999999999999</v>
          </cell>
          <cell r="AH317">
            <v>3384.4872599999999</v>
          </cell>
          <cell r="AI317">
            <v>3.79</v>
          </cell>
          <cell r="AJ317">
            <v>516.31540000000007</v>
          </cell>
          <cell r="AK317">
            <v>1956.8353660000002</v>
          </cell>
          <cell r="AL317">
            <v>5341.3226260000001</v>
          </cell>
        </row>
        <row r="318">
          <cell r="B318">
            <v>39135</v>
          </cell>
          <cell r="C318">
            <v>73.32382517871973</v>
          </cell>
          <cell r="D318">
            <v>97.562463077005006</v>
          </cell>
          <cell r="E318">
            <v>129.69082181449829</v>
          </cell>
          <cell r="F318">
            <v>147.78365226544264</v>
          </cell>
          <cell r="G318">
            <v>76.74957789519658</v>
          </cell>
          <cell r="H318">
            <v>114.78404791929381</v>
          </cell>
          <cell r="J318">
            <v>12.22</v>
          </cell>
          <cell r="K318">
            <v>30.91</v>
          </cell>
          <cell r="L318">
            <v>377.72020000000003</v>
          </cell>
          <cell r="M318">
            <v>36.32</v>
          </cell>
          <cell r="N318">
            <v>50.93</v>
          </cell>
          <cell r="O318">
            <v>1849.7775999999999</v>
          </cell>
          <cell r="P318">
            <v>17.5</v>
          </cell>
          <cell r="Q318">
            <v>43.872999999999998</v>
          </cell>
          <cell r="R318">
            <v>767.77749999999992</v>
          </cell>
          <cell r="S318">
            <v>54.46</v>
          </cell>
          <cell r="T318">
            <v>18.859000000000002</v>
          </cell>
          <cell r="U318">
            <v>1027.06114</v>
          </cell>
          <cell r="V318">
            <v>4022.33644</v>
          </cell>
          <cell r="X318">
            <v>52.71</v>
          </cell>
          <cell r="Y318">
            <v>27.785</v>
          </cell>
          <cell r="Z318">
            <v>1464.5473500000001</v>
          </cell>
          <cell r="AA318">
            <v>27.200000000000003</v>
          </cell>
          <cell r="AB318">
            <v>635</v>
          </cell>
          <cell r="AC318">
            <v>17272</v>
          </cell>
          <cell r="AD318">
            <v>18736.547350000001</v>
          </cell>
          <cell r="AF318">
            <v>67.88</v>
          </cell>
          <cell r="AG318">
            <v>49.545999999999999</v>
          </cell>
          <cell r="AH318">
            <v>3363.1824799999999</v>
          </cell>
          <cell r="AI318">
            <v>3.74</v>
          </cell>
          <cell r="AJ318">
            <v>516.31540000000007</v>
          </cell>
          <cell r="AK318">
            <v>1931.0195960000003</v>
          </cell>
          <cell r="AL318">
            <v>5294.2020760000005</v>
          </cell>
        </row>
        <row r="319">
          <cell r="B319">
            <v>39136</v>
          </cell>
          <cell r="C319">
            <v>72.452412732109877</v>
          </cell>
          <cell r="D319">
            <v>96.556255933961296</v>
          </cell>
          <cell r="E319">
            <v>129.15127918008861</v>
          </cell>
          <cell r="F319">
            <v>149.30062107659182</v>
          </cell>
          <cell r="G319">
            <v>75.394481970173373</v>
          </cell>
          <cell r="H319">
            <v>114.37499999999999</v>
          </cell>
          <cell r="J319">
            <v>12.21</v>
          </cell>
          <cell r="K319">
            <v>30.91</v>
          </cell>
          <cell r="L319">
            <v>377.41110000000003</v>
          </cell>
          <cell r="M319">
            <v>35.880000000000003</v>
          </cell>
          <cell r="N319">
            <v>50.93</v>
          </cell>
          <cell r="O319">
            <v>1827.3684000000001</v>
          </cell>
          <cell r="P319">
            <v>17.27</v>
          </cell>
          <cell r="Q319">
            <v>43.872999999999998</v>
          </cell>
          <cell r="R319">
            <v>757.68670999999995</v>
          </cell>
          <cell r="S319">
            <v>54</v>
          </cell>
          <cell r="T319">
            <v>18.859000000000002</v>
          </cell>
          <cell r="U319">
            <v>1018.3860000000001</v>
          </cell>
          <cell r="V319">
            <v>3980.85221</v>
          </cell>
          <cell r="X319">
            <v>52.19</v>
          </cell>
          <cell r="Y319">
            <v>27.785</v>
          </cell>
          <cell r="Z319">
            <v>1450.09915</v>
          </cell>
          <cell r="AA319">
            <v>27.1</v>
          </cell>
          <cell r="AB319">
            <v>635</v>
          </cell>
          <cell r="AC319">
            <v>17208.5</v>
          </cell>
          <cell r="AD319">
            <v>18658.599150000002</v>
          </cell>
          <cell r="AF319">
            <v>68.56</v>
          </cell>
          <cell r="AG319">
            <v>49.545999999999999</v>
          </cell>
          <cell r="AH319">
            <v>3396.8737599999999</v>
          </cell>
          <cell r="AI319">
            <v>3.7800000000000002</v>
          </cell>
          <cell r="AJ319">
            <v>516.31540000000007</v>
          </cell>
          <cell r="AK319">
            <v>1951.6722120000004</v>
          </cell>
          <cell r="AL319">
            <v>5348.5459719999999</v>
          </cell>
        </row>
        <row r="320">
          <cell r="B320">
            <v>39139</v>
          </cell>
          <cell r="C320">
            <v>72.525596914347972</v>
          </cell>
          <cell r="D320">
            <v>96.628372867314681</v>
          </cell>
          <cell r="E320">
            <v>129.94380393532796</v>
          </cell>
          <cell r="F320">
            <v>149.05894300730515</v>
          </cell>
          <cell r="G320">
            <v>75.518321197591277</v>
          </cell>
          <cell r="H320">
            <v>114.23155737704917</v>
          </cell>
          <cell r="J320">
            <v>11.950000000000001</v>
          </cell>
          <cell r="K320">
            <v>30.91</v>
          </cell>
          <cell r="L320">
            <v>369.37450000000001</v>
          </cell>
          <cell r="M320">
            <v>35.99</v>
          </cell>
          <cell r="N320">
            <v>50.93</v>
          </cell>
          <cell r="O320">
            <v>1832.9707000000001</v>
          </cell>
          <cell r="P320">
            <v>17.260000000000002</v>
          </cell>
          <cell r="Q320">
            <v>43.872999999999998</v>
          </cell>
          <cell r="R320">
            <v>757.24797999999998</v>
          </cell>
          <cell r="S320">
            <v>54.31</v>
          </cell>
          <cell r="T320">
            <v>18.859000000000002</v>
          </cell>
          <cell r="U320">
            <v>1024.2322900000001</v>
          </cell>
          <cell r="V320">
            <v>3983.8254700000007</v>
          </cell>
          <cell r="X320">
            <v>51.74</v>
          </cell>
          <cell r="Y320">
            <v>27.785</v>
          </cell>
          <cell r="Z320">
            <v>1437.5959</v>
          </cell>
          <cell r="AA320">
            <v>27.3</v>
          </cell>
          <cell r="AB320">
            <v>635</v>
          </cell>
          <cell r="AC320">
            <v>17335.5</v>
          </cell>
          <cell r="AD320">
            <v>18773.0959</v>
          </cell>
          <cell r="AF320">
            <v>67.760000000000005</v>
          </cell>
          <cell r="AG320">
            <v>49.545999999999999</v>
          </cell>
          <cell r="AH320">
            <v>3357.2369600000002</v>
          </cell>
          <cell r="AI320">
            <v>3.84</v>
          </cell>
          <cell r="AJ320">
            <v>516.31540000000007</v>
          </cell>
          <cell r="AK320">
            <v>1982.6511360000002</v>
          </cell>
          <cell r="AL320">
            <v>5339.8880960000006</v>
          </cell>
        </row>
        <row r="321">
          <cell r="B321">
            <v>39140</v>
          </cell>
          <cell r="C321">
            <v>70.742826257626518</v>
          </cell>
          <cell r="D321">
            <v>93.816600031974986</v>
          </cell>
          <cell r="E321">
            <v>122.5068478591653</v>
          </cell>
          <cell r="F321">
            <v>143.68332713009028</v>
          </cell>
          <cell r="G321">
            <v>72.716811801604536</v>
          </cell>
          <cell r="H321">
            <v>110.26481715006304</v>
          </cell>
          <cell r="J321">
            <v>11.77</v>
          </cell>
          <cell r="K321">
            <v>30.91</v>
          </cell>
          <cell r="L321">
            <v>363.8107</v>
          </cell>
          <cell r="M321">
            <v>35.090000000000003</v>
          </cell>
          <cell r="N321">
            <v>50.93</v>
          </cell>
          <cell r="O321">
            <v>1787.1337000000001</v>
          </cell>
          <cell r="P321">
            <v>16.98</v>
          </cell>
          <cell r="Q321">
            <v>43.872999999999998</v>
          </cell>
          <cell r="R321">
            <v>744.96353999999997</v>
          </cell>
          <cell r="S321">
            <v>51.54</v>
          </cell>
          <cell r="T321">
            <v>18.859000000000002</v>
          </cell>
          <cell r="U321">
            <v>971.99286000000006</v>
          </cell>
          <cell r="V321">
            <v>3867.9008000000003</v>
          </cell>
          <cell r="X321">
            <v>50.78</v>
          </cell>
          <cell r="Y321">
            <v>27.785</v>
          </cell>
          <cell r="Z321">
            <v>1410.9223</v>
          </cell>
          <cell r="AA321">
            <v>25.650000000000002</v>
          </cell>
          <cell r="AB321">
            <v>635</v>
          </cell>
          <cell r="AC321">
            <v>16287.750000000002</v>
          </cell>
          <cell r="AD321">
            <v>17698.672300000002</v>
          </cell>
          <cell r="AF321">
            <v>66.27</v>
          </cell>
          <cell r="AG321">
            <v>49.545999999999999</v>
          </cell>
          <cell r="AH321">
            <v>3283.4134199999999</v>
          </cell>
          <cell r="AI321">
            <v>3.61</v>
          </cell>
          <cell r="AJ321">
            <v>516.31540000000007</v>
          </cell>
          <cell r="AK321">
            <v>1863.8985940000002</v>
          </cell>
          <cell r="AL321">
            <v>5147.3120140000001</v>
          </cell>
        </row>
        <row r="322">
          <cell r="B322">
            <v>39141</v>
          </cell>
          <cell r="C322">
            <v>69.759359571512761</v>
          </cell>
          <cell r="D322">
            <v>93.619144981280726</v>
          </cell>
          <cell r="E322">
            <v>121.19152813503113</v>
          </cell>
          <cell r="F322">
            <v>143.88714851482192</v>
          </cell>
          <cell r="G322">
            <v>73.133137289472543</v>
          </cell>
          <cell r="H322">
            <v>110.87799495586378</v>
          </cell>
          <cell r="J322">
            <v>11.81</v>
          </cell>
          <cell r="K322">
            <v>30.91</v>
          </cell>
          <cell r="L322">
            <v>365.0471</v>
          </cell>
          <cell r="M322">
            <v>35.1</v>
          </cell>
          <cell r="N322">
            <v>50.93</v>
          </cell>
          <cell r="O322">
            <v>1787.643</v>
          </cell>
          <cell r="P322">
            <v>16.63</v>
          </cell>
          <cell r="Q322">
            <v>43.872999999999998</v>
          </cell>
          <cell r="R322">
            <v>729.60798999999997</v>
          </cell>
          <cell r="S322">
            <v>51.83</v>
          </cell>
          <cell r="T322">
            <v>18.859000000000002</v>
          </cell>
          <cell r="U322">
            <v>977.46197000000006</v>
          </cell>
          <cell r="V322">
            <v>3859.7600599999996</v>
          </cell>
          <cell r="X322">
            <v>50.34</v>
          </cell>
          <cell r="Y322">
            <v>27.785</v>
          </cell>
          <cell r="Z322">
            <v>1398.6969000000001</v>
          </cell>
          <cell r="AA322">
            <v>25.37</v>
          </cell>
          <cell r="AB322">
            <v>635</v>
          </cell>
          <cell r="AC322">
            <v>16109.95</v>
          </cell>
          <cell r="AD322">
            <v>17508.6469</v>
          </cell>
          <cell r="AF322">
            <v>66.73</v>
          </cell>
          <cell r="AG322">
            <v>49.545999999999999</v>
          </cell>
          <cell r="AH322">
            <v>3306.2045800000001</v>
          </cell>
          <cell r="AI322">
            <v>3.58</v>
          </cell>
          <cell r="AJ322">
            <v>516.31540000000007</v>
          </cell>
          <cell r="AK322">
            <v>1848.4091320000002</v>
          </cell>
          <cell r="AL322">
            <v>5154.6137120000003</v>
          </cell>
        </row>
        <row r="323">
          <cell r="B323">
            <v>39142</v>
          </cell>
          <cell r="C323">
            <v>69.166636395950448</v>
          </cell>
          <cell r="D323">
            <v>93.606600691312252</v>
          </cell>
          <cell r="E323">
            <v>122.48264644249436</v>
          </cell>
          <cell r="F323">
            <v>142.528135639558</v>
          </cell>
          <cell r="G323">
            <v>73.945622332150421</v>
          </cell>
          <cell r="H323">
            <v>110.59032156368221</v>
          </cell>
          <cell r="J323">
            <v>11.82</v>
          </cell>
          <cell r="K323">
            <v>30.91</v>
          </cell>
          <cell r="L323">
            <v>365.3562</v>
          </cell>
          <cell r="M323">
            <v>34.910000000000004</v>
          </cell>
          <cell r="N323">
            <v>50.93</v>
          </cell>
          <cell r="O323">
            <v>1777.9663000000003</v>
          </cell>
          <cell r="P323">
            <v>17.21</v>
          </cell>
          <cell r="Q323">
            <v>43.872999999999998</v>
          </cell>
          <cell r="R323">
            <v>755.05433000000005</v>
          </cell>
          <cell r="S323">
            <v>50.95</v>
          </cell>
          <cell r="T323">
            <v>18.859000000000002</v>
          </cell>
          <cell r="U323">
            <v>960.86605000000009</v>
          </cell>
          <cell r="V323">
            <v>3859.2428800000002</v>
          </cell>
          <cell r="X323">
            <v>49.74</v>
          </cell>
          <cell r="Y323">
            <v>27.785</v>
          </cell>
          <cell r="Z323">
            <v>1382.0259000000001</v>
          </cell>
          <cell r="AA323">
            <v>25.69</v>
          </cell>
          <cell r="AB323">
            <v>635</v>
          </cell>
          <cell r="AC323">
            <v>16313.150000000001</v>
          </cell>
          <cell r="AD323">
            <v>17695.175900000002</v>
          </cell>
          <cell r="AF323">
            <v>66.06</v>
          </cell>
          <cell r="AG323">
            <v>49.545999999999999</v>
          </cell>
          <cell r="AH323">
            <v>3273.0087600000002</v>
          </cell>
          <cell r="AI323">
            <v>3.5500000000000003</v>
          </cell>
          <cell r="AJ323">
            <v>516.31540000000007</v>
          </cell>
          <cell r="AK323">
            <v>1832.9196700000005</v>
          </cell>
          <cell r="AL323">
            <v>5105.9284300000008</v>
          </cell>
        </row>
        <row r="324">
          <cell r="B324">
            <v>39143</v>
          </cell>
          <cell r="C324">
            <v>68.208968580403337</v>
          </cell>
          <cell r="D324">
            <v>92.07703145052966</v>
          </cell>
          <cell r="E324">
            <v>119.77399681056143</v>
          </cell>
          <cell r="F324">
            <v>141.47702587177338</v>
          </cell>
          <cell r="G324">
            <v>72.749267122437601</v>
          </cell>
          <cell r="H324">
            <v>109.32928751576291</v>
          </cell>
          <cell r="J324">
            <v>11.38</v>
          </cell>
          <cell r="K324">
            <v>30.91</v>
          </cell>
          <cell r="L324">
            <v>351.75580000000002</v>
          </cell>
          <cell r="M324">
            <v>34.980000000000004</v>
          </cell>
          <cell r="N324">
            <v>50.93</v>
          </cell>
          <cell r="O324">
            <v>1781.5314000000003</v>
          </cell>
          <cell r="P324">
            <v>16.5</v>
          </cell>
          <cell r="Q324">
            <v>43.872999999999998</v>
          </cell>
          <cell r="R324">
            <v>723.90449999999998</v>
          </cell>
          <cell r="S324">
            <v>49.79</v>
          </cell>
          <cell r="T324">
            <v>18.859000000000002</v>
          </cell>
          <cell r="U324">
            <v>938.98961000000008</v>
          </cell>
          <cell r="V324">
            <v>3796.1813100000004</v>
          </cell>
          <cell r="X324">
            <v>49.14</v>
          </cell>
          <cell r="Y324">
            <v>27.785</v>
          </cell>
          <cell r="Z324">
            <v>1365.3549</v>
          </cell>
          <cell r="AA324">
            <v>25.1</v>
          </cell>
          <cell r="AB324">
            <v>635</v>
          </cell>
          <cell r="AC324">
            <v>15938.5</v>
          </cell>
          <cell r="AD324">
            <v>17303.854899999998</v>
          </cell>
          <cell r="AF324">
            <v>65.3</v>
          </cell>
          <cell r="AG324">
            <v>49.545999999999999</v>
          </cell>
          <cell r="AH324">
            <v>3235.3537999999999</v>
          </cell>
          <cell r="AI324">
            <v>3.5500000000000003</v>
          </cell>
          <cell r="AJ324">
            <v>516.31540000000007</v>
          </cell>
          <cell r="AK324">
            <v>1832.9196700000005</v>
          </cell>
          <cell r="AL324">
            <v>5068.2734700000001</v>
          </cell>
        </row>
        <row r="325">
          <cell r="B325">
            <v>39146</v>
          </cell>
          <cell r="C325">
            <v>65.86612559622283</v>
          </cell>
          <cell r="D325">
            <v>90.747051715596612</v>
          </cell>
          <cell r="E325">
            <v>115.58467164194606</v>
          </cell>
          <cell r="F325">
            <v>138.40741870182097</v>
          </cell>
          <cell r="G325">
            <v>70.003225697584995</v>
          </cell>
          <cell r="H325">
            <v>108.30091424968474</v>
          </cell>
          <cell r="J325">
            <v>10.96</v>
          </cell>
          <cell r="K325">
            <v>30.91</v>
          </cell>
          <cell r="L325">
            <v>338.77360000000004</v>
          </cell>
          <cell r="M325">
            <v>34.86</v>
          </cell>
          <cell r="N325">
            <v>50.93</v>
          </cell>
          <cell r="O325">
            <v>1775.4197999999999</v>
          </cell>
          <cell r="P325">
            <v>16.27</v>
          </cell>
          <cell r="Q325">
            <v>43.872999999999998</v>
          </cell>
          <cell r="R325">
            <v>713.8137099999999</v>
          </cell>
          <cell r="S325">
            <v>48.43</v>
          </cell>
          <cell r="T325">
            <v>18.859000000000002</v>
          </cell>
          <cell r="U325">
            <v>913.3413700000001</v>
          </cell>
          <cell r="V325">
            <v>3741.3484800000001</v>
          </cell>
          <cell r="X325">
            <v>48.84</v>
          </cell>
          <cell r="Y325">
            <v>27.785</v>
          </cell>
          <cell r="Z325">
            <v>1357.0194000000001</v>
          </cell>
          <cell r="AA325">
            <v>24.16</v>
          </cell>
          <cell r="AB325">
            <v>635</v>
          </cell>
          <cell r="AC325">
            <v>15341.6</v>
          </cell>
          <cell r="AD325">
            <v>16698.6194</v>
          </cell>
          <cell r="AF325">
            <v>63.81</v>
          </cell>
          <cell r="AG325">
            <v>49.545999999999999</v>
          </cell>
          <cell r="AH325">
            <v>3161.53026</v>
          </cell>
          <cell r="AI325">
            <v>3.48</v>
          </cell>
          <cell r="AJ325">
            <v>516.31540000000007</v>
          </cell>
          <cell r="AK325">
            <v>1796.7775920000001</v>
          </cell>
          <cell r="AL325">
            <v>4958.3078519999999</v>
          </cell>
        </row>
        <row r="326">
          <cell r="B326">
            <v>39147</v>
          </cell>
          <cell r="C326">
            <v>67.516674781403168</v>
          </cell>
          <cell r="D326">
            <v>92.569809959065225</v>
          </cell>
          <cell r="E326">
            <v>119.00675465872339</v>
          </cell>
          <cell r="F326">
            <v>138.08131092885807</v>
          </cell>
          <cell r="G326">
            <v>71.1932188656303</v>
          </cell>
          <cell r="H326">
            <v>109.97872005044135</v>
          </cell>
          <cell r="J326">
            <v>11.39</v>
          </cell>
          <cell r="K326">
            <v>30.91</v>
          </cell>
          <cell r="L326">
            <v>352.06490000000002</v>
          </cell>
          <cell r="M326">
            <v>35.33</v>
          </cell>
          <cell r="N326">
            <v>50.93</v>
          </cell>
          <cell r="O326">
            <v>1799.3569</v>
          </cell>
          <cell r="P326">
            <v>16.64</v>
          </cell>
          <cell r="Q326">
            <v>43.872999999999998</v>
          </cell>
          <cell r="R326">
            <v>730.04671999999994</v>
          </cell>
          <cell r="S326">
            <v>49.58</v>
          </cell>
          <cell r="T326">
            <v>18.859000000000002</v>
          </cell>
          <cell r="U326">
            <v>935.02922000000001</v>
          </cell>
          <cell r="V326">
            <v>3816.4977399999998</v>
          </cell>
          <cell r="X326">
            <v>49.95</v>
          </cell>
          <cell r="Y326">
            <v>27.785</v>
          </cell>
          <cell r="Z326">
            <v>1387.8607500000001</v>
          </cell>
          <cell r="AA326">
            <v>24.89</v>
          </cell>
          <cell r="AB326">
            <v>635</v>
          </cell>
          <cell r="AC326">
            <v>15805.15</v>
          </cell>
          <cell r="AD326">
            <v>17193.010750000001</v>
          </cell>
          <cell r="AF326">
            <v>63.47</v>
          </cell>
          <cell r="AG326">
            <v>49.545999999999999</v>
          </cell>
          <cell r="AH326">
            <v>3144.68462</v>
          </cell>
          <cell r="AI326">
            <v>3.49</v>
          </cell>
          <cell r="AJ326">
            <v>516.31540000000007</v>
          </cell>
          <cell r="AK326">
            <v>1801.9407460000004</v>
          </cell>
          <cell r="AL326">
            <v>4946.6253660000002</v>
          </cell>
        </row>
        <row r="327">
          <cell r="B327">
            <v>39148</v>
          </cell>
          <cell r="C327">
            <v>67.251300764856239</v>
          </cell>
          <cell r="D327">
            <v>91.110058261309618</v>
          </cell>
          <cell r="E327">
            <v>119.23750011866578</v>
          </cell>
          <cell r="F327">
            <v>137.91972050248376</v>
          </cell>
          <cell r="G327">
            <v>71.391222412516925</v>
          </cell>
          <cell r="H327">
            <v>109.7075977301387</v>
          </cell>
          <cell r="J327">
            <v>10.85</v>
          </cell>
          <cell r="K327">
            <v>30.91</v>
          </cell>
          <cell r="L327">
            <v>335.37349999999998</v>
          </cell>
          <cell r="M327">
            <v>35.31</v>
          </cell>
          <cell r="N327">
            <v>50.93</v>
          </cell>
          <cell r="O327">
            <v>1798.3383000000001</v>
          </cell>
          <cell r="P327">
            <v>15.99</v>
          </cell>
          <cell r="Q327">
            <v>43.872999999999998</v>
          </cell>
          <cell r="R327">
            <v>701.52927</v>
          </cell>
          <cell r="S327">
            <v>48.84</v>
          </cell>
          <cell r="T327">
            <v>18.859000000000002</v>
          </cell>
          <cell r="U327">
            <v>921.07356000000016</v>
          </cell>
          <cell r="V327">
            <v>3756.3146300000003</v>
          </cell>
          <cell r="X327">
            <v>49.550000000000004</v>
          </cell>
          <cell r="Y327">
            <v>27.785</v>
          </cell>
          <cell r="Z327">
            <v>1376.74675</v>
          </cell>
          <cell r="AA327">
            <v>24.96</v>
          </cell>
          <cell r="AB327">
            <v>635</v>
          </cell>
          <cell r="AC327">
            <v>15849.6</v>
          </cell>
          <cell r="AD327">
            <v>17226.346750000001</v>
          </cell>
          <cell r="AF327">
            <v>63.77</v>
          </cell>
          <cell r="AG327">
            <v>49.545999999999999</v>
          </cell>
          <cell r="AH327">
            <v>3159.5484200000001</v>
          </cell>
          <cell r="AI327">
            <v>3.45</v>
          </cell>
          <cell r="AJ327">
            <v>516.31540000000007</v>
          </cell>
          <cell r="AK327">
            <v>1781.2881300000004</v>
          </cell>
          <cell r="AL327">
            <v>4940.83655</v>
          </cell>
        </row>
        <row r="328">
          <cell r="B328">
            <v>39149</v>
          </cell>
          <cell r="C328">
            <v>67.849800211719213</v>
          </cell>
          <cell r="D328">
            <v>91.735263946370679</v>
          </cell>
          <cell r="E328">
            <v>121.45989605524763</v>
          </cell>
          <cell r="F328">
            <v>140.60571119584665</v>
          </cell>
          <cell r="G328">
            <v>72.530503028658146</v>
          </cell>
          <cell r="H328">
            <v>110.48943883984867</v>
          </cell>
          <cell r="J328">
            <v>10.68</v>
          </cell>
          <cell r="K328">
            <v>30.91</v>
          </cell>
          <cell r="L328">
            <v>330.11879999999996</v>
          </cell>
          <cell r="M328">
            <v>35.04</v>
          </cell>
          <cell r="N328">
            <v>50.93</v>
          </cell>
          <cell r="O328">
            <v>1784.5871999999999</v>
          </cell>
          <cell r="P328">
            <v>16.77</v>
          </cell>
          <cell r="Q328">
            <v>43.872999999999998</v>
          </cell>
          <cell r="R328">
            <v>735.75020999999992</v>
          </cell>
          <cell r="S328">
            <v>49.400000000000006</v>
          </cell>
          <cell r="T328">
            <v>18.859000000000002</v>
          </cell>
          <cell r="U328">
            <v>931.63460000000021</v>
          </cell>
          <cell r="V328">
            <v>3782.0908100000006</v>
          </cell>
          <cell r="X328">
            <v>49.45</v>
          </cell>
          <cell r="Y328">
            <v>27.785</v>
          </cell>
          <cell r="Z328">
            <v>1373.9682500000001</v>
          </cell>
          <cell r="AA328">
            <v>25.47</v>
          </cell>
          <cell r="AB328">
            <v>635</v>
          </cell>
          <cell r="AC328">
            <v>16173.449999999999</v>
          </cell>
          <cell r="AD328">
            <v>17547.418249999999</v>
          </cell>
          <cell r="AF328">
            <v>64.67</v>
          </cell>
          <cell r="AG328">
            <v>49.545999999999999</v>
          </cell>
          <cell r="AH328">
            <v>3204.1398199999999</v>
          </cell>
          <cell r="AI328">
            <v>3.5500000000000003</v>
          </cell>
          <cell r="AJ328">
            <v>516.31540000000007</v>
          </cell>
          <cell r="AK328">
            <v>1832.9196700000005</v>
          </cell>
          <cell r="AL328">
            <v>5037.0594900000006</v>
          </cell>
        </row>
        <row r="329">
          <cell r="B329">
            <v>39150</v>
          </cell>
          <cell r="C329">
            <v>67.898704167488518</v>
          </cell>
          <cell r="D329">
            <v>91.380247539490213</v>
          </cell>
          <cell r="E329">
            <v>121.25194861498785</v>
          </cell>
          <cell r="F329">
            <v>140.11801299650944</v>
          </cell>
          <cell r="G329">
            <v>71.748250734067398</v>
          </cell>
          <cell r="H329">
            <v>110.56510088272383</v>
          </cell>
          <cell r="J329">
            <v>10.61</v>
          </cell>
          <cell r="K329">
            <v>30.91</v>
          </cell>
          <cell r="L329">
            <v>327.95509999999996</v>
          </cell>
          <cell r="M329">
            <v>35.04</v>
          </cell>
          <cell r="N329">
            <v>50.93</v>
          </cell>
          <cell r="O329">
            <v>1784.5871999999999</v>
          </cell>
          <cell r="P329">
            <v>16.490000000000002</v>
          </cell>
          <cell r="Q329">
            <v>43.872999999999998</v>
          </cell>
          <cell r="R329">
            <v>723.46577000000002</v>
          </cell>
          <cell r="S329">
            <v>49.39</v>
          </cell>
          <cell r="T329">
            <v>18.859000000000002</v>
          </cell>
          <cell r="U329">
            <v>931.44601000000011</v>
          </cell>
          <cell r="V329">
            <v>3767.45408</v>
          </cell>
          <cell r="X329">
            <v>49.74</v>
          </cell>
          <cell r="Y329">
            <v>27.785</v>
          </cell>
          <cell r="Z329">
            <v>1382.0259000000001</v>
          </cell>
          <cell r="AA329">
            <v>25.41</v>
          </cell>
          <cell r="AB329">
            <v>635</v>
          </cell>
          <cell r="AC329">
            <v>16135.35</v>
          </cell>
          <cell r="AD329">
            <v>17517.375899999999</v>
          </cell>
          <cell r="AF329">
            <v>64.63</v>
          </cell>
          <cell r="AG329">
            <v>49.545999999999999</v>
          </cell>
          <cell r="AH329">
            <v>3202.15798</v>
          </cell>
          <cell r="AI329">
            <v>3.52</v>
          </cell>
          <cell r="AJ329">
            <v>516.31540000000007</v>
          </cell>
          <cell r="AK329">
            <v>1817.4302080000002</v>
          </cell>
          <cell r="AL329">
            <v>5019.5881879999997</v>
          </cell>
        </row>
        <row r="330">
          <cell r="B330">
            <v>39153</v>
          </cell>
          <cell r="C330">
            <v>66.249086055772892</v>
          </cell>
          <cell r="D330">
            <v>90.539756098981201</v>
          </cell>
          <cell r="E330">
            <v>121.30523755404647</v>
          </cell>
          <cell r="F330">
            <v>139.46579745058364</v>
          </cell>
          <cell r="G330">
            <v>68.714502138145335</v>
          </cell>
          <cell r="H330">
            <v>110.86065573770492</v>
          </cell>
          <cell r="J330">
            <v>10.33</v>
          </cell>
          <cell r="K330">
            <v>30.91</v>
          </cell>
          <cell r="L330">
            <v>319.30029999999999</v>
          </cell>
          <cell r="M330">
            <v>34.92</v>
          </cell>
          <cell r="N330">
            <v>50.93</v>
          </cell>
          <cell r="O330">
            <v>1778.4756</v>
          </cell>
          <cell r="P330">
            <v>16.170000000000002</v>
          </cell>
          <cell r="Q330">
            <v>43.872999999999998</v>
          </cell>
          <cell r="R330">
            <v>709.42641000000003</v>
          </cell>
          <cell r="S330">
            <v>49.08</v>
          </cell>
          <cell r="T330">
            <v>18.859000000000002</v>
          </cell>
          <cell r="U330">
            <v>925.59972000000005</v>
          </cell>
          <cell r="V330">
            <v>3732.8020300000003</v>
          </cell>
          <cell r="X330">
            <v>49.56</v>
          </cell>
          <cell r="Y330">
            <v>27.785</v>
          </cell>
          <cell r="Z330">
            <v>1377.0246</v>
          </cell>
          <cell r="AA330">
            <v>25.43</v>
          </cell>
          <cell r="AB330">
            <v>635</v>
          </cell>
          <cell r="AC330">
            <v>16148.05</v>
          </cell>
          <cell r="AD330">
            <v>17525.0746</v>
          </cell>
          <cell r="AF330">
            <v>63.95</v>
          </cell>
          <cell r="AG330">
            <v>49.545999999999999</v>
          </cell>
          <cell r="AH330">
            <v>3168.4666999999999</v>
          </cell>
          <cell r="AI330">
            <v>3.54</v>
          </cell>
          <cell r="AJ330">
            <v>516.31540000000007</v>
          </cell>
          <cell r="AK330">
            <v>1827.7565160000001</v>
          </cell>
          <cell r="AL330">
            <v>4996.2232160000003</v>
          </cell>
        </row>
        <row r="331">
          <cell r="B331">
            <v>39154</v>
          </cell>
          <cell r="C331">
            <v>62.974130058810488</v>
          </cell>
          <cell r="D331">
            <v>88.596716456476031</v>
          </cell>
          <cell r="E331">
            <v>115.28440940536517</v>
          </cell>
          <cell r="F331">
            <v>134.85738231350945</v>
          </cell>
          <cell r="G331">
            <v>65.597409783949075</v>
          </cell>
          <cell r="H331">
            <v>108.60261664564943</v>
          </cell>
          <cell r="J331">
            <v>10.36</v>
          </cell>
          <cell r="K331">
            <v>30.91</v>
          </cell>
          <cell r="L331">
            <v>320.2276</v>
          </cell>
          <cell r="M331">
            <v>34.480000000000004</v>
          </cell>
          <cell r="N331">
            <v>50.93</v>
          </cell>
          <cell r="O331">
            <v>1756.0664000000002</v>
          </cell>
          <cell r="P331">
            <v>15.5</v>
          </cell>
          <cell r="Q331">
            <v>43.872999999999998</v>
          </cell>
          <cell r="R331">
            <v>680.03149999999994</v>
          </cell>
          <cell r="S331">
            <v>47.53</v>
          </cell>
          <cell r="T331">
            <v>18.859000000000002</v>
          </cell>
          <cell r="U331">
            <v>896.36827000000005</v>
          </cell>
          <cell r="V331">
            <v>3652.6937700000003</v>
          </cell>
          <cell r="X331">
            <v>48.65</v>
          </cell>
          <cell r="Y331">
            <v>27.785</v>
          </cell>
          <cell r="Z331">
            <v>1351.7402500000001</v>
          </cell>
          <cell r="AA331">
            <v>24.1</v>
          </cell>
          <cell r="AB331">
            <v>635</v>
          </cell>
          <cell r="AC331">
            <v>15303.5</v>
          </cell>
          <cell r="AD331">
            <v>16655.240249999999</v>
          </cell>
          <cell r="AF331">
            <v>61.660000000000004</v>
          </cell>
          <cell r="AG331">
            <v>49.545999999999999</v>
          </cell>
          <cell r="AH331">
            <v>3055.0063600000003</v>
          </cell>
          <cell r="AI331">
            <v>3.44</v>
          </cell>
          <cell r="AJ331">
            <v>516.31540000000007</v>
          </cell>
          <cell r="AK331">
            <v>1776.1249760000003</v>
          </cell>
          <cell r="AL331">
            <v>4831.1313360000004</v>
          </cell>
        </row>
        <row r="332">
          <cell r="B332">
            <v>39155</v>
          </cell>
          <cell r="C332">
            <v>63.986478101427544</v>
          </cell>
          <cell r="D332">
            <v>89.122223196542578</v>
          </cell>
          <cell r="E332">
            <v>114.99680923591511</v>
          </cell>
          <cell r="F332">
            <v>133.58572606213593</v>
          </cell>
          <cell r="G332">
            <v>67.56428643882721</v>
          </cell>
          <cell r="H332">
            <v>109.32928751576291</v>
          </cell>
          <cell r="J332">
            <v>10.52</v>
          </cell>
          <cell r="K332">
            <v>30.91</v>
          </cell>
          <cell r="L332">
            <v>325.17320000000001</v>
          </cell>
          <cell r="M332">
            <v>34.49</v>
          </cell>
          <cell r="N332">
            <v>50.93</v>
          </cell>
          <cell r="O332">
            <v>1756.5757000000001</v>
          </cell>
          <cell r="P332">
            <v>15.56</v>
          </cell>
          <cell r="Q332">
            <v>43.872999999999998</v>
          </cell>
          <cell r="R332">
            <v>682.66387999999995</v>
          </cell>
          <cell r="S332">
            <v>48.25</v>
          </cell>
          <cell r="T332">
            <v>18.859000000000002</v>
          </cell>
          <cell r="U332">
            <v>909.94675000000007</v>
          </cell>
          <cell r="V332">
            <v>3674.3595300000002</v>
          </cell>
          <cell r="X332">
            <v>49.44</v>
          </cell>
          <cell r="Y332">
            <v>27.785</v>
          </cell>
          <cell r="Z332">
            <v>1373.6904</v>
          </cell>
          <cell r="AA332">
            <v>24</v>
          </cell>
          <cell r="AB332">
            <v>635</v>
          </cell>
          <cell r="AC332">
            <v>15240</v>
          </cell>
          <cell r="AD332">
            <v>16613.690399999999</v>
          </cell>
          <cell r="AF332">
            <v>61.47</v>
          </cell>
          <cell r="AG332">
            <v>49.545999999999999</v>
          </cell>
          <cell r="AH332">
            <v>3045.5926199999999</v>
          </cell>
          <cell r="AI332">
            <v>3.37</v>
          </cell>
          <cell r="AJ332">
            <v>516.31540000000007</v>
          </cell>
          <cell r="AK332">
            <v>1739.9828980000002</v>
          </cell>
          <cell r="AL332">
            <v>4785.5755179999996</v>
          </cell>
        </row>
        <row r="333">
          <cell r="B333">
            <v>39156</v>
          </cell>
          <cell r="C333">
            <v>64.20613008317207</v>
          </cell>
          <cell r="D333">
            <v>89.465967739789164</v>
          </cell>
          <cell r="E333">
            <v>114.72787165073119</v>
          </cell>
          <cell r="F333">
            <v>134.61863116443701</v>
          </cell>
          <cell r="G333">
            <v>68.366992989615014</v>
          </cell>
          <cell r="H333">
            <v>109.73203026481713</v>
          </cell>
          <cell r="J333">
            <v>10.39</v>
          </cell>
          <cell r="K333">
            <v>30.91</v>
          </cell>
          <cell r="L333">
            <v>321.1549</v>
          </cell>
          <cell r="M333">
            <v>34.71</v>
          </cell>
          <cell r="N333">
            <v>50.93</v>
          </cell>
          <cell r="O333">
            <v>1767.7803000000001</v>
          </cell>
          <cell r="P333">
            <v>15.5</v>
          </cell>
          <cell r="Q333">
            <v>43.872999999999998</v>
          </cell>
          <cell r="R333">
            <v>680.03149999999994</v>
          </cell>
          <cell r="S333">
            <v>48.76</v>
          </cell>
          <cell r="T333">
            <v>18.859000000000002</v>
          </cell>
          <cell r="U333">
            <v>919.56484</v>
          </cell>
          <cell r="V333">
            <v>3688.5315399999999</v>
          </cell>
          <cell r="X333">
            <v>49.550000000000004</v>
          </cell>
          <cell r="Y333">
            <v>27.785</v>
          </cell>
          <cell r="Z333">
            <v>1376.74675</v>
          </cell>
          <cell r="AA333">
            <v>23.934000000000001</v>
          </cell>
          <cell r="AB333">
            <v>635</v>
          </cell>
          <cell r="AC333">
            <v>15198.09</v>
          </cell>
          <cell r="AD333">
            <v>16574.836749999999</v>
          </cell>
          <cell r="AF333">
            <v>61.800000000000004</v>
          </cell>
          <cell r="AG333">
            <v>49.545999999999999</v>
          </cell>
          <cell r="AH333">
            <v>3061.9428000000003</v>
          </cell>
          <cell r="AI333">
            <v>3.41</v>
          </cell>
          <cell r="AJ333">
            <v>516.31540000000007</v>
          </cell>
          <cell r="AK333">
            <v>1760.6355140000003</v>
          </cell>
          <cell r="AL333">
            <v>4822.5783140000003</v>
          </cell>
        </row>
        <row r="334">
          <cell r="B334">
            <v>39157</v>
          </cell>
          <cell r="C334">
            <v>64.973614844111026</v>
          </cell>
          <cell r="D334">
            <v>88.506632261749303</v>
          </cell>
          <cell r="E334">
            <v>115.00257891068517</v>
          </cell>
          <cell r="F334">
            <v>134.28888890098506</v>
          </cell>
          <cell r="G334">
            <v>67.556963518889603</v>
          </cell>
          <cell r="H334">
            <v>109.31194829760402</v>
          </cell>
          <cell r="J334">
            <v>10.69</v>
          </cell>
          <cell r="K334">
            <v>30.91</v>
          </cell>
          <cell r="L334">
            <v>330.42789999999997</v>
          </cell>
          <cell r="M334">
            <v>34.1</v>
          </cell>
          <cell r="N334">
            <v>50.93</v>
          </cell>
          <cell r="O334">
            <v>1736.713</v>
          </cell>
          <cell r="P334">
            <v>15.25</v>
          </cell>
          <cell r="Q334">
            <v>43.872999999999998</v>
          </cell>
          <cell r="R334">
            <v>669.06324999999993</v>
          </cell>
          <cell r="S334">
            <v>48.400000000000006</v>
          </cell>
          <cell r="T334">
            <v>18.859000000000002</v>
          </cell>
          <cell r="U334">
            <v>912.77560000000017</v>
          </cell>
          <cell r="V334">
            <v>3648.9797499999995</v>
          </cell>
          <cell r="X334">
            <v>49.47</v>
          </cell>
          <cell r="Y334">
            <v>27.785</v>
          </cell>
          <cell r="Z334">
            <v>1374.52395</v>
          </cell>
          <cell r="AA334">
            <v>24</v>
          </cell>
          <cell r="AB334">
            <v>635</v>
          </cell>
          <cell r="AC334">
            <v>15240</v>
          </cell>
          <cell r="AD334">
            <v>16614.523949999999</v>
          </cell>
          <cell r="AF334">
            <v>61.77</v>
          </cell>
          <cell r="AG334">
            <v>49.545999999999999</v>
          </cell>
          <cell r="AH334">
            <v>3060.45642</v>
          </cell>
          <cell r="AI334">
            <v>3.39</v>
          </cell>
          <cell r="AJ334">
            <v>516.31540000000007</v>
          </cell>
          <cell r="AK334">
            <v>1750.3092060000004</v>
          </cell>
          <cell r="AL334">
            <v>4810.7656260000003</v>
          </cell>
        </row>
        <row r="335">
          <cell r="B335">
            <v>39160</v>
          </cell>
          <cell r="C335">
            <v>65.749226158883005</v>
          </cell>
          <cell r="D335">
            <v>88.927225194794161</v>
          </cell>
          <cell r="E335">
            <v>116.6478512834436</v>
          </cell>
          <cell r="F335">
            <v>135.29194608302225</v>
          </cell>
          <cell r="G335">
            <v>68.060367718273909</v>
          </cell>
          <cell r="H335">
            <v>110.50283732660779</v>
          </cell>
          <cell r="J335">
            <v>10.4</v>
          </cell>
          <cell r="K335">
            <v>30.91</v>
          </cell>
          <cell r="L335">
            <v>321.464</v>
          </cell>
          <cell r="M335">
            <v>34.36</v>
          </cell>
          <cell r="N335">
            <v>50.93</v>
          </cell>
          <cell r="O335">
            <v>1749.9548</v>
          </cell>
          <cell r="P335">
            <v>15.35</v>
          </cell>
          <cell r="Q335">
            <v>43.872999999999998</v>
          </cell>
          <cell r="R335">
            <v>673.45054999999991</v>
          </cell>
          <cell r="S335">
            <v>48.86</v>
          </cell>
          <cell r="T335">
            <v>18.859000000000002</v>
          </cell>
          <cell r="U335">
            <v>921.45074000000011</v>
          </cell>
          <cell r="V335">
            <v>3666.3200900000002</v>
          </cell>
          <cell r="X335">
            <v>50.94</v>
          </cell>
          <cell r="Y335">
            <v>27.785</v>
          </cell>
          <cell r="Z335">
            <v>1415.3679</v>
          </cell>
          <cell r="AA335">
            <v>24.310000000000002</v>
          </cell>
          <cell r="AB335">
            <v>635</v>
          </cell>
          <cell r="AC335">
            <v>15436.850000000002</v>
          </cell>
          <cell r="AD335">
            <v>16852.217900000003</v>
          </cell>
          <cell r="AF335">
            <v>61.870000000000005</v>
          </cell>
          <cell r="AG335">
            <v>49.545999999999999</v>
          </cell>
          <cell r="AH335">
            <v>3065.41102</v>
          </cell>
          <cell r="AI335">
            <v>3.45</v>
          </cell>
          <cell r="AJ335">
            <v>516.31540000000007</v>
          </cell>
          <cell r="AK335">
            <v>1781.2881300000004</v>
          </cell>
          <cell r="AL335">
            <v>4846.6991500000004</v>
          </cell>
        </row>
        <row r="336">
          <cell r="B336">
            <v>39161</v>
          </cell>
          <cell r="C336">
            <v>65.463585475268644</v>
          </cell>
          <cell r="D336">
            <v>89.727443104798184</v>
          </cell>
          <cell r="E336">
            <v>115.89928002204373</v>
          </cell>
          <cell r="F336">
            <v>137.25367456487658</v>
          </cell>
          <cell r="G336">
            <v>68.125271253630928</v>
          </cell>
          <cell r="H336">
            <v>111.20271122320302</v>
          </cell>
          <cell r="J336">
            <v>10.81</v>
          </cell>
          <cell r="K336">
            <v>30.91</v>
          </cell>
          <cell r="L336">
            <v>334.13710000000003</v>
          </cell>
          <cell r="M336">
            <v>34.49</v>
          </cell>
          <cell r="N336">
            <v>50.93</v>
          </cell>
          <cell r="O336">
            <v>1756.5757000000001</v>
          </cell>
          <cell r="P336">
            <v>15.4</v>
          </cell>
          <cell r="Q336">
            <v>43.872999999999998</v>
          </cell>
          <cell r="R336">
            <v>675.64419999999996</v>
          </cell>
          <cell r="S336">
            <v>49.47</v>
          </cell>
          <cell r="T336">
            <v>18.859000000000002</v>
          </cell>
          <cell r="U336">
            <v>932.95473000000004</v>
          </cell>
          <cell r="V336">
            <v>3699.3117299999999</v>
          </cell>
          <cell r="X336">
            <v>51.39</v>
          </cell>
          <cell r="Y336">
            <v>27.785</v>
          </cell>
          <cell r="Z336">
            <v>1427.8711499999999</v>
          </cell>
          <cell r="AA336">
            <v>24.12</v>
          </cell>
          <cell r="AB336">
            <v>635</v>
          </cell>
          <cell r="AC336">
            <v>15316.2</v>
          </cell>
          <cell r="AD336">
            <v>16744.07115</v>
          </cell>
          <cell r="AF336">
            <v>63.08</v>
          </cell>
          <cell r="AG336">
            <v>49.545999999999999</v>
          </cell>
          <cell r="AH336">
            <v>3125.36168</v>
          </cell>
          <cell r="AI336">
            <v>3.47</v>
          </cell>
          <cell r="AJ336">
            <v>516.31540000000007</v>
          </cell>
          <cell r="AK336">
            <v>1791.6144380000003</v>
          </cell>
          <cell r="AL336">
            <v>4916.9761180000005</v>
          </cell>
        </row>
        <row r="337">
          <cell r="B337">
            <v>39162</v>
          </cell>
          <cell r="C337">
            <v>66.770288325966149</v>
          </cell>
          <cell r="D337">
            <v>90.478289611749403</v>
          </cell>
          <cell r="E337">
            <v>120.83881899758462</v>
          </cell>
          <cell r="F337">
            <v>139.93384363084937</v>
          </cell>
          <cell r="G337">
            <v>70.513956501659763</v>
          </cell>
          <cell r="H337">
            <v>113.10214375788144</v>
          </cell>
          <cell r="J337">
            <v>10.69</v>
          </cell>
          <cell r="K337">
            <v>30.91</v>
          </cell>
          <cell r="L337">
            <v>330.42789999999997</v>
          </cell>
          <cell r="M337">
            <v>34.380000000000003</v>
          </cell>
          <cell r="N337">
            <v>50.93</v>
          </cell>
          <cell r="O337">
            <v>1750.9734000000001</v>
          </cell>
          <cell r="P337">
            <v>16.09</v>
          </cell>
          <cell r="Q337">
            <v>43.872999999999998</v>
          </cell>
          <cell r="R337">
            <v>705.91656999999998</v>
          </cell>
          <cell r="S337">
            <v>50</v>
          </cell>
          <cell r="T337">
            <v>18.859000000000002</v>
          </cell>
          <cell r="U337">
            <v>942.95</v>
          </cell>
          <cell r="V337">
            <v>3730.2678699999997</v>
          </cell>
          <cell r="X337">
            <v>51.02</v>
          </cell>
          <cell r="Y337">
            <v>27.785</v>
          </cell>
          <cell r="Z337">
            <v>1417.5907000000002</v>
          </cell>
          <cell r="AA337">
            <v>25.26</v>
          </cell>
          <cell r="AB337">
            <v>635</v>
          </cell>
          <cell r="AC337">
            <v>16040.1</v>
          </cell>
          <cell r="AD337">
            <v>17457.690699999999</v>
          </cell>
          <cell r="AF337">
            <v>64.08</v>
          </cell>
          <cell r="AG337">
            <v>49.545999999999999</v>
          </cell>
          <cell r="AH337">
            <v>3174.9076799999998</v>
          </cell>
          <cell r="AI337">
            <v>3.56</v>
          </cell>
          <cell r="AJ337">
            <v>516.31540000000007</v>
          </cell>
          <cell r="AK337">
            <v>1838.0828240000003</v>
          </cell>
          <cell r="AL337">
            <v>5012.9905040000003</v>
          </cell>
        </row>
        <row r="338">
          <cell r="B338">
            <v>39163</v>
          </cell>
          <cell r="C338">
            <v>66.85419341237106</v>
          </cell>
          <cell r="D338">
            <v>90.640036683005533</v>
          </cell>
          <cell r="E338">
            <v>120.25864949124714</v>
          </cell>
          <cell r="F338">
            <v>141.85990256504971</v>
          </cell>
          <cell r="G338">
            <v>69.804250393634121</v>
          </cell>
          <cell r="H338">
            <v>113.06273644388396</v>
          </cell>
          <cell r="J338">
            <v>10.52</v>
          </cell>
          <cell r="K338">
            <v>30.91</v>
          </cell>
          <cell r="L338">
            <v>325.17320000000001</v>
          </cell>
          <cell r="M338">
            <v>34.71</v>
          </cell>
          <cell r="N338">
            <v>50.93</v>
          </cell>
          <cell r="O338">
            <v>1767.7803000000001</v>
          </cell>
          <cell r="P338">
            <v>15.94</v>
          </cell>
          <cell r="Q338">
            <v>43.872999999999998</v>
          </cell>
          <cell r="R338">
            <v>699.33561999999995</v>
          </cell>
          <cell r="S338">
            <v>50.09</v>
          </cell>
          <cell r="T338">
            <v>18.859000000000002</v>
          </cell>
          <cell r="U338">
            <v>944.64731000000018</v>
          </cell>
          <cell r="V338">
            <v>3736.9364300000002</v>
          </cell>
          <cell r="X338">
            <v>51.660000000000004</v>
          </cell>
          <cell r="Y338">
            <v>27.785</v>
          </cell>
          <cell r="Z338">
            <v>1435.3731</v>
          </cell>
          <cell r="AA338">
            <v>25.1</v>
          </cell>
          <cell r="AB338">
            <v>635</v>
          </cell>
          <cell r="AC338">
            <v>15938.5</v>
          </cell>
          <cell r="AD338">
            <v>17373.873100000001</v>
          </cell>
          <cell r="AF338">
            <v>65.16</v>
          </cell>
          <cell r="AG338">
            <v>49.545999999999999</v>
          </cell>
          <cell r="AH338">
            <v>3228.4173599999999</v>
          </cell>
          <cell r="AI338">
            <v>3.59</v>
          </cell>
          <cell r="AJ338">
            <v>516.31540000000007</v>
          </cell>
          <cell r="AK338">
            <v>1853.5722860000001</v>
          </cell>
          <cell r="AL338">
            <v>5081.989646</v>
          </cell>
        </row>
        <row r="339">
          <cell r="B339">
            <v>39164</v>
          </cell>
          <cell r="C339">
            <v>67.6651493606103</v>
          </cell>
          <cell r="D339">
            <v>93.475801036842711</v>
          </cell>
          <cell r="E339">
            <v>119.20817344774073</v>
          </cell>
          <cell r="F339">
            <v>143.11628107115388</v>
          </cell>
          <cell r="G339">
            <v>69.466651475682212</v>
          </cell>
          <cell r="H339">
            <v>113.18647540983606</v>
          </cell>
          <cell r="J339">
            <v>10.600000000000001</v>
          </cell>
          <cell r="K339">
            <v>30.91</v>
          </cell>
          <cell r="L339">
            <v>327.64600000000007</v>
          </cell>
          <cell r="M339">
            <v>35.9</v>
          </cell>
          <cell r="N339">
            <v>50.93</v>
          </cell>
          <cell r="O339">
            <v>1828.3869999999999</v>
          </cell>
          <cell r="P339">
            <v>16.72</v>
          </cell>
          <cell r="Q339">
            <v>43.872999999999998</v>
          </cell>
          <cell r="R339">
            <v>733.55655999999988</v>
          </cell>
          <cell r="S339">
            <v>51.13</v>
          </cell>
          <cell r="T339">
            <v>18.859000000000002</v>
          </cell>
          <cell r="U339">
            <v>964.26067000000012</v>
          </cell>
          <cell r="V339">
            <v>3853.85023</v>
          </cell>
          <cell r="X339">
            <v>52.14</v>
          </cell>
          <cell r="Y339">
            <v>27.785</v>
          </cell>
          <cell r="Z339">
            <v>1448.7099000000001</v>
          </cell>
          <cell r="AA339">
            <v>24.84</v>
          </cell>
          <cell r="AB339">
            <v>635</v>
          </cell>
          <cell r="AC339">
            <v>15773.4</v>
          </cell>
          <cell r="AD339">
            <v>17222.109899999999</v>
          </cell>
          <cell r="AF339">
            <v>65.86</v>
          </cell>
          <cell r="AG339">
            <v>49.545999999999999</v>
          </cell>
          <cell r="AH339">
            <v>3263.0995600000001</v>
          </cell>
          <cell r="AI339">
            <v>3.61</v>
          </cell>
          <cell r="AJ339">
            <v>516.31540000000007</v>
          </cell>
          <cell r="AK339">
            <v>1863.8985940000002</v>
          </cell>
          <cell r="AL339">
            <v>5126.9981540000008</v>
          </cell>
        </row>
        <row r="340">
          <cell r="B340">
            <v>39167</v>
          </cell>
          <cell r="C340">
            <v>66.86290753683717</v>
          </cell>
          <cell r="D340">
            <v>92.557406106543908</v>
          </cell>
          <cell r="E340">
            <v>120.13668581374304</v>
          </cell>
          <cell r="F340">
            <v>141.06211412133206</v>
          </cell>
          <cell r="G340">
            <v>68.230723529130302</v>
          </cell>
          <cell r="H340">
            <v>113.29602774274903</v>
          </cell>
          <cell r="J340">
            <v>10.91</v>
          </cell>
          <cell r="K340">
            <v>30.91</v>
          </cell>
          <cell r="L340">
            <v>337.22809999999998</v>
          </cell>
          <cell r="M340">
            <v>35.39</v>
          </cell>
          <cell r="N340">
            <v>50.93</v>
          </cell>
          <cell r="O340">
            <v>1802.4127000000001</v>
          </cell>
          <cell r="P340">
            <v>16.510000000000002</v>
          </cell>
          <cell r="Q340">
            <v>43.872999999999998</v>
          </cell>
          <cell r="R340">
            <v>724.34323000000006</v>
          </cell>
          <cell r="S340">
            <v>50.480000000000004</v>
          </cell>
          <cell r="T340">
            <v>18.859000000000002</v>
          </cell>
          <cell r="U340">
            <v>952.00232000000017</v>
          </cell>
          <cell r="V340">
            <v>3815.9863500000001</v>
          </cell>
          <cell r="X340">
            <v>51.94</v>
          </cell>
          <cell r="Y340">
            <v>27.785</v>
          </cell>
          <cell r="Z340">
            <v>1443.1529</v>
          </cell>
          <cell r="AA340">
            <v>25.060000000000002</v>
          </cell>
          <cell r="AB340">
            <v>635</v>
          </cell>
          <cell r="AC340">
            <v>15913.100000000002</v>
          </cell>
          <cell r="AD340">
            <v>17356.252900000003</v>
          </cell>
          <cell r="AF340">
            <v>65</v>
          </cell>
          <cell r="AG340">
            <v>49.545999999999999</v>
          </cell>
          <cell r="AH340">
            <v>3220.49</v>
          </cell>
          <cell r="AI340">
            <v>3.5500000000000003</v>
          </cell>
          <cell r="AJ340">
            <v>516.31540000000007</v>
          </cell>
          <cell r="AK340">
            <v>1832.9196700000005</v>
          </cell>
          <cell r="AL340">
            <v>5053.40967</v>
          </cell>
        </row>
        <row r="341">
          <cell r="B341">
            <v>39168</v>
          </cell>
          <cell r="C341">
            <v>64.700701844364175</v>
          </cell>
          <cell r="D341">
            <v>91.660862175794222</v>
          </cell>
          <cell r="E341">
            <v>116.51190520354095</v>
          </cell>
          <cell r="F341">
            <v>140.73237185788014</v>
          </cell>
          <cell r="G341">
            <v>67.390646372644113</v>
          </cell>
          <cell r="H341">
            <v>112.59536569987389</v>
          </cell>
          <cell r="J341">
            <v>10.61</v>
          </cell>
          <cell r="K341">
            <v>30.91</v>
          </cell>
          <cell r="L341">
            <v>327.95509999999996</v>
          </cell>
          <cell r="M341">
            <v>35.31</v>
          </cell>
          <cell r="N341">
            <v>50.93</v>
          </cell>
          <cell r="O341">
            <v>1798.3383000000001</v>
          </cell>
          <cell r="P341">
            <v>16.350000000000001</v>
          </cell>
          <cell r="Q341">
            <v>43.872999999999998</v>
          </cell>
          <cell r="R341">
            <v>717.32355000000007</v>
          </cell>
          <cell r="S341">
            <v>49.6</v>
          </cell>
          <cell r="T341">
            <v>18.859000000000002</v>
          </cell>
          <cell r="U341">
            <v>935.40640000000008</v>
          </cell>
          <cell r="V341">
            <v>3779.0233500000004</v>
          </cell>
          <cell r="X341">
            <v>52.29</v>
          </cell>
          <cell r="Y341">
            <v>27.785</v>
          </cell>
          <cell r="Z341">
            <v>1452.8776499999999</v>
          </cell>
          <cell r="AA341">
            <v>24.22</v>
          </cell>
          <cell r="AB341">
            <v>635</v>
          </cell>
          <cell r="AC341">
            <v>15379.699999999999</v>
          </cell>
          <cell r="AD341">
            <v>16832.577649999999</v>
          </cell>
          <cell r="AF341">
            <v>64.97</v>
          </cell>
          <cell r="AG341">
            <v>49.545999999999999</v>
          </cell>
          <cell r="AH341">
            <v>3219.00362</v>
          </cell>
          <cell r="AI341">
            <v>3.5300000000000002</v>
          </cell>
          <cell r="AJ341">
            <v>516.31540000000007</v>
          </cell>
          <cell r="AK341">
            <v>1822.5933620000003</v>
          </cell>
          <cell r="AL341">
            <v>5041.596982</v>
          </cell>
        </row>
        <row r="342">
          <cell r="B342">
            <v>39169</v>
          </cell>
          <cell r="C342">
            <v>63.171165090955249</v>
          </cell>
          <cell r="D342">
            <v>91.498169880476681</v>
          </cell>
          <cell r="E342">
            <v>114.3946962073461</v>
          </cell>
          <cell r="F342">
            <v>138.25091011952361</v>
          </cell>
          <cell r="G342">
            <v>65.812058008771771</v>
          </cell>
          <cell r="H342">
            <v>111.6984552332913</v>
          </cell>
          <cell r="J342">
            <v>10.46</v>
          </cell>
          <cell r="K342">
            <v>30.91</v>
          </cell>
          <cell r="L342">
            <v>323.3186</v>
          </cell>
          <cell r="M342">
            <v>35.090000000000003</v>
          </cell>
          <cell r="N342">
            <v>50.93</v>
          </cell>
          <cell r="O342">
            <v>1787.1337000000001</v>
          </cell>
          <cell r="P342">
            <v>16.21</v>
          </cell>
          <cell r="Q342">
            <v>43.872999999999998</v>
          </cell>
          <cell r="R342">
            <v>711.18133</v>
          </cell>
          <cell r="S342">
            <v>50.410000000000004</v>
          </cell>
          <cell r="T342">
            <v>18.859000000000002</v>
          </cell>
          <cell r="U342">
            <v>950.68219000000011</v>
          </cell>
          <cell r="V342">
            <v>3772.3158199999998</v>
          </cell>
          <cell r="X342">
            <v>51.36</v>
          </cell>
          <cell r="Y342">
            <v>27.785</v>
          </cell>
          <cell r="Z342">
            <v>1427.0375999999999</v>
          </cell>
          <cell r="AA342">
            <v>23.779</v>
          </cell>
          <cell r="AB342">
            <v>635</v>
          </cell>
          <cell r="AC342">
            <v>15099.664999999999</v>
          </cell>
          <cell r="AD342">
            <v>16526.702600000001</v>
          </cell>
          <cell r="AF342">
            <v>63.28</v>
          </cell>
          <cell r="AG342">
            <v>49.545999999999999</v>
          </cell>
          <cell r="AH342">
            <v>3135.27088</v>
          </cell>
          <cell r="AI342">
            <v>3.52</v>
          </cell>
          <cell r="AJ342">
            <v>516.31540000000007</v>
          </cell>
          <cell r="AK342">
            <v>1817.4302080000002</v>
          </cell>
          <cell r="AL342">
            <v>4952.7010879999998</v>
          </cell>
        </row>
        <row r="343">
          <cell r="B343">
            <v>39170</v>
          </cell>
          <cell r="C343">
            <v>62.64702496759655</v>
          </cell>
          <cell r="D343">
            <v>92.285835738857131</v>
          </cell>
          <cell r="E343">
            <v>114.6625318403695</v>
          </cell>
          <cell r="F343">
            <v>137.83381123218123</v>
          </cell>
          <cell r="G343">
            <v>65.88026566202808</v>
          </cell>
          <cell r="H343">
            <v>112.11617276166454</v>
          </cell>
          <cell r="J343">
            <v>10.48</v>
          </cell>
          <cell r="K343">
            <v>30.91</v>
          </cell>
          <cell r="L343">
            <v>323.93680000000001</v>
          </cell>
          <cell r="M343">
            <v>35.94</v>
          </cell>
          <cell r="N343">
            <v>50.93</v>
          </cell>
          <cell r="O343">
            <v>1830.4241999999999</v>
          </cell>
          <cell r="P343">
            <v>16.16</v>
          </cell>
          <cell r="Q343">
            <v>43.872999999999998</v>
          </cell>
          <cell r="R343">
            <v>708.98767999999995</v>
          </cell>
          <cell r="S343">
            <v>49.92</v>
          </cell>
          <cell r="T343">
            <v>18.859000000000002</v>
          </cell>
          <cell r="U343">
            <v>941.44128000000012</v>
          </cell>
          <cell r="V343">
            <v>3804.7899600000001</v>
          </cell>
          <cell r="X343">
            <v>51.13</v>
          </cell>
          <cell r="Y343">
            <v>27.785</v>
          </cell>
          <cell r="Z343">
            <v>1420.64705</v>
          </cell>
          <cell r="AA343">
            <v>23.85</v>
          </cell>
          <cell r="AB343">
            <v>635</v>
          </cell>
          <cell r="AC343">
            <v>15144.75</v>
          </cell>
          <cell r="AD343">
            <v>16565.39705</v>
          </cell>
          <cell r="AF343">
            <v>62.77</v>
          </cell>
          <cell r="AG343">
            <v>49.545999999999999</v>
          </cell>
          <cell r="AH343">
            <v>3110.0024200000003</v>
          </cell>
          <cell r="AI343">
            <v>3.54</v>
          </cell>
          <cell r="AJ343">
            <v>516.31540000000007</v>
          </cell>
          <cell r="AK343">
            <v>1827.7565160000001</v>
          </cell>
          <cell r="AL343">
            <v>4937.7589360000002</v>
          </cell>
        </row>
        <row r="344">
          <cell r="B344">
            <v>39171</v>
          </cell>
          <cell r="C344">
            <v>62.149570720471736</v>
          </cell>
          <cell r="D344">
            <v>90.939729952673943</v>
          </cell>
          <cell r="E344">
            <v>114.29488280653979</v>
          </cell>
          <cell r="F344">
            <v>133.95102710951889</v>
          </cell>
          <cell r="G344">
            <v>65.390769755365724</v>
          </cell>
          <cell r="H344">
            <v>111.98455233291298</v>
          </cell>
          <cell r="J344">
            <v>10.5</v>
          </cell>
          <cell r="K344">
            <v>31.214000000000002</v>
          </cell>
          <cell r="L344">
            <v>327.74700000000001</v>
          </cell>
          <cell r="M344">
            <v>35.800000000000004</v>
          </cell>
          <cell r="N344">
            <v>49.328000000000003</v>
          </cell>
          <cell r="O344">
            <v>1765.9424000000004</v>
          </cell>
          <cell r="P344">
            <v>16.18</v>
          </cell>
          <cell r="Q344">
            <v>44.236000000000004</v>
          </cell>
          <cell r="R344">
            <v>715.7384800000001</v>
          </cell>
          <cell r="S344">
            <v>49.550000000000004</v>
          </cell>
          <cell r="T344">
            <v>18.968</v>
          </cell>
          <cell r="U344">
            <v>939.86440000000005</v>
          </cell>
          <cell r="V344">
            <v>3749.2922800000001</v>
          </cell>
          <cell r="X344">
            <v>51.07</v>
          </cell>
          <cell r="Y344">
            <v>28.021000000000001</v>
          </cell>
          <cell r="Z344">
            <v>1431.0324700000001</v>
          </cell>
          <cell r="AA344">
            <v>23.75</v>
          </cell>
          <cell r="AB344">
            <v>635</v>
          </cell>
          <cell r="AC344">
            <v>15081.25</v>
          </cell>
          <cell r="AD344">
            <v>16512.282469999998</v>
          </cell>
          <cell r="AF344">
            <v>62.78</v>
          </cell>
          <cell r="AG344">
            <v>47.158000000000001</v>
          </cell>
          <cell r="AH344">
            <v>2960.57924</v>
          </cell>
          <cell r="AI344">
            <v>3.56</v>
          </cell>
          <cell r="AJ344">
            <v>516.31540000000007</v>
          </cell>
          <cell r="AK344">
            <v>1838.0828240000003</v>
          </cell>
          <cell r="AL344">
            <v>4798.6620640000001</v>
          </cell>
        </row>
        <row r="345">
          <cell r="B345">
            <v>39174</v>
          </cell>
          <cell r="C345">
            <v>63.326095037521632</v>
          </cell>
          <cell r="D345">
            <v>91.53066599000951</v>
          </cell>
          <cell r="E345">
            <v>116.00068405480033</v>
          </cell>
          <cell r="F345">
            <v>133.60741582107093</v>
          </cell>
          <cell r="G345">
            <v>64.645430946560055</v>
          </cell>
          <cell r="H345">
            <v>112.27537831021435</v>
          </cell>
          <cell r="J345">
            <v>10.790000000000001</v>
          </cell>
          <cell r="K345">
            <v>31.214000000000002</v>
          </cell>
          <cell r="L345">
            <v>336.79906000000005</v>
          </cell>
          <cell r="M345">
            <v>36.1</v>
          </cell>
          <cell r="N345">
            <v>49.328000000000003</v>
          </cell>
          <cell r="O345">
            <v>1780.7408000000003</v>
          </cell>
          <cell r="P345">
            <v>15.870000000000001</v>
          </cell>
          <cell r="Q345">
            <v>44.236000000000004</v>
          </cell>
          <cell r="R345">
            <v>702.02532000000008</v>
          </cell>
          <cell r="S345">
            <v>50.300000000000004</v>
          </cell>
          <cell r="T345">
            <v>18.968</v>
          </cell>
          <cell r="U345">
            <v>954.09040000000005</v>
          </cell>
          <cell r="V345">
            <v>3773.6555800000006</v>
          </cell>
          <cell r="X345">
            <v>51.480000000000004</v>
          </cell>
          <cell r="Y345">
            <v>28.021000000000001</v>
          </cell>
          <cell r="Z345">
            <v>1442.5210800000002</v>
          </cell>
          <cell r="AA345">
            <v>24.12</v>
          </cell>
          <cell r="AB345">
            <v>635</v>
          </cell>
          <cell r="AC345">
            <v>15316.2</v>
          </cell>
          <cell r="AD345">
            <v>16758.721079999999</v>
          </cell>
          <cell r="AF345">
            <v>62.300000000000004</v>
          </cell>
          <cell r="AG345">
            <v>47.158000000000001</v>
          </cell>
          <cell r="AH345">
            <v>2937.9434000000001</v>
          </cell>
          <cell r="AI345">
            <v>3.58</v>
          </cell>
          <cell r="AJ345">
            <v>516.31540000000007</v>
          </cell>
          <cell r="AK345">
            <v>1848.4091320000002</v>
          </cell>
          <cell r="AL345">
            <v>4786.3525320000008</v>
          </cell>
        </row>
        <row r="346">
          <cell r="B346">
            <v>39175</v>
          </cell>
          <cell r="C346">
            <v>63.864661149866173</v>
          </cell>
          <cell r="D346">
            <v>92.392132090695327</v>
          </cell>
          <cell r="E346">
            <v>119.45364408951849</v>
          </cell>
          <cell r="F346">
            <v>136.60335210719819</v>
          </cell>
          <cell r="G346">
            <v>65.633501429472417</v>
          </cell>
          <cell r="H346">
            <v>113.31730769230768</v>
          </cell>
          <cell r="J346">
            <v>10.81</v>
          </cell>
          <cell r="K346">
            <v>31.214000000000002</v>
          </cell>
          <cell r="L346">
            <v>337.42334000000005</v>
          </cell>
          <cell r="M346">
            <v>36.36</v>
          </cell>
          <cell r="N346">
            <v>49.328000000000003</v>
          </cell>
          <cell r="O346">
            <v>1793.5660800000001</v>
          </cell>
          <cell r="P346">
            <v>15.82</v>
          </cell>
          <cell r="Q346">
            <v>44.236000000000004</v>
          </cell>
          <cell r="R346">
            <v>699.81352000000004</v>
          </cell>
          <cell r="S346">
            <v>51.58</v>
          </cell>
          <cell r="T346">
            <v>18.968</v>
          </cell>
          <cell r="U346">
            <v>978.36943999999994</v>
          </cell>
          <cell r="V346">
            <v>3809.17238</v>
          </cell>
          <cell r="X346">
            <v>52.06</v>
          </cell>
          <cell r="Y346">
            <v>28.021000000000001</v>
          </cell>
          <cell r="Z346">
            <v>1458.7732600000002</v>
          </cell>
          <cell r="AA346">
            <v>24.88</v>
          </cell>
          <cell r="AB346">
            <v>635</v>
          </cell>
          <cell r="AC346">
            <v>15798.8</v>
          </cell>
          <cell r="AD346">
            <v>17257.573260000001</v>
          </cell>
          <cell r="AF346">
            <v>63.7</v>
          </cell>
          <cell r="AG346">
            <v>47.158000000000001</v>
          </cell>
          <cell r="AH346">
            <v>3003.9646000000002</v>
          </cell>
          <cell r="AI346">
            <v>3.66</v>
          </cell>
          <cell r="AJ346">
            <v>516.31540000000007</v>
          </cell>
          <cell r="AK346">
            <v>1889.7143640000004</v>
          </cell>
          <cell r="AL346">
            <v>4893.6789640000006</v>
          </cell>
        </row>
        <row r="347">
          <cell r="B347">
            <v>39176</v>
          </cell>
          <cell r="C347">
            <v>62.992330059170378</v>
          </cell>
          <cell r="D347">
            <v>92.136789160878578</v>
          </cell>
          <cell r="E347">
            <v>118.61721491607288</v>
          </cell>
          <cell r="F347">
            <v>137.39453257925234</v>
          </cell>
          <cell r="G347">
            <v>65.323855643377982</v>
          </cell>
          <cell r="H347">
            <v>113.44341109709961</v>
          </cell>
          <cell r="J347">
            <v>11.03</v>
          </cell>
          <cell r="K347">
            <v>31.214000000000002</v>
          </cell>
          <cell r="L347">
            <v>344.29041999999998</v>
          </cell>
          <cell r="M347">
            <v>36.11</v>
          </cell>
          <cell r="N347">
            <v>49.328000000000003</v>
          </cell>
          <cell r="O347">
            <v>1781.2340800000002</v>
          </cell>
          <cell r="P347">
            <v>16.010000000000002</v>
          </cell>
          <cell r="Q347">
            <v>44.236000000000004</v>
          </cell>
          <cell r="R347">
            <v>708.21836000000019</v>
          </cell>
          <cell r="S347">
            <v>50.870000000000005</v>
          </cell>
          <cell r="T347">
            <v>18.968</v>
          </cell>
          <cell r="U347">
            <v>964.90216000000009</v>
          </cell>
          <cell r="V347">
            <v>3798.6450200000004</v>
          </cell>
          <cell r="X347">
            <v>51.6</v>
          </cell>
          <cell r="Y347">
            <v>28.021000000000001</v>
          </cell>
          <cell r="Z347">
            <v>1445.8836000000001</v>
          </cell>
          <cell r="AA347">
            <v>24.71</v>
          </cell>
          <cell r="AB347">
            <v>635</v>
          </cell>
          <cell r="AC347">
            <v>15690.85</v>
          </cell>
          <cell r="AD347">
            <v>17136.7336</v>
          </cell>
          <cell r="AF347">
            <v>64.52</v>
          </cell>
          <cell r="AG347">
            <v>47.158000000000001</v>
          </cell>
          <cell r="AH347">
            <v>3042.6341600000001</v>
          </cell>
          <cell r="AI347">
            <v>3.64</v>
          </cell>
          <cell r="AJ347">
            <v>516.31540000000007</v>
          </cell>
          <cell r="AK347">
            <v>1879.3880560000002</v>
          </cell>
          <cell r="AL347">
            <v>4922.0222160000003</v>
          </cell>
        </row>
        <row r="348">
          <cell r="B348">
            <v>39177</v>
          </cell>
          <cell r="C348">
            <v>61.968289360954877</v>
          </cell>
          <cell r="D348">
            <v>93.233479496231993</v>
          </cell>
          <cell r="E348">
            <v>119.59326281261735</v>
          </cell>
          <cell r="F348">
            <v>136.65735980625394</v>
          </cell>
          <cell r="G348">
            <v>66.338839684084235</v>
          </cell>
          <cell r="H348">
            <v>113.78940731399747</v>
          </cell>
          <cell r="J348">
            <v>11.32</v>
          </cell>
          <cell r="K348">
            <v>31.214000000000002</v>
          </cell>
          <cell r="L348">
            <v>353.34248000000002</v>
          </cell>
          <cell r="M348">
            <v>36.61</v>
          </cell>
          <cell r="N348">
            <v>49.328000000000003</v>
          </cell>
          <cell r="O348">
            <v>1805.8980800000002</v>
          </cell>
          <cell r="P348">
            <v>16.39</v>
          </cell>
          <cell r="Q348">
            <v>44.236000000000004</v>
          </cell>
          <cell r="R348">
            <v>725.02804000000015</v>
          </cell>
          <cell r="S348">
            <v>50.59</v>
          </cell>
          <cell r="T348">
            <v>18.968</v>
          </cell>
          <cell r="U348">
            <v>959.59112000000005</v>
          </cell>
          <cell r="V348">
            <v>3843.8597200000004</v>
          </cell>
          <cell r="X348">
            <v>52.1</v>
          </cell>
          <cell r="Y348">
            <v>28.021000000000001</v>
          </cell>
          <cell r="Z348">
            <v>1459.8941</v>
          </cell>
          <cell r="AA348">
            <v>24.91</v>
          </cell>
          <cell r="AB348">
            <v>635</v>
          </cell>
          <cell r="AC348">
            <v>15817.85</v>
          </cell>
          <cell r="AD348">
            <v>17277.7441</v>
          </cell>
          <cell r="AF348">
            <v>63.96</v>
          </cell>
          <cell r="AG348">
            <v>47.158000000000001</v>
          </cell>
          <cell r="AH348">
            <v>3016.22568</v>
          </cell>
          <cell r="AI348">
            <v>3.64</v>
          </cell>
          <cell r="AJ348">
            <v>516.31540000000007</v>
          </cell>
          <cell r="AK348">
            <v>1879.3880560000002</v>
          </cell>
          <cell r="AL348">
            <v>4895.6137360000002</v>
          </cell>
        </row>
        <row r="349">
          <cell r="B349">
            <v>39181</v>
          </cell>
          <cell r="C349">
            <v>61.818162804313957</v>
          </cell>
          <cell r="D349">
            <v>92.74788367184577</v>
          </cell>
          <cell r="E349">
            <v>119.96169041164187</v>
          </cell>
          <cell r="F349">
            <v>137.59198957201977</v>
          </cell>
          <cell r="G349">
            <v>66.504038490286987</v>
          </cell>
          <cell r="H349">
            <v>113.85639974779318</v>
          </cell>
          <cell r="J349">
            <v>11.09</v>
          </cell>
          <cell r="K349">
            <v>31.214000000000002</v>
          </cell>
          <cell r="L349">
            <v>346.16326000000004</v>
          </cell>
          <cell r="M349">
            <v>36.21</v>
          </cell>
          <cell r="N349">
            <v>49.328000000000003</v>
          </cell>
          <cell r="O349">
            <v>1786.1668800000002</v>
          </cell>
          <cell r="P349">
            <v>16.46</v>
          </cell>
          <cell r="Q349">
            <v>44.236000000000004</v>
          </cell>
          <cell r="R349">
            <v>728.12456000000009</v>
          </cell>
          <cell r="S349">
            <v>50.79</v>
          </cell>
          <cell r="T349">
            <v>18.968</v>
          </cell>
          <cell r="U349">
            <v>963.38472000000002</v>
          </cell>
          <cell r="V349">
            <v>3823.8394200000002</v>
          </cell>
          <cell r="X349">
            <v>51.96</v>
          </cell>
          <cell r="Y349">
            <v>28.021000000000001</v>
          </cell>
          <cell r="Z349">
            <v>1455.9711600000001</v>
          </cell>
          <cell r="AA349">
            <v>25</v>
          </cell>
          <cell r="AB349">
            <v>635</v>
          </cell>
          <cell r="AC349">
            <v>15875</v>
          </cell>
          <cell r="AD349">
            <v>17330.971160000001</v>
          </cell>
          <cell r="AF349">
            <v>64.67</v>
          </cell>
          <cell r="AG349">
            <v>47.158000000000001</v>
          </cell>
          <cell r="AH349">
            <v>3049.70786</v>
          </cell>
          <cell r="AI349">
            <v>3.64</v>
          </cell>
          <cell r="AJ349">
            <v>516.31540000000007</v>
          </cell>
          <cell r="AK349">
            <v>1879.3880560000002</v>
          </cell>
          <cell r="AL349">
            <v>4929.0959160000002</v>
          </cell>
        </row>
        <row r="350">
          <cell r="B350">
            <v>39182</v>
          </cell>
          <cell r="C350">
            <v>61.70114359296047</v>
          </cell>
          <cell r="D350">
            <v>93.013117375790202</v>
          </cell>
          <cell r="E350">
            <v>121.69521302463984</v>
          </cell>
          <cell r="F350">
            <v>137.22205068453613</v>
          </cell>
          <cell r="G350">
            <v>65.709434500504912</v>
          </cell>
          <cell r="H350">
            <v>114.1543190416141</v>
          </cell>
          <cell r="J350">
            <v>10.96</v>
          </cell>
          <cell r="K350">
            <v>31.214000000000002</v>
          </cell>
          <cell r="L350">
            <v>342.10544000000004</v>
          </cell>
          <cell r="M350">
            <v>36.1</v>
          </cell>
          <cell r="N350">
            <v>49.328000000000003</v>
          </cell>
          <cell r="O350">
            <v>1780.7408000000003</v>
          </cell>
          <cell r="P350">
            <v>16.600000000000001</v>
          </cell>
          <cell r="Q350">
            <v>44.236000000000004</v>
          </cell>
          <cell r="R350">
            <v>734.31760000000008</v>
          </cell>
          <cell r="S350">
            <v>51.54</v>
          </cell>
          <cell r="T350">
            <v>18.968</v>
          </cell>
          <cell r="U350">
            <v>977.61072000000001</v>
          </cell>
          <cell r="V350">
            <v>3834.7745600000003</v>
          </cell>
          <cell r="X350">
            <v>50.7</v>
          </cell>
          <cell r="Y350">
            <v>28.021000000000001</v>
          </cell>
          <cell r="Z350">
            <v>1420.6647</v>
          </cell>
          <cell r="AA350">
            <v>25.45</v>
          </cell>
          <cell r="AB350">
            <v>635</v>
          </cell>
          <cell r="AC350">
            <v>16160.75</v>
          </cell>
          <cell r="AD350">
            <v>17581.414700000001</v>
          </cell>
          <cell r="AF350">
            <v>64.17</v>
          </cell>
          <cell r="AG350">
            <v>47.158000000000001</v>
          </cell>
          <cell r="AH350">
            <v>3026.1288600000003</v>
          </cell>
          <cell r="AI350">
            <v>3.66</v>
          </cell>
          <cell r="AJ350">
            <v>516.31540000000007</v>
          </cell>
          <cell r="AK350">
            <v>1889.7143640000004</v>
          </cell>
          <cell r="AL350">
            <v>4915.8432240000002</v>
          </cell>
        </row>
        <row r="351">
          <cell r="B351">
            <v>39183</v>
          </cell>
          <cell r="C351">
            <v>61.13868821460683</v>
          </cell>
          <cell r="D351">
            <v>92.546021941462698</v>
          </cell>
          <cell r="E351">
            <v>118.30366252731696</v>
          </cell>
          <cell r="F351">
            <v>135.15871541269809</v>
          </cell>
          <cell r="G351">
            <v>64.404470129590237</v>
          </cell>
          <cell r="H351">
            <v>113.40400378310214</v>
          </cell>
          <cell r="J351">
            <v>10.9</v>
          </cell>
          <cell r="K351">
            <v>31.214000000000002</v>
          </cell>
          <cell r="L351">
            <v>340.23260000000005</v>
          </cell>
          <cell r="M351">
            <v>36.050000000000004</v>
          </cell>
          <cell r="N351">
            <v>49.328000000000003</v>
          </cell>
          <cell r="O351">
            <v>1778.2744000000002</v>
          </cell>
          <cell r="P351">
            <v>16.46</v>
          </cell>
          <cell r="Q351">
            <v>44.236000000000004</v>
          </cell>
          <cell r="R351">
            <v>728.12456000000009</v>
          </cell>
          <cell r="S351">
            <v>51.08</v>
          </cell>
          <cell r="T351">
            <v>18.968</v>
          </cell>
          <cell r="U351">
            <v>968.88544000000002</v>
          </cell>
          <cell r="V351">
            <v>3815.5170000000007</v>
          </cell>
          <cell r="X351">
            <v>50.21</v>
          </cell>
          <cell r="Y351">
            <v>28.021000000000001</v>
          </cell>
          <cell r="Z351">
            <v>1406.9344100000001</v>
          </cell>
          <cell r="AA351">
            <v>24.700000000000003</v>
          </cell>
          <cell r="AB351">
            <v>635</v>
          </cell>
          <cell r="AC351">
            <v>15684.500000000002</v>
          </cell>
          <cell r="AD351">
            <v>17091.434410000002</v>
          </cell>
          <cell r="AF351">
            <v>63.15</v>
          </cell>
          <cell r="AG351">
            <v>47.158000000000001</v>
          </cell>
          <cell r="AH351">
            <v>2978.0277000000001</v>
          </cell>
          <cell r="AI351">
            <v>3.61</v>
          </cell>
          <cell r="AJ351">
            <v>516.31540000000007</v>
          </cell>
          <cell r="AK351">
            <v>1863.8985940000002</v>
          </cell>
          <cell r="AL351">
            <v>4841.9262940000008</v>
          </cell>
        </row>
        <row r="352">
          <cell r="B352">
            <v>39184</v>
          </cell>
          <cell r="C352">
            <v>62.489967337372235</v>
          </cell>
          <cell r="D352">
            <v>92.802515536649551</v>
          </cell>
          <cell r="E352">
            <v>119.538895870861</v>
          </cell>
          <cell r="F352">
            <v>135.60628459630425</v>
          </cell>
          <cell r="G352">
            <v>65.848122948610012</v>
          </cell>
          <cell r="H352">
            <v>114.1078184110971</v>
          </cell>
          <cell r="J352">
            <v>10.92</v>
          </cell>
          <cell r="K352">
            <v>31.214000000000002</v>
          </cell>
          <cell r="L352">
            <v>340.85688000000005</v>
          </cell>
          <cell r="M352">
            <v>36.03</v>
          </cell>
          <cell r="N352">
            <v>49.328000000000003</v>
          </cell>
          <cell r="O352">
            <v>1777.2878400000002</v>
          </cell>
          <cell r="P352">
            <v>16.510000000000002</v>
          </cell>
          <cell r="Q352">
            <v>44.236000000000004</v>
          </cell>
          <cell r="R352">
            <v>730.33636000000013</v>
          </cell>
          <cell r="S352">
            <v>51.54</v>
          </cell>
          <cell r="T352">
            <v>18.968</v>
          </cell>
          <cell r="U352">
            <v>977.61072000000001</v>
          </cell>
          <cell r="V352">
            <v>3826.0918000000006</v>
          </cell>
          <cell r="X352">
            <v>50.46</v>
          </cell>
          <cell r="Y352">
            <v>28.021000000000001</v>
          </cell>
          <cell r="Z352">
            <v>1413.93966</v>
          </cell>
          <cell r="AA352">
            <v>24.97</v>
          </cell>
          <cell r="AB352">
            <v>635</v>
          </cell>
          <cell r="AC352">
            <v>15855.949999999999</v>
          </cell>
          <cell r="AD352">
            <v>17269.889660000001</v>
          </cell>
          <cell r="AF352">
            <v>63.49</v>
          </cell>
          <cell r="AG352">
            <v>47.158000000000001</v>
          </cell>
          <cell r="AH352">
            <v>2994.06142</v>
          </cell>
          <cell r="AI352">
            <v>3.61</v>
          </cell>
          <cell r="AJ352">
            <v>516.31540000000007</v>
          </cell>
          <cell r="AK352">
            <v>1863.8985940000002</v>
          </cell>
          <cell r="AL352">
            <v>4857.9600140000002</v>
          </cell>
        </row>
        <row r="353">
          <cell r="B353">
            <v>39185</v>
          </cell>
          <cell r="C353">
            <v>61.757735684474987</v>
          </cell>
          <cell r="D353">
            <v>92.845520927201605</v>
          </cell>
          <cell r="E353">
            <v>119.94739784293489</v>
          </cell>
          <cell r="F353">
            <v>135.77470898806718</v>
          </cell>
          <cell r="G353">
            <v>65.005212076794592</v>
          </cell>
          <cell r="H353">
            <v>114.50583228247162</v>
          </cell>
          <cell r="J353">
            <v>10.84</v>
          </cell>
          <cell r="K353">
            <v>31.214000000000002</v>
          </cell>
          <cell r="L353">
            <v>338.35975999999999</v>
          </cell>
          <cell r="M353">
            <v>36</v>
          </cell>
          <cell r="N353">
            <v>49.328000000000003</v>
          </cell>
          <cell r="O353">
            <v>1775.808</v>
          </cell>
          <cell r="P353">
            <v>16.670000000000002</v>
          </cell>
          <cell r="Q353">
            <v>44.236000000000004</v>
          </cell>
          <cell r="R353">
            <v>737.41412000000014</v>
          </cell>
          <cell r="S353">
            <v>51.47</v>
          </cell>
          <cell r="T353">
            <v>18.968</v>
          </cell>
          <cell r="U353">
            <v>976.28296</v>
          </cell>
          <cell r="V353">
            <v>3827.8648399999997</v>
          </cell>
          <cell r="X353">
            <v>50.300000000000004</v>
          </cell>
          <cell r="Y353">
            <v>28.021000000000001</v>
          </cell>
          <cell r="Z353">
            <v>1409.4563000000001</v>
          </cell>
          <cell r="AA353">
            <v>25.07</v>
          </cell>
          <cell r="AB353">
            <v>635</v>
          </cell>
          <cell r="AC353">
            <v>15919.45</v>
          </cell>
          <cell r="AD353">
            <v>17328.906300000002</v>
          </cell>
          <cell r="AF353">
            <v>63.18</v>
          </cell>
          <cell r="AG353">
            <v>47.158000000000001</v>
          </cell>
          <cell r="AH353">
            <v>2979.4424400000003</v>
          </cell>
          <cell r="AI353">
            <v>3.65</v>
          </cell>
          <cell r="AJ353">
            <v>516.31540000000007</v>
          </cell>
          <cell r="AK353">
            <v>1884.5512100000003</v>
          </cell>
          <cell r="AL353">
            <v>4863.9936500000003</v>
          </cell>
        </row>
        <row r="354">
          <cell r="B354">
            <v>39188</v>
          </cell>
          <cell r="C354">
            <v>62.690528923259059</v>
          </cell>
          <cell r="D354">
            <v>94.1285928569242</v>
          </cell>
          <cell r="E354">
            <v>119.56214097025497</v>
          </cell>
          <cell r="F354">
            <v>139.93176463373226</v>
          </cell>
          <cell r="G354">
            <v>65.9126472351644</v>
          </cell>
          <cell r="H354">
            <v>115.73691677175282</v>
          </cell>
          <cell r="J354">
            <v>11.19</v>
          </cell>
          <cell r="K354">
            <v>31.214000000000002</v>
          </cell>
          <cell r="L354">
            <v>349.28466000000003</v>
          </cell>
          <cell r="M354">
            <v>36.050000000000004</v>
          </cell>
          <cell r="N354">
            <v>49.328000000000003</v>
          </cell>
          <cell r="O354">
            <v>1778.2744000000002</v>
          </cell>
          <cell r="P354">
            <v>17.07</v>
          </cell>
          <cell r="Q354">
            <v>44.236000000000004</v>
          </cell>
          <cell r="R354">
            <v>755.10852000000011</v>
          </cell>
          <cell r="S354">
            <v>52.620000000000005</v>
          </cell>
          <cell r="T354">
            <v>18.968</v>
          </cell>
          <cell r="U354">
            <v>998.09616000000005</v>
          </cell>
          <cell r="V354">
            <v>3880.7637400000008</v>
          </cell>
          <cell r="X354">
            <v>49.900000000000006</v>
          </cell>
          <cell r="Y354">
            <v>28.021000000000001</v>
          </cell>
          <cell r="Z354">
            <v>1398.2479000000003</v>
          </cell>
          <cell r="AA354">
            <v>25</v>
          </cell>
          <cell r="AB354">
            <v>635</v>
          </cell>
          <cell r="AC354">
            <v>15875</v>
          </cell>
          <cell r="AD354">
            <v>17273.247900000002</v>
          </cell>
          <cell r="AF354">
            <v>65.900000000000006</v>
          </cell>
          <cell r="AG354">
            <v>47.158000000000001</v>
          </cell>
          <cell r="AH354">
            <v>3107.7122000000004</v>
          </cell>
          <cell r="AI354">
            <v>3.69</v>
          </cell>
          <cell r="AJ354">
            <v>516.31540000000007</v>
          </cell>
          <cell r="AK354">
            <v>1905.2038260000002</v>
          </cell>
          <cell r="AL354">
            <v>5012.9160260000008</v>
          </cell>
        </row>
        <row r="355">
          <cell r="B355">
            <v>39189</v>
          </cell>
          <cell r="C355">
            <v>62.547702931734236</v>
          </cell>
          <cell r="D355">
            <v>92.730517453640047</v>
          </cell>
          <cell r="E355">
            <v>120.1729839933177</v>
          </cell>
          <cell r="F355">
            <v>138.56408198486247</v>
          </cell>
          <cell r="G355">
            <v>67.489339109373418</v>
          </cell>
          <cell r="H355">
            <v>115.97414880201764</v>
          </cell>
          <cell r="J355">
            <v>11.100000000000001</v>
          </cell>
          <cell r="K355">
            <v>31.214000000000002</v>
          </cell>
          <cell r="L355">
            <v>346.47540000000009</v>
          </cell>
          <cell r="M355">
            <v>35.81</v>
          </cell>
          <cell r="N355">
            <v>49.328000000000003</v>
          </cell>
          <cell r="O355">
            <v>1766.4356800000003</v>
          </cell>
          <cell r="P355">
            <v>16.990000000000002</v>
          </cell>
          <cell r="Q355">
            <v>44.236000000000004</v>
          </cell>
          <cell r="R355">
            <v>751.56964000000016</v>
          </cell>
          <cell r="S355">
            <v>50.54</v>
          </cell>
          <cell r="T355">
            <v>18.968</v>
          </cell>
          <cell r="U355">
            <v>958.64271999999994</v>
          </cell>
          <cell r="V355">
            <v>3823.1234400000003</v>
          </cell>
          <cell r="X355">
            <v>50.33</v>
          </cell>
          <cell r="Y355">
            <v>28.021000000000001</v>
          </cell>
          <cell r="Z355">
            <v>1410.29693</v>
          </cell>
          <cell r="AA355">
            <v>25.12</v>
          </cell>
          <cell r="AB355">
            <v>635</v>
          </cell>
          <cell r="AC355">
            <v>15951.2</v>
          </cell>
          <cell r="AD355">
            <v>17361.496930000001</v>
          </cell>
          <cell r="AF355">
            <v>65.08</v>
          </cell>
          <cell r="AG355">
            <v>47.158000000000001</v>
          </cell>
          <cell r="AH355">
            <v>3069.0426400000001</v>
          </cell>
          <cell r="AI355">
            <v>3.67</v>
          </cell>
          <cell r="AJ355">
            <v>516.31540000000007</v>
          </cell>
          <cell r="AK355">
            <v>1894.8775180000002</v>
          </cell>
          <cell r="AL355">
            <v>4963.9201580000008</v>
          </cell>
        </row>
        <row r="356">
          <cell r="B356">
            <v>39190</v>
          </cell>
          <cell r="C356">
            <v>61.448194435416269</v>
          </cell>
          <cell r="D356">
            <v>93.109455039018528</v>
          </cell>
          <cell r="E356">
            <v>119.64548281654943</v>
          </cell>
          <cell r="F356">
            <v>141.02165499174316</v>
          </cell>
          <cell r="G356">
            <v>69.45382525450691</v>
          </cell>
          <cell r="H356">
            <v>116.05453972257249</v>
          </cell>
          <cell r="J356">
            <v>11.3</v>
          </cell>
          <cell r="K356">
            <v>31.214000000000002</v>
          </cell>
          <cell r="L356">
            <v>352.71820000000002</v>
          </cell>
          <cell r="M356">
            <v>35.980000000000004</v>
          </cell>
          <cell r="N356">
            <v>49.328000000000003</v>
          </cell>
          <cell r="O356">
            <v>1774.8214400000004</v>
          </cell>
          <cell r="P356">
            <v>17.75</v>
          </cell>
          <cell r="Q356">
            <v>44.236000000000004</v>
          </cell>
          <cell r="R356">
            <v>785.18900000000008</v>
          </cell>
          <cell r="S356">
            <v>48.82</v>
          </cell>
          <cell r="T356">
            <v>18.968</v>
          </cell>
          <cell r="U356">
            <v>926.01775999999995</v>
          </cell>
          <cell r="V356">
            <v>3838.7464</v>
          </cell>
          <cell r="X356">
            <v>48.97</v>
          </cell>
          <cell r="Y356">
            <v>28.021000000000001</v>
          </cell>
          <cell r="Z356">
            <v>1372.1883700000001</v>
          </cell>
          <cell r="AA356">
            <v>25.060000000000002</v>
          </cell>
          <cell r="AB356">
            <v>635</v>
          </cell>
          <cell r="AC356">
            <v>15913.100000000002</v>
          </cell>
          <cell r="AD356">
            <v>17285.288370000002</v>
          </cell>
          <cell r="AF356">
            <v>66.290000000000006</v>
          </cell>
          <cell r="AG356">
            <v>47.158000000000001</v>
          </cell>
          <cell r="AH356">
            <v>3126.1038200000003</v>
          </cell>
          <cell r="AI356">
            <v>3.73</v>
          </cell>
          <cell r="AJ356">
            <v>516.31540000000007</v>
          </cell>
          <cell r="AK356">
            <v>1925.8564420000002</v>
          </cell>
          <cell r="AL356">
            <v>5051.9602620000005</v>
          </cell>
        </row>
        <row r="357">
          <cell r="B357">
            <v>39191</v>
          </cell>
          <cell r="C357">
            <v>62.739415929875463</v>
          </cell>
          <cell r="D357">
            <v>95.846402851026539</v>
          </cell>
          <cell r="E357">
            <v>119.33861288165532</v>
          </cell>
          <cell r="F357">
            <v>134.32128103716829</v>
          </cell>
          <cell r="G357">
            <v>68.9834185434745</v>
          </cell>
          <cell r="H357">
            <v>115.91503783102142</v>
          </cell>
          <cell r="J357">
            <v>11.52</v>
          </cell>
          <cell r="K357">
            <v>31.214000000000002</v>
          </cell>
          <cell r="L357">
            <v>359.58528000000001</v>
          </cell>
          <cell r="M357">
            <v>37.840000000000003</v>
          </cell>
          <cell r="N357">
            <v>49.328000000000003</v>
          </cell>
          <cell r="O357">
            <v>1866.5715200000002</v>
          </cell>
          <cell r="P357">
            <v>17.900000000000002</v>
          </cell>
          <cell r="Q357">
            <v>44.236000000000004</v>
          </cell>
          <cell r="R357">
            <v>791.8244000000002</v>
          </cell>
          <cell r="S357">
            <v>49.22</v>
          </cell>
          <cell r="T357">
            <v>18.968</v>
          </cell>
          <cell r="U357">
            <v>933.60496000000001</v>
          </cell>
          <cell r="V357">
            <v>3951.5861600000003</v>
          </cell>
          <cell r="X357">
            <v>52.6</v>
          </cell>
          <cell r="Y357">
            <v>28.021000000000001</v>
          </cell>
          <cell r="Z357">
            <v>1473.9046000000001</v>
          </cell>
          <cell r="AA357">
            <v>24.830000000000002</v>
          </cell>
          <cell r="AB357">
            <v>635</v>
          </cell>
          <cell r="AC357">
            <v>15767.050000000001</v>
          </cell>
          <cell r="AD357">
            <v>17240.954600000001</v>
          </cell>
          <cell r="AF357">
            <v>61.2</v>
          </cell>
          <cell r="AG357">
            <v>47.158000000000001</v>
          </cell>
          <cell r="AH357">
            <v>2886.0696000000003</v>
          </cell>
          <cell r="AI357">
            <v>3.73</v>
          </cell>
          <cell r="AJ357">
            <v>516.31540000000007</v>
          </cell>
          <cell r="AK357">
            <v>1925.8564420000002</v>
          </cell>
          <cell r="AL357">
            <v>4811.926042000001</v>
          </cell>
        </row>
        <row r="358">
          <cell r="B358">
            <v>39192</v>
          </cell>
          <cell r="C358">
            <v>64.481052122506682</v>
          </cell>
          <cell r="D358">
            <v>98.629860925972352</v>
          </cell>
          <cell r="E358">
            <v>119.97464056450711</v>
          </cell>
          <cell r="F358">
            <v>132.7615513994688</v>
          </cell>
          <cell r="G358">
            <v>70.921279980346256</v>
          </cell>
          <cell r="H358">
            <v>116.98849306431273</v>
          </cell>
          <cell r="J358">
            <v>11.69</v>
          </cell>
          <cell r="K358">
            <v>31.214000000000002</v>
          </cell>
          <cell r="L358">
            <v>364.89166</v>
          </cell>
          <cell r="M358">
            <v>39.49</v>
          </cell>
          <cell r="N358">
            <v>49.328000000000003</v>
          </cell>
          <cell r="O358">
            <v>1947.9627200000002</v>
          </cell>
          <cell r="P358">
            <v>18.47</v>
          </cell>
          <cell r="Q358">
            <v>44.236000000000004</v>
          </cell>
          <cell r="R358">
            <v>817.03892000000008</v>
          </cell>
          <cell r="S358">
            <v>49.370000000000005</v>
          </cell>
          <cell r="T358">
            <v>18.968</v>
          </cell>
          <cell r="U358">
            <v>936.4501600000001</v>
          </cell>
          <cell r="V358">
            <v>4066.3434600000001</v>
          </cell>
          <cell r="X358">
            <v>52.480000000000004</v>
          </cell>
          <cell r="Y358">
            <v>28.021000000000001</v>
          </cell>
          <cell r="Z358">
            <v>1470.5420800000002</v>
          </cell>
          <cell r="AA358">
            <v>24.98</v>
          </cell>
          <cell r="AB358">
            <v>635</v>
          </cell>
          <cell r="AC358">
            <v>15862.300000000001</v>
          </cell>
          <cell r="AD358">
            <v>17332.842080000002</v>
          </cell>
          <cell r="AF358">
            <v>61.11</v>
          </cell>
          <cell r="AG358">
            <v>47.158000000000001</v>
          </cell>
          <cell r="AH358">
            <v>2881.8253800000002</v>
          </cell>
          <cell r="AI358">
            <v>3.63</v>
          </cell>
          <cell r="AJ358">
            <v>516.31540000000007</v>
          </cell>
          <cell r="AK358">
            <v>1874.2249020000002</v>
          </cell>
          <cell r="AL358">
            <v>4756.0502820000002</v>
          </cell>
        </row>
        <row r="359">
          <cell r="B359">
            <v>39195</v>
          </cell>
          <cell r="C359">
            <v>64.017918780015336</v>
          </cell>
          <cell r="D359">
            <v>97.239047521250754</v>
          </cell>
          <cell r="E359">
            <v>118.52548805829774</v>
          </cell>
          <cell r="F359">
            <v>132.93606204566163</v>
          </cell>
          <cell r="G359">
            <v>69.332276258916238</v>
          </cell>
          <cell r="H359">
            <v>116.71894703656997</v>
          </cell>
          <cell r="J359">
            <v>11.790000000000001</v>
          </cell>
          <cell r="K359">
            <v>31.214000000000002</v>
          </cell>
          <cell r="L359">
            <v>368.01306000000005</v>
          </cell>
          <cell r="M359">
            <v>38.270000000000003</v>
          </cell>
          <cell r="N359">
            <v>49.328000000000003</v>
          </cell>
          <cell r="O359">
            <v>1887.7825600000003</v>
          </cell>
          <cell r="P359">
            <v>18.365000000000002</v>
          </cell>
          <cell r="Q359">
            <v>44.236000000000004</v>
          </cell>
          <cell r="R359">
            <v>812.39414000000022</v>
          </cell>
          <cell r="S359">
            <v>49.6</v>
          </cell>
          <cell r="T359">
            <v>18.968</v>
          </cell>
          <cell r="U359">
            <v>940.81280000000004</v>
          </cell>
          <cell r="V359">
            <v>4009.0025600000008</v>
          </cell>
          <cell r="X359">
            <v>52.94</v>
          </cell>
          <cell r="Y359">
            <v>28.021000000000001</v>
          </cell>
          <cell r="Z359">
            <v>1483.43174</v>
          </cell>
          <cell r="AA359">
            <v>24.63</v>
          </cell>
          <cell r="AB359">
            <v>635</v>
          </cell>
          <cell r="AC359">
            <v>15640.05</v>
          </cell>
          <cell r="AD359">
            <v>17123.481739999999</v>
          </cell>
          <cell r="AF359">
            <v>61.79</v>
          </cell>
          <cell r="AG359">
            <v>47.158000000000001</v>
          </cell>
          <cell r="AH359">
            <v>2913.89282</v>
          </cell>
          <cell r="AI359">
            <v>3.58</v>
          </cell>
          <cell r="AJ359">
            <v>516.31540000000007</v>
          </cell>
          <cell r="AK359">
            <v>1848.4091320000002</v>
          </cell>
          <cell r="AL359">
            <v>4762.3019519999998</v>
          </cell>
        </row>
        <row r="360">
          <cell r="B360">
            <v>39196</v>
          </cell>
          <cell r="C360">
            <v>63.259915375196066</v>
          </cell>
          <cell r="D360">
            <v>96.684922103482393</v>
          </cell>
          <cell r="E360">
            <v>118.10794467949583</v>
          </cell>
          <cell r="F360">
            <v>133.17368668747477</v>
          </cell>
          <cell r="G360">
            <v>69.269157249374572</v>
          </cell>
          <cell r="H360">
            <v>116.6779634300126</v>
          </cell>
          <cell r="J360">
            <v>11.59</v>
          </cell>
          <cell r="K360">
            <v>31.214000000000002</v>
          </cell>
          <cell r="L360">
            <v>361.77026000000001</v>
          </cell>
          <cell r="M360">
            <v>38.380000000000003</v>
          </cell>
          <cell r="N360">
            <v>49.328000000000003</v>
          </cell>
          <cell r="O360">
            <v>1893.2086400000003</v>
          </cell>
          <cell r="P360">
            <v>18.12</v>
          </cell>
          <cell r="Q360">
            <v>44.236000000000004</v>
          </cell>
          <cell r="R360">
            <v>801.55632000000014</v>
          </cell>
          <cell r="S360">
            <v>49.01</v>
          </cell>
          <cell r="T360">
            <v>18.968</v>
          </cell>
          <cell r="U360">
            <v>929.62167999999997</v>
          </cell>
          <cell r="V360">
            <v>3986.1569</v>
          </cell>
          <cell r="X360">
            <v>53.28</v>
          </cell>
          <cell r="Y360">
            <v>28.021000000000001</v>
          </cell>
          <cell r="Z360">
            <v>1492.9588800000001</v>
          </cell>
          <cell r="AA360">
            <v>24.52</v>
          </cell>
          <cell r="AB360">
            <v>635</v>
          </cell>
          <cell r="AC360">
            <v>15570.199999999999</v>
          </cell>
          <cell r="AD360">
            <v>17063.158879999999</v>
          </cell>
          <cell r="AF360">
            <v>62.08</v>
          </cell>
          <cell r="AG360">
            <v>47.158000000000001</v>
          </cell>
          <cell r="AH360">
            <v>2927.56864</v>
          </cell>
          <cell r="AI360">
            <v>3.5700000000000003</v>
          </cell>
          <cell r="AJ360">
            <v>516.31540000000007</v>
          </cell>
          <cell r="AK360">
            <v>1843.2459780000004</v>
          </cell>
          <cell r="AL360">
            <v>4770.8146180000003</v>
          </cell>
        </row>
        <row r="361">
          <cell r="B361">
            <v>39197</v>
          </cell>
          <cell r="C361">
            <v>62.631649826049575</v>
          </cell>
          <cell r="D361">
            <v>96.700253797842336</v>
          </cell>
          <cell r="E361">
            <v>117.81775589152197</v>
          </cell>
          <cell r="F361">
            <v>134.17345920033756</v>
          </cell>
          <cell r="G361">
            <v>69.518699031097867</v>
          </cell>
          <cell r="H361">
            <v>117.86097099621688</v>
          </cell>
          <cell r="J361">
            <v>11.66</v>
          </cell>
          <cell r="K361">
            <v>31.214000000000002</v>
          </cell>
          <cell r="L361">
            <v>363.95524</v>
          </cell>
          <cell r="M361">
            <v>38.36</v>
          </cell>
          <cell r="N361">
            <v>49.328000000000003</v>
          </cell>
          <cell r="O361">
            <v>1892.22208</v>
          </cell>
          <cell r="P361">
            <v>18</v>
          </cell>
          <cell r="Q361">
            <v>44.236000000000004</v>
          </cell>
          <cell r="R361">
            <v>796.24800000000005</v>
          </cell>
          <cell r="S361">
            <v>49.26</v>
          </cell>
          <cell r="T361">
            <v>18.968</v>
          </cell>
          <cell r="U361">
            <v>934.36367999999993</v>
          </cell>
          <cell r="V361">
            <v>3986.7889999999998</v>
          </cell>
          <cell r="X361">
            <v>54.050000000000004</v>
          </cell>
          <cell r="Y361">
            <v>28.021000000000001</v>
          </cell>
          <cell r="Z361">
            <v>1514.5350500000002</v>
          </cell>
          <cell r="AA361">
            <v>24.42</v>
          </cell>
          <cell r="AB361">
            <v>635</v>
          </cell>
          <cell r="AC361">
            <v>15506.7</v>
          </cell>
          <cell r="AD361">
            <v>17021.235049999999</v>
          </cell>
          <cell r="AF361">
            <v>62.730000000000004</v>
          </cell>
          <cell r="AG361">
            <v>47.158000000000001</v>
          </cell>
          <cell r="AH361">
            <v>2958.2213400000001</v>
          </cell>
          <cell r="AI361">
            <v>3.58</v>
          </cell>
          <cell r="AJ361">
            <v>516.31540000000007</v>
          </cell>
          <cell r="AK361">
            <v>1848.4091320000002</v>
          </cell>
          <cell r="AL361">
            <v>4806.6304720000007</v>
          </cell>
        </row>
        <row r="362">
          <cell r="B362">
            <v>39198</v>
          </cell>
          <cell r="C362">
            <v>61.047440755175373</v>
          </cell>
          <cell r="D362">
            <v>98.603210798047897</v>
          </cell>
          <cell r="E362">
            <v>118.35943113560914</v>
          </cell>
          <cell r="F362">
            <v>135.17864171713811</v>
          </cell>
          <cell r="G362">
            <v>72.020641141949653</v>
          </cell>
          <cell r="H362">
            <v>117.76875788146279</v>
          </cell>
          <cell r="J362">
            <v>11.9</v>
          </cell>
          <cell r="K362">
            <v>31.214000000000002</v>
          </cell>
          <cell r="L362">
            <v>371.44660000000005</v>
          </cell>
          <cell r="M362">
            <v>39.6</v>
          </cell>
          <cell r="N362">
            <v>49.328000000000003</v>
          </cell>
          <cell r="O362">
            <v>1953.3888000000002</v>
          </cell>
          <cell r="P362">
            <v>18.11</v>
          </cell>
          <cell r="Q362">
            <v>44.236000000000004</v>
          </cell>
          <cell r="R362">
            <v>801.11396000000002</v>
          </cell>
          <cell r="S362">
            <v>49.52</v>
          </cell>
          <cell r="T362">
            <v>18.968</v>
          </cell>
          <cell r="U362">
            <v>939.29536000000007</v>
          </cell>
          <cell r="V362">
            <v>4065.2447200000006</v>
          </cell>
          <cell r="X362">
            <v>54.35</v>
          </cell>
          <cell r="Y362">
            <v>28.021000000000001</v>
          </cell>
          <cell r="Z362">
            <v>1522.9413500000001</v>
          </cell>
          <cell r="AA362">
            <v>24.53</v>
          </cell>
          <cell r="AB362">
            <v>635</v>
          </cell>
          <cell r="AC362">
            <v>15576.550000000001</v>
          </cell>
          <cell r="AD362">
            <v>17099.49135</v>
          </cell>
          <cell r="AF362">
            <v>64.260000000000005</v>
          </cell>
          <cell r="AG362">
            <v>47.158000000000001</v>
          </cell>
          <cell r="AH362">
            <v>3030.3730800000003</v>
          </cell>
          <cell r="AI362">
            <v>3.5100000000000002</v>
          </cell>
          <cell r="AJ362">
            <v>516.31540000000007</v>
          </cell>
          <cell r="AK362">
            <v>1812.2670540000004</v>
          </cell>
          <cell r="AL362">
            <v>4842.6401340000011</v>
          </cell>
        </row>
        <row r="363">
          <cell r="B363">
            <v>39199</v>
          </cell>
          <cell r="C363">
            <v>58.073532221793009</v>
          </cell>
          <cell r="D363">
            <v>95.692189921365241</v>
          </cell>
          <cell r="E363">
            <v>117.53013343384356</v>
          </cell>
          <cell r="F363">
            <v>135.52360550657048</v>
          </cell>
          <cell r="G363">
            <v>70.40307297061446</v>
          </cell>
          <cell r="H363">
            <v>117.75457124842367</v>
          </cell>
          <cell r="J363">
            <v>11.67</v>
          </cell>
          <cell r="K363">
            <v>31.214000000000002</v>
          </cell>
          <cell r="L363">
            <v>364.26738</v>
          </cell>
          <cell r="M363">
            <v>39.160000000000004</v>
          </cell>
          <cell r="N363">
            <v>49.328000000000003</v>
          </cell>
          <cell r="O363">
            <v>1931.6844800000003</v>
          </cell>
          <cell r="P363">
            <v>16.350000000000001</v>
          </cell>
          <cell r="Q363">
            <v>44.236000000000004</v>
          </cell>
          <cell r="R363">
            <v>723.25860000000011</v>
          </cell>
          <cell r="S363">
            <v>48.82</v>
          </cell>
          <cell r="T363">
            <v>18.968</v>
          </cell>
          <cell r="U363">
            <v>926.01775999999995</v>
          </cell>
          <cell r="V363">
            <v>3945.22822</v>
          </cell>
          <cell r="X363">
            <v>54.38</v>
          </cell>
          <cell r="Y363">
            <v>28.021000000000001</v>
          </cell>
          <cell r="Z363">
            <v>1523.7819800000002</v>
          </cell>
          <cell r="AA363">
            <v>24.34</v>
          </cell>
          <cell r="AB363">
            <v>635</v>
          </cell>
          <cell r="AC363">
            <v>15455.9</v>
          </cell>
          <cell r="AD363">
            <v>16979.681980000001</v>
          </cell>
          <cell r="AF363">
            <v>64.960000000000008</v>
          </cell>
          <cell r="AG363">
            <v>47.158000000000001</v>
          </cell>
          <cell r="AH363">
            <v>3063.3836800000004</v>
          </cell>
          <cell r="AI363">
            <v>3.47</v>
          </cell>
          <cell r="AJ363">
            <v>516.31540000000007</v>
          </cell>
          <cell r="AK363">
            <v>1791.6144380000003</v>
          </cell>
          <cell r="AL363">
            <v>4854.9981180000004</v>
          </cell>
        </row>
        <row r="364">
          <cell r="B364">
            <v>39202</v>
          </cell>
          <cell r="C364">
            <v>56.326917497989889</v>
          </cell>
          <cell r="D364">
            <v>94.904908750016233</v>
          </cell>
          <cell r="E364">
            <v>120.99199519316286</v>
          </cell>
          <cell r="F364">
            <v>133.5996620254908</v>
          </cell>
          <cell r="G364">
            <v>68.924011939996717</v>
          </cell>
          <cell r="H364">
            <v>116.83244010088272</v>
          </cell>
          <cell r="J364">
            <v>11.41</v>
          </cell>
          <cell r="K364">
            <v>31.214000000000002</v>
          </cell>
          <cell r="L364">
            <v>356.15174000000002</v>
          </cell>
          <cell r="M364">
            <v>40.130000000000003</v>
          </cell>
          <cell r="N364">
            <v>49.328000000000003</v>
          </cell>
          <cell r="O364">
            <v>1979.5326400000004</v>
          </cell>
          <cell r="P364">
            <v>15.73</v>
          </cell>
          <cell r="Q364">
            <v>44.236000000000004</v>
          </cell>
          <cell r="R364">
            <v>695.83228000000008</v>
          </cell>
          <cell r="S364">
            <v>46.46</v>
          </cell>
          <cell r="T364">
            <v>18.968</v>
          </cell>
          <cell r="U364">
            <v>881.25328000000002</v>
          </cell>
          <cell r="V364">
            <v>3912.7699400000006</v>
          </cell>
          <cell r="X364">
            <v>53.17</v>
          </cell>
          <cell r="Y364">
            <v>28.021000000000001</v>
          </cell>
          <cell r="Z364">
            <v>1489.8765700000001</v>
          </cell>
          <cell r="AA364">
            <v>24.330000000000002</v>
          </cell>
          <cell r="AB364">
            <v>657.21100000000001</v>
          </cell>
          <cell r="AC364">
            <v>15989.943630000002</v>
          </cell>
          <cell r="AD364">
            <v>17479.820200000002</v>
          </cell>
          <cell r="AF364">
            <v>63.17</v>
          </cell>
          <cell r="AG364">
            <v>47.158000000000001</v>
          </cell>
          <cell r="AH364">
            <v>2978.9708600000004</v>
          </cell>
          <cell r="AI364">
            <v>3.5</v>
          </cell>
          <cell r="AJ364">
            <v>516.31540000000007</v>
          </cell>
          <cell r="AK364">
            <v>1807.1039000000003</v>
          </cell>
          <cell r="AL364">
            <v>4786.0747600000004</v>
          </cell>
        </row>
        <row r="365">
          <cell r="B365">
            <v>39203</v>
          </cell>
          <cell r="C365">
            <v>57.301666669806963</v>
          </cell>
          <cell r="D365">
            <v>94.633467662397379</v>
          </cell>
          <cell r="E365">
            <v>121.42574654394973</v>
          </cell>
          <cell r="F365">
            <v>132.99412724767069</v>
          </cell>
          <cell r="G365">
            <v>69.85696113438074</v>
          </cell>
          <cell r="H365">
            <v>117.1421815889029</v>
          </cell>
          <cell r="J365">
            <v>11.4</v>
          </cell>
          <cell r="K365">
            <v>31.214000000000002</v>
          </cell>
          <cell r="L365">
            <v>355.83960000000002</v>
          </cell>
          <cell r="M365">
            <v>39.880000000000003</v>
          </cell>
          <cell r="N365">
            <v>49.328000000000003</v>
          </cell>
          <cell r="O365">
            <v>1967.2006400000002</v>
          </cell>
          <cell r="P365">
            <v>15.780000000000001</v>
          </cell>
          <cell r="Q365">
            <v>44.236000000000004</v>
          </cell>
          <cell r="R365">
            <v>698.04408000000012</v>
          </cell>
          <cell r="S365">
            <v>46.42</v>
          </cell>
          <cell r="T365">
            <v>18.968</v>
          </cell>
          <cell r="U365">
            <v>880.49455999999998</v>
          </cell>
          <cell r="V365">
            <v>3901.5788800000005</v>
          </cell>
          <cell r="X365">
            <v>53.53</v>
          </cell>
          <cell r="Y365">
            <v>28.021000000000001</v>
          </cell>
          <cell r="Z365">
            <v>1499.9641300000001</v>
          </cell>
          <cell r="AA365">
            <v>24.41</v>
          </cell>
          <cell r="AB365">
            <v>657.21100000000001</v>
          </cell>
          <cell r="AC365">
            <v>16042.52051</v>
          </cell>
          <cell r="AD365">
            <v>17542.484639999999</v>
          </cell>
          <cell r="AF365">
            <v>62.71</v>
          </cell>
          <cell r="AG365">
            <v>47.158000000000001</v>
          </cell>
          <cell r="AH365">
            <v>2957.2781800000002</v>
          </cell>
          <cell r="AI365">
            <v>3.5</v>
          </cell>
          <cell r="AJ365">
            <v>516.31540000000007</v>
          </cell>
          <cell r="AK365">
            <v>1807.1039000000003</v>
          </cell>
          <cell r="AL365">
            <v>4764.3820800000003</v>
          </cell>
        </row>
        <row r="366">
          <cell r="B366">
            <v>39204</v>
          </cell>
          <cell r="C366">
            <v>56.565969480118049</v>
          </cell>
          <cell r="D366">
            <v>95.828190127310364</v>
          </cell>
          <cell r="E366">
            <v>124.6393802892384</v>
          </cell>
          <cell r="F366">
            <v>134.23355315382327</v>
          </cell>
          <cell r="G366">
            <v>70.209878903546468</v>
          </cell>
          <cell r="H366">
            <v>117.90037831021436</v>
          </cell>
          <cell r="J366">
            <v>11.28</v>
          </cell>
          <cell r="K366">
            <v>31.214000000000002</v>
          </cell>
          <cell r="L366">
            <v>352.09392000000003</v>
          </cell>
          <cell r="M366">
            <v>40.369999999999997</v>
          </cell>
          <cell r="N366">
            <v>49.328000000000003</v>
          </cell>
          <cell r="O366">
            <v>1991.3713600000001</v>
          </cell>
          <cell r="P366">
            <v>15.780000000000001</v>
          </cell>
          <cell r="Q366">
            <v>44.236000000000004</v>
          </cell>
          <cell r="R366">
            <v>698.04408000000012</v>
          </cell>
          <cell r="S366">
            <v>47.94</v>
          </cell>
          <cell r="T366">
            <v>18.968</v>
          </cell>
          <cell r="U366">
            <v>909.32592</v>
          </cell>
          <cell r="V366">
            <v>3950.8352800000002</v>
          </cell>
          <cell r="X366">
            <v>54.15</v>
          </cell>
          <cell r="Y366">
            <v>28.021000000000001</v>
          </cell>
          <cell r="Z366">
            <v>1517.3371500000001</v>
          </cell>
          <cell r="AA366">
            <v>25.09</v>
          </cell>
          <cell r="AB366">
            <v>657.21100000000001</v>
          </cell>
          <cell r="AC366">
            <v>16489.423989999999</v>
          </cell>
          <cell r="AD366">
            <v>18006.761139999999</v>
          </cell>
          <cell r="AF366">
            <v>63.980000000000004</v>
          </cell>
          <cell r="AG366">
            <v>47.158000000000001</v>
          </cell>
          <cell r="AH366">
            <v>3017.1688400000003</v>
          </cell>
          <cell r="AI366">
            <v>3.47</v>
          </cell>
          <cell r="AJ366">
            <v>516.31540000000007</v>
          </cell>
          <cell r="AK366">
            <v>1791.6144380000003</v>
          </cell>
          <cell r="AL366">
            <v>4808.7832780000008</v>
          </cell>
        </row>
        <row r="367">
          <cell r="B367">
            <v>39205</v>
          </cell>
          <cell r="C367">
            <v>56.560586429164125</v>
          </cell>
          <cell r="D367">
            <v>93.58900890000487</v>
          </cell>
          <cell r="E367">
            <v>127.26339438857788</v>
          </cell>
          <cell r="F367">
            <v>133.77146766971481</v>
          </cell>
          <cell r="G367">
            <v>70.485890598818017</v>
          </cell>
          <cell r="H367">
            <v>118.41030895334173</v>
          </cell>
          <cell r="J367">
            <v>11.26</v>
          </cell>
          <cell r="K367">
            <v>31.214000000000002</v>
          </cell>
          <cell r="L367">
            <v>351.46964000000003</v>
          </cell>
          <cell r="M367">
            <v>38.67</v>
          </cell>
          <cell r="N367">
            <v>49.328000000000003</v>
          </cell>
          <cell r="O367">
            <v>1907.5137600000003</v>
          </cell>
          <cell r="P367">
            <v>15.59</v>
          </cell>
          <cell r="Q367">
            <v>44.236000000000004</v>
          </cell>
          <cell r="R367">
            <v>689.63924000000009</v>
          </cell>
          <cell r="S367">
            <v>47.97</v>
          </cell>
          <cell r="T367">
            <v>18.968</v>
          </cell>
          <cell r="U367">
            <v>909.89495999999997</v>
          </cell>
          <cell r="V367">
            <v>3858.5176000000001</v>
          </cell>
          <cell r="X367">
            <v>54.31</v>
          </cell>
          <cell r="Y367">
            <v>28.021000000000001</v>
          </cell>
          <cell r="Z367">
            <v>1521.82051</v>
          </cell>
          <cell r="AA367">
            <v>25.66</v>
          </cell>
          <cell r="AB367">
            <v>657.21100000000001</v>
          </cell>
          <cell r="AC367">
            <v>16864.03426</v>
          </cell>
          <cell r="AD367">
            <v>18385.854770000002</v>
          </cell>
          <cell r="AF367">
            <v>63.410000000000004</v>
          </cell>
          <cell r="AG367">
            <v>47.158000000000001</v>
          </cell>
          <cell r="AH367">
            <v>2990.2887800000003</v>
          </cell>
          <cell r="AI367">
            <v>3.49</v>
          </cell>
          <cell r="AJ367">
            <v>516.31540000000007</v>
          </cell>
          <cell r="AK367">
            <v>1801.9407460000004</v>
          </cell>
          <cell r="AL367">
            <v>4792.229526000001</v>
          </cell>
        </row>
        <row r="368">
          <cell r="B368">
            <v>39206</v>
          </cell>
          <cell r="C368">
            <v>56.491680213112325</v>
          </cell>
          <cell r="D368">
            <v>93.645380830863672</v>
          </cell>
          <cell r="E368">
            <v>129.35844784749929</v>
          </cell>
          <cell r="F368">
            <v>135.17931796763028</v>
          </cell>
          <cell r="G368">
            <v>69.077329172835107</v>
          </cell>
          <cell r="H368">
            <v>118.66488020176544</v>
          </cell>
          <cell r="J368">
            <v>10.96</v>
          </cell>
          <cell r="K368">
            <v>31.214000000000002</v>
          </cell>
          <cell r="L368">
            <v>342.10544000000004</v>
          </cell>
          <cell r="M368">
            <v>38.67</v>
          </cell>
          <cell r="N368">
            <v>49.328000000000003</v>
          </cell>
          <cell r="O368">
            <v>1907.5137600000003</v>
          </cell>
          <cell r="P368">
            <v>15.97</v>
          </cell>
          <cell r="Q368">
            <v>44.236000000000004</v>
          </cell>
          <cell r="R368">
            <v>706.44892000000004</v>
          </cell>
          <cell r="S368">
            <v>47.7</v>
          </cell>
          <cell r="T368">
            <v>18.968</v>
          </cell>
          <cell r="U368">
            <v>904.7736000000001</v>
          </cell>
          <cell r="V368">
            <v>3860.8417199999999</v>
          </cell>
          <cell r="X368">
            <v>55.730000000000004</v>
          </cell>
          <cell r="Y368">
            <v>28.021000000000001</v>
          </cell>
          <cell r="Z368">
            <v>1561.6103300000002</v>
          </cell>
          <cell r="AA368">
            <v>26.060000000000002</v>
          </cell>
          <cell r="AB368">
            <v>657.21100000000001</v>
          </cell>
          <cell r="AC368">
            <v>17126.918660000003</v>
          </cell>
          <cell r="AD368">
            <v>18688.528990000003</v>
          </cell>
          <cell r="AF368">
            <v>64.37</v>
          </cell>
          <cell r="AG368">
            <v>47.158000000000001</v>
          </cell>
          <cell r="AH368">
            <v>3035.5604600000001</v>
          </cell>
          <cell r="AI368">
            <v>3.5</v>
          </cell>
          <cell r="AJ368">
            <v>516.31540000000007</v>
          </cell>
          <cell r="AK368">
            <v>1807.1039000000003</v>
          </cell>
          <cell r="AL368">
            <v>4842.6643600000007</v>
          </cell>
        </row>
        <row r="369">
          <cell r="B369">
            <v>39209</v>
          </cell>
          <cell r="C369">
            <v>55.886494890410908</v>
          </cell>
          <cell r="D369">
            <v>93.749807594027217</v>
          </cell>
          <cell r="E369">
            <v>129.45330876243045</v>
          </cell>
          <cell r="F369">
            <v>136.42514516837852</v>
          </cell>
          <cell r="G369">
            <v>68.470657738857426</v>
          </cell>
          <cell r="H369">
            <v>118.96910466582595</v>
          </cell>
          <cell r="J369">
            <v>11.11</v>
          </cell>
          <cell r="K369">
            <v>31.214000000000002</v>
          </cell>
          <cell r="L369">
            <v>346.78753999999998</v>
          </cell>
          <cell r="M369">
            <v>38.36</v>
          </cell>
          <cell r="N369">
            <v>49.328000000000003</v>
          </cell>
          <cell r="O369">
            <v>1892.22208</v>
          </cell>
          <cell r="P369">
            <v>16.260000000000002</v>
          </cell>
          <cell r="Q369">
            <v>44.236000000000004</v>
          </cell>
          <cell r="R369">
            <v>719.27736000000016</v>
          </cell>
          <cell r="S369">
            <v>47.81</v>
          </cell>
          <cell r="T369">
            <v>18.968</v>
          </cell>
          <cell r="U369">
            <v>906.86008000000004</v>
          </cell>
          <cell r="V369">
            <v>3865.1470599999998</v>
          </cell>
          <cell r="X369">
            <v>55.75</v>
          </cell>
          <cell r="Y369">
            <v>28.021000000000001</v>
          </cell>
          <cell r="Z369">
            <v>1562.17075</v>
          </cell>
          <cell r="AA369">
            <v>26.080000000000002</v>
          </cell>
          <cell r="AB369">
            <v>657.21100000000001</v>
          </cell>
          <cell r="AC369">
            <v>17140.062880000001</v>
          </cell>
          <cell r="AD369">
            <v>18702.233630000002</v>
          </cell>
          <cell r="AF369">
            <v>64.55</v>
          </cell>
          <cell r="AG369">
            <v>47.158000000000001</v>
          </cell>
          <cell r="AH369">
            <v>3044.0488999999998</v>
          </cell>
          <cell r="AI369">
            <v>3.5700000000000003</v>
          </cell>
          <cell r="AJ369">
            <v>516.31540000000007</v>
          </cell>
          <cell r="AK369">
            <v>1843.2459780000004</v>
          </cell>
          <cell r="AL369">
            <v>4887.2948780000006</v>
          </cell>
        </row>
        <row r="370">
          <cell r="B370">
            <v>39210</v>
          </cell>
          <cell r="C370">
            <v>55.959271163036441</v>
          </cell>
          <cell r="D370">
            <v>93.245291279999449</v>
          </cell>
          <cell r="E370">
            <v>127.95616582432217</v>
          </cell>
          <cell r="F370">
            <v>135.41356135698231</v>
          </cell>
          <cell r="G370">
            <v>68.961253667076789</v>
          </cell>
          <cell r="H370">
            <v>118.83039092055483</v>
          </cell>
          <cell r="J370">
            <v>11.13</v>
          </cell>
          <cell r="K370">
            <v>31.214000000000002</v>
          </cell>
          <cell r="L370">
            <v>347.41182000000003</v>
          </cell>
          <cell r="M370">
            <v>37.85</v>
          </cell>
          <cell r="N370">
            <v>49.328000000000003</v>
          </cell>
          <cell r="O370">
            <v>1867.0648000000001</v>
          </cell>
          <cell r="P370">
            <v>16.16</v>
          </cell>
          <cell r="Q370">
            <v>44.236000000000004</v>
          </cell>
          <cell r="R370">
            <v>714.85376000000008</v>
          </cell>
          <cell r="S370">
            <v>48.24</v>
          </cell>
          <cell r="T370">
            <v>18.968</v>
          </cell>
          <cell r="U370">
            <v>915.01632000000006</v>
          </cell>
          <cell r="V370">
            <v>3844.3467000000005</v>
          </cell>
          <cell r="X370">
            <v>56.24</v>
          </cell>
          <cell r="Y370">
            <v>28.021000000000001</v>
          </cell>
          <cell r="Z370">
            <v>1575.9010400000002</v>
          </cell>
          <cell r="AA370">
            <v>25.73</v>
          </cell>
          <cell r="AB370">
            <v>657.21100000000001</v>
          </cell>
          <cell r="AC370">
            <v>16910.03903</v>
          </cell>
          <cell r="AD370">
            <v>18485.940070000001</v>
          </cell>
          <cell r="AF370">
            <v>64.11</v>
          </cell>
          <cell r="AG370">
            <v>47.158000000000001</v>
          </cell>
          <cell r="AH370">
            <v>3023.2993799999999</v>
          </cell>
          <cell r="AI370">
            <v>3.54</v>
          </cell>
          <cell r="AJ370">
            <v>516.31540000000007</v>
          </cell>
          <cell r="AK370">
            <v>1827.7565160000001</v>
          </cell>
          <cell r="AL370">
            <v>4851.0558959999998</v>
          </cell>
        </row>
        <row r="371">
          <cell r="B371">
            <v>39211</v>
          </cell>
          <cell r="C371">
            <v>56.675723154604697</v>
          </cell>
          <cell r="D371">
            <v>93.318083962450871</v>
          </cell>
          <cell r="E371">
            <v>127.14826357586806</v>
          </cell>
          <cell r="F371">
            <v>136.47915286743427</v>
          </cell>
          <cell r="G371">
            <v>69.053931886973658</v>
          </cell>
          <cell r="H371">
            <v>119.21343001261032</v>
          </cell>
          <cell r="J371">
            <v>11.13</v>
          </cell>
          <cell r="K371">
            <v>31.214000000000002</v>
          </cell>
          <cell r="L371">
            <v>347.41182000000003</v>
          </cell>
          <cell r="M371">
            <v>37.980000000000004</v>
          </cell>
          <cell r="N371">
            <v>49.328000000000003</v>
          </cell>
          <cell r="O371">
            <v>1873.4774400000003</v>
          </cell>
          <cell r="P371">
            <v>16.04</v>
          </cell>
          <cell r="Q371">
            <v>44.236000000000004</v>
          </cell>
          <cell r="R371">
            <v>709.54543999999999</v>
          </cell>
          <cell r="S371">
            <v>48.34</v>
          </cell>
          <cell r="T371">
            <v>18.968</v>
          </cell>
          <cell r="U371">
            <v>916.91312000000005</v>
          </cell>
          <cell r="V371">
            <v>3847.3478200000004</v>
          </cell>
          <cell r="X371">
            <v>57</v>
          </cell>
          <cell r="Y371">
            <v>28.021000000000001</v>
          </cell>
          <cell r="Z371">
            <v>1597.1970000000001</v>
          </cell>
          <cell r="AA371">
            <v>25.52</v>
          </cell>
          <cell r="AB371">
            <v>657.21100000000001</v>
          </cell>
          <cell r="AC371">
            <v>16772.024720000001</v>
          </cell>
          <cell r="AD371">
            <v>18369.221720000001</v>
          </cell>
          <cell r="AF371">
            <v>64.81</v>
          </cell>
          <cell r="AG371">
            <v>47.158000000000001</v>
          </cell>
          <cell r="AH371">
            <v>3056.30998</v>
          </cell>
          <cell r="AI371">
            <v>3.5500000000000003</v>
          </cell>
          <cell r="AJ371">
            <v>516.31540000000007</v>
          </cell>
          <cell r="AK371">
            <v>1832.9196700000005</v>
          </cell>
          <cell r="AL371">
            <v>4889.2296500000002</v>
          </cell>
        </row>
        <row r="372">
          <cell r="B372">
            <v>39212</v>
          </cell>
          <cell r="C372">
            <v>54.721580743082107</v>
          </cell>
          <cell r="D372">
            <v>92.663949133483598</v>
          </cell>
          <cell r="E372">
            <v>124.88323897989086</v>
          </cell>
          <cell r="F372">
            <v>134.99367227339621</v>
          </cell>
          <cell r="G372">
            <v>67.251299038086358</v>
          </cell>
          <cell r="H372">
            <v>117.54965321563682</v>
          </cell>
          <cell r="J372">
            <v>10.91</v>
          </cell>
          <cell r="K372">
            <v>31.214000000000002</v>
          </cell>
          <cell r="L372">
            <v>340.54474000000005</v>
          </cell>
          <cell r="M372">
            <v>38.18</v>
          </cell>
          <cell r="N372">
            <v>49.328000000000003</v>
          </cell>
          <cell r="O372">
            <v>1883.3430400000002</v>
          </cell>
          <cell r="P372">
            <v>15.950000000000001</v>
          </cell>
          <cell r="Q372">
            <v>44.236000000000004</v>
          </cell>
          <cell r="R372">
            <v>705.56420000000014</v>
          </cell>
          <cell r="S372">
            <v>46.97</v>
          </cell>
          <cell r="T372">
            <v>18.968</v>
          </cell>
          <cell r="U372">
            <v>890.92696000000001</v>
          </cell>
          <cell r="V372">
            <v>3820.3789400000005</v>
          </cell>
          <cell r="X372">
            <v>56.58</v>
          </cell>
          <cell r="Y372">
            <v>28.021000000000001</v>
          </cell>
          <cell r="Z372">
            <v>1585.4281799999999</v>
          </cell>
          <cell r="AA372">
            <v>25.04</v>
          </cell>
          <cell r="AB372">
            <v>657.21100000000001</v>
          </cell>
          <cell r="AC372">
            <v>16456.563439999998</v>
          </cell>
          <cell r="AD372">
            <v>18041.991619999997</v>
          </cell>
          <cell r="AF372">
            <v>64.010000000000005</v>
          </cell>
          <cell r="AG372">
            <v>47.158000000000001</v>
          </cell>
          <cell r="AH372">
            <v>3018.5835800000004</v>
          </cell>
          <cell r="AI372">
            <v>3.52</v>
          </cell>
          <cell r="AJ372">
            <v>516.31540000000007</v>
          </cell>
          <cell r="AK372">
            <v>1817.4302080000002</v>
          </cell>
          <cell r="AL372">
            <v>4836.0137880000002</v>
          </cell>
        </row>
        <row r="373">
          <cell r="B373">
            <v>39213</v>
          </cell>
          <cell r="C373">
            <v>55.413773977108526</v>
          </cell>
          <cell r="D373">
            <v>93.217001017329508</v>
          </cell>
          <cell r="E373">
            <v>126.82682918356802</v>
          </cell>
          <cell r="F373">
            <v>135.54587560265284</v>
          </cell>
          <cell r="G373">
            <v>67.758417345539399</v>
          </cell>
          <cell r="H373">
            <v>118.6830075662043</v>
          </cell>
          <cell r="J373">
            <v>10.97</v>
          </cell>
          <cell r="K373">
            <v>31.214000000000002</v>
          </cell>
          <cell r="L373">
            <v>342.41758000000004</v>
          </cell>
          <cell r="M373">
            <v>38.43</v>
          </cell>
          <cell r="N373">
            <v>49.328000000000003</v>
          </cell>
          <cell r="O373">
            <v>1895.6750400000001</v>
          </cell>
          <cell r="P373">
            <v>16.05</v>
          </cell>
          <cell r="Q373">
            <v>44.236000000000004</v>
          </cell>
          <cell r="R373">
            <v>709.98780000000011</v>
          </cell>
          <cell r="S373">
            <v>47.19</v>
          </cell>
          <cell r="T373">
            <v>18.968</v>
          </cell>
          <cell r="U373">
            <v>895.09992</v>
          </cell>
          <cell r="V373">
            <v>3843.1803400000003</v>
          </cell>
          <cell r="X373">
            <v>56.75</v>
          </cell>
          <cell r="Y373">
            <v>28.021000000000001</v>
          </cell>
          <cell r="Z373">
            <v>1590.19175</v>
          </cell>
          <cell r="AA373">
            <v>25.46</v>
          </cell>
          <cell r="AB373">
            <v>657.21100000000001</v>
          </cell>
          <cell r="AC373">
            <v>16732.592060000003</v>
          </cell>
          <cell r="AD373">
            <v>18322.783810000001</v>
          </cell>
          <cell r="AF373">
            <v>64.320000000000007</v>
          </cell>
          <cell r="AG373">
            <v>47.158000000000001</v>
          </cell>
          <cell r="AH373">
            <v>3033.2025600000006</v>
          </cell>
          <cell r="AI373">
            <v>3.5300000000000002</v>
          </cell>
          <cell r="AJ373">
            <v>516.31540000000007</v>
          </cell>
          <cell r="AK373">
            <v>1822.5933620000003</v>
          </cell>
          <cell r="AL373">
            <v>4855.7959220000012</v>
          </cell>
        </row>
        <row r="374">
          <cell r="B374">
            <v>39216</v>
          </cell>
          <cell r="C374">
            <v>55.356407874279256</v>
          </cell>
          <cell r="D374">
            <v>93.696942961071358</v>
          </cell>
          <cell r="E374">
            <v>126.49957611008278</v>
          </cell>
          <cell r="F374">
            <v>137.58558827742411</v>
          </cell>
          <cell r="G374">
            <v>67.340897559080204</v>
          </cell>
          <cell r="H374">
            <v>118.4702080706179</v>
          </cell>
          <cell r="J374">
            <v>11.05</v>
          </cell>
          <cell r="K374">
            <v>31.214000000000002</v>
          </cell>
          <cell r="L374">
            <v>344.91470000000004</v>
          </cell>
          <cell r="M374">
            <v>38.86</v>
          </cell>
          <cell r="N374">
            <v>49.328000000000003</v>
          </cell>
          <cell r="O374">
            <v>1916.88608</v>
          </cell>
          <cell r="P374">
            <v>16.09</v>
          </cell>
          <cell r="Q374">
            <v>44.236000000000004</v>
          </cell>
          <cell r="R374">
            <v>711.75724000000002</v>
          </cell>
          <cell r="S374">
            <v>46.89</v>
          </cell>
          <cell r="T374">
            <v>18.968</v>
          </cell>
          <cell r="U374">
            <v>889.40952000000004</v>
          </cell>
          <cell r="V374">
            <v>3862.9675400000001</v>
          </cell>
          <cell r="X374">
            <v>56.47</v>
          </cell>
          <cell r="Y374">
            <v>28.021000000000001</v>
          </cell>
          <cell r="Z374">
            <v>1582.3458700000001</v>
          </cell>
          <cell r="AA374">
            <v>25.400000000000002</v>
          </cell>
          <cell r="AB374">
            <v>657.21100000000001</v>
          </cell>
          <cell r="AC374">
            <v>16693.1594</v>
          </cell>
          <cell r="AD374">
            <v>18275.505270000001</v>
          </cell>
          <cell r="AF374">
            <v>65.760000000000005</v>
          </cell>
          <cell r="AG374">
            <v>47.158000000000001</v>
          </cell>
          <cell r="AH374">
            <v>3101.1100800000004</v>
          </cell>
          <cell r="AI374">
            <v>3.54</v>
          </cell>
          <cell r="AJ374">
            <v>516.31540000000007</v>
          </cell>
          <cell r="AK374">
            <v>1827.7565160000001</v>
          </cell>
          <cell r="AL374">
            <v>4928.8665960000008</v>
          </cell>
        </row>
        <row r="375">
          <cell r="B375">
            <v>39217</v>
          </cell>
          <cell r="C375">
            <v>55.257085838416955</v>
          </cell>
          <cell r="D375">
            <v>93.43303310442667</v>
          </cell>
          <cell r="E375">
            <v>128.21535673955168</v>
          </cell>
          <cell r="F375">
            <v>136.71474875777074</v>
          </cell>
          <cell r="G375">
            <v>67.08179526491881</v>
          </cell>
          <cell r="H375">
            <v>118.31573139974778</v>
          </cell>
          <cell r="J375">
            <v>10.73</v>
          </cell>
          <cell r="K375">
            <v>31.214000000000002</v>
          </cell>
          <cell r="L375">
            <v>334.92622000000006</v>
          </cell>
          <cell r="M375">
            <v>39.17</v>
          </cell>
          <cell r="N375">
            <v>49.328000000000003</v>
          </cell>
          <cell r="O375">
            <v>1932.1777600000003</v>
          </cell>
          <cell r="P375">
            <v>15.99</v>
          </cell>
          <cell r="Q375">
            <v>44.236000000000004</v>
          </cell>
          <cell r="R375">
            <v>707.33364000000006</v>
          </cell>
          <cell r="S375">
            <v>46.27</v>
          </cell>
          <cell r="T375">
            <v>18.968</v>
          </cell>
          <cell r="U375">
            <v>877.64936</v>
          </cell>
          <cell r="V375">
            <v>3852.0869800000005</v>
          </cell>
          <cell r="X375">
            <v>55.7</v>
          </cell>
          <cell r="Y375">
            <v>28.021000000000001</v>
          </cell>
          <cell r="Z375">
            <v>1560.7697000000001</v>
          </cell>
          <cell r="AA375">
            <v>25.810000000000002</v>
          </cell>
          <cell r="AB375">
            <v>657.21100000000001</v>
          </cell>
          <cell r="AC375">
            <v>16962.61591</v>
          </cell>
          <cell r="AD375">
            <v>18523.385610000001</v>
          </cell>
          <cell r="AF375">
            <v>64.77</v>
          </cell>
          <cell r="AG375">
            <v>47.158000000000001</v>
          </cell>
          <cell r="AH375">
            <v>3054.4236599999999</v>
          </cell>
          <cell r="AI375">
            <v>3.5700000000000003</v>
          </cell>
          <cell r="AJ375">
            <v>516.31540000000007</v>
          </cell>
          <cell r="AK375">
            <v>1843.2459780000004</v>
          </cell>
          <cell r="AL375">
            <v>4897.6696380000003</v>
          </cell>
        </row>
        <row r="376">
          <cell r="B376">
            <v>39218</v>
          </cell>
          <cell r="C376">
            <v>54.489459834537335</v>
          </cell>
          <cell r="D376">
            <v>93.690598293122179</v>
          </cell>
          <cell r="E376">
            <v>128.51051829430415</v>
          </cell>
          <cell r="F376">
            <v>135.71497624490797</v>
          </cell>
          <cell r="G376">
            <v>67.976901380554239</v>
          </cell>
          <cell r="H376">
            <v>119.33638083228246</v>
          </cell>
          <cell r="J376">
            <v>10.88</v>
          </cell>
          <cell r="K376">
            <v>31.214000000000002</v>
          </cell>
          <cell r="L376">
            <v>339.60832000000005</v>
          </cell>
          <cell r="M376">
            <v>38.92</v>
          </cell>
          <cell r="N376">
            <v>49.328000000000003</v>
          </cell>
          <cell r="O376">
            <v>1919.8457600000002</v>
          </cell>
          <cell r="P376">
            <v>16.149999999999999</v>
          </cell>
          <cell r="Q376">
            <v>44.236000000000004</v>
          </cell>
          <cell r="R376">
            <v>714.41139999999996</v>
          </cell>
          <cell r="S376">
            <v>46.86</v>
          </cell>
          <cell r="T376">
            <v>18.968</v>
          </cell>
          <cell r="U376">
            <v>888.84047999999996</v>
          </cell>
          <cell r="V376">
            <v>3862.7059600000002</v>
          </cell>
          <cell r="X376">
            <v>55.58</v>
          </cell>
          <cell r="Y376">
            <v>28.021000000000001</v>
          </cell>
          <cell r="Z376">
            <v>1557.4071799999999</v>
          </cell>
          <cell r="AA376">
            <v>25.88</v>
          </cell>
          <cell r="AB376">
            <v>657.21100000000001</v>
          </cell>
          <cell r="AC376">
            <v>17008.62068</v>
          </cell>
          <cell r="AD376">
            <v>18566.027859999998</v>
          </cell>
          <cell r="AF376">
            <v>64.12</v>
          </cell>
          <cell r="AG376">
            <v>47.158000000000001</v>
          </cell>
          <cell r="AH376">
            <v>3023.7709600000003</v>
          </cell>
          <cell r="AI376">
            <v>3.56</v>
          </cell>
          <cell r="AJ376">
            <v>516.31540000000007</v>
          </cell>
          <cell r="AK376">
            <v>1838.0828240000003</v>
          </cell>
          <cell r="AL376">
            <v>4861.8537840000008</v>
          </cell>
        </row>
        <row r="377">
          <cell r="B377">
            <v>39219</v>
          </cell>
          <cell r="C377">
            <v>54.835943457207925</v>
          </cell>
          <cell r="D377">
            <v>94.24080504526674</v>
          </cell>
          <cell r="E377">
            <v>128.31480023882872</v>
          </cell>
          <cell r="F377">
            <v>135.6997836939135</v>
          </cell>
          <cell r="G377">
            <v>69.142065227400934</v>
          </cell>
          <cell r="H377">
            <v>119.22682849936947</v>
          </cell>
          <cell r="J377">
            <v>10.83</v>
          </cell>
          <cell r="K377">
            <v>31.214000000000002</v>
          </cell>
          <cell r="L377">
            <v>338.04762000000005</v>
          </cell>
          <cell r="M377">
            <v>39.25</v>
          </cell>
          <cell r="N377">
            <v>49.328000000000003</v>
          </cell>
          <cell r="O377">
            <v>1936.124</v>
          </cell>
          <cell r="P377">
            <v>16.149999999999999</v>
          </cell>
          <cell r="Q377">
            <v>44.236000000000004</v>
          </cell>
          <cell r="R377">
            <v>714.41139999999996</v>
          </cell>
          <cell r="S377">
            <v>47.28</v>
          </cell>
          <cell r="T377">
            <v>18.968</v>
          </cell>
          <cell r="U377">
            <v>896.80704000000003</v>
          </cell>
          <cell r="V377">
            <v>3885.3900600000002</v>
          </cell>
          <cell r="X377">
            <v>55.04</v>
          </cell>
          <cell r="Y377">
            <v>28.021000000000001</v>
          </cell>
          <cell r="Z377">
            <v>1542.27584</v>
          </cell>
          <cell r="AA377">
            <v>25.86</v>
          </cell>
          <cell r="AB377">
            <v>657.21100000000001</v>
          </cell>
          <cell r="AC377">
            <v>16995.476460000002</v>
          </cell>
          <cell r="AD377">
            <v>18537.7523</v>
          </cell>
          <cell r="AF377">
            <v>63.78</v>
          </cell>
          <cell r="AG377">
            <v>47.158000000000001</v>
          </cell>
          <cell r="AH377">
            <v>3007.7372399999999</v>
          </cell>
          <cell r="AI377">
            <v>3.59</v>
          </cell>
          <cell r="AJ377">
            <v>516.31540000000007</v>
          </cell>
          <cell r="AK377">
            <v>1853.5722860000001</v>
          </cell>
          <cell r="AL377">
            <v>4861.309526</v>
          </cell>
        </row>
        <row r="378">
          <cell r="B378">
            <v>39220</v>
          </cell>
          <cell r="C378">
            <v>54.193411241112656</v>
          </cell>
          <cell r="D378">
            <v>94.977171214402915</v>
          </cell>
          <cell r="E378">
            <v>129.70879810129765</v>
          </cell>
          <cell r="F378">
            <v>135.33119730741427</v>
          </cell>
          <cell r="G378">
            <v>69.001294437716282</v>
          </cell>
          <cell r="H378">
            <v>120.01497477931902</v>
          </cell>
          <cell r="J378">
            <v>11.02</v>
          </cell>
          <cell r="K378">
            <v>31.214000000000002</v>
          </cell>
          <cell r="L378">
            <v>343.97827999999998</v>
          </cell>
          <cell r="M378">
            <v>39.53</v>
          </cell>
          <cell r="N378">
            <v>49.328000000000003</v>
          </cell>
          <cell r="O378">
            <v>1949.9358400000001</v>
          </cell>
          <cell r="P378">
            <v>16.39</v>
          </cell>
          <cell r="Q378">
            <v>44.236000000000004</v>
          </cell>
          <cell r="R378">
            <v>725.02804000000015</v>
          </cell>
          <cell r="S378">
            <v>47.28</v>
          </cell>
          <cell r="T378">
            <v>18.968</v>
          </cell>
          <cell r="U378">
            <v>896.80704000000003</v>
          </cell>
          <cell r="V378">
            <v>3915.7492000000002</v>
          </cell>
          <cell r="X378">
            <v>55.660000000000004</v>
          </cell>
          <cell r="Y378">
            <v>28.021000000000001</v>
          </cell>
          <cell r="Z378">
            <v>1559.6488600000002</v>
          </cell>
          <cell r="AA378">
            <v>26.14</v>
          </cell>
          <cell r="AB378">
            <v>657.21100000000001</v>
          </cell>
          <cell r="AC378">
            <v>17179.49554</v>
          </cell>
          <cell r="AD378">
            <v>18739.144400000001</v>
          </cell>
          <cell r="AF378">
            <v>63.5</v>
          </cell>
          <cell r="AG378">
            <v>47.158000000000001</v>
          </cell>
          <cell r="AH378">
            <v>2994.5329999999999</v>
          </cell>
          <cell r="AI378">
            <v>3.59</v>
          </cell>
          <cell r="AJ378">
            <v>516.31540000000007</v>
          </cell>
          <cell r="AK378">
            <v>1853.5722860000001</v>
          </cell>
          <cell r="AL378">
            <v>4848.105286</v>
          </cell>
        </row>
        <row r="379">
          <cell r="B379">
            <v>39223</v>
          </cell>
          <cell r="C379">
            <v>56.189509585668276</v>
          </cell>
          <cell r="D379">
            <v>96.296486677766197</v>
          </cell>
          <cell r="E379">
            <v>128.96684090627633</v>
          </cell>
          <cell r="F379">
            <v>135.13374031464684</v>
          </cell>
          <cell r="G379">
            <v>70.14051385186697</v>
          </cell>
          <cell r="H379">
            <v>120.20018915510717</v>
          </cell>
          <cell r="J379">
            <v>10.96</v>
          </cell>
          <cell r="K379">
            <v>31.214000000000002</v>
          </cell>
          <cell r="L379">
            <v>342.10544000000004</v>
          </cell>
          <cell r="M379">
            <v>40.03</v>
          </cell>
          <cell r="N379">
            <v>49.328000000000003</v>
          </cell>
          <cell r="O379">
            <v>1974.5998400000001</v>
          </cell>
          <cell r="P379">
            <v>16.89</v>
          </cell>
          <cell r="Q379">
            <v>44.236000000000004</v>
          </cell>
          <cell r="R379">
            <v>747.14604000000008</v>
          </cell>
          <cell r="S379">
            <v>47.78</v>
          </cell>
          <cell r="T379">
            <v>18.968</v>
          </cell>
          <cell r="U379">
            <v>906.29104000000007</v>
          </cell>
          <cell r="V379">
            <v>3970.1423600000003</v>
          </cell>
          <cell r="X379">
            <v>56.76</v>
          </cell>
          <cell r="Y379">
            <v>28.021000000000001</v>
          </cell>
          <cell r="Z379">
            <v>1590.4719600000001</v>
          </cell>
          <cell r="AA379">
            <v>25.93</v>
          </cell>
          <cell r="AB379">
            <v>657.21100000000001</v>
          </cell>
          <cell r="AC379">
            <v>17041.481230000001</v>
          </cell>
          <cell r="AD379">
            <v>18631.95319</v>
          </cell>
          <cell r="AF379">
            <v>63.35</v>
          </cell>
          <cell r="AG379">
            <v>47.158000000000001</v>
          </cell>
          <cell r="AH379">
            <v>2987.4593</v>
          </cell>
          <cell r="AI379">
            <v>3.59</v>
          </cell>
          <cell r="AJ379">
            <v>516.31540000000007</v>
          </cell>
          <cell r="AK379">
            <v>1853.5722860000001</v>
          </cell>
          <cell r="AL379">
            <v>4841.0315860000001</v>
          </cell>
        </row>
        <row r="380">
          <cell r="B380">
            <v>39224</v>
          </cell>
          <cell r="C380">
            <v>56.779284738573431</v>
          </cell>
          <cell r="D380">
            <v>97.644587694416145</v>
          </cell>
          <cell r="E380">
            <v>131.92322329673055</v>
          </cell>
          <cell r="F380">
            <v>133.94899835804225</v>
          </cell>
          <cell r="G380">
            <v>72.519684401218413</v>
          </cell>
          <cell r="H380">
            <v>120.12295081967213</v>
          </cell>
          <cell r="J380">
            <v>11.55</v>
          </cell>
          <cell r="K380">
            <v>31.214000000000002</v>
          </cell>
          <cell r="L380">
            <v>360.52170000000007</v>
          </cell>
          <cell r="M380">
            <v>40.39</v>
          </cell>
          <cell r="N380">
            <v>49.328000000000003</v>
          </cell>
          <cell r="O380">
            <v>1992.3579200000001</v>
          </cell>
          <cell r="P380">
            <v>17.11</v>
          </cell>
          <cell r="Q380">
            <v>44.236000000000004</v>
          </cell>
          <cell r="R380">
            <v>756.87796000000003</v>
          </cell>
          <cell r="S380">
            <v>48.29</v>
          </cell>
          <cell r="T380">
            <v>18.968</v>
          </cell>
          <cell r="U380">
            <v>915.96471999999994</v>
          </cell>
          <cell r="V380">
            <v>4025.7223000000004</v>
          </cell>
          <cell r="X380">
            <v>57.93</v>
          </cell>
          <cell r="Y380">
            <v>28.021000000000001</v>
          </cell>
          <cell r="Z380">
            <v>1623.2565300000001</v>
          </cell>
          <cell r="AA380">
            <v>26.53</v>
          </cell>
          <cell r="AB380">
            <v>657.21100000000001</v>
          </cell>
          <cell r="AC380">
            <v>17435.807830000002</v>
          </cell>
          <cell r="AD380">
            <v>19059.06436</v>
          </cell>
          <cell r="AF380">
            <v>62.45</v>
          </cell>
          <cell r="AG380">
            <v>47.158000000000001</v>
          </cell>
          <cell r="AH380">
            <v>2945.0171</v>
          </cell>
          <cell r="AI380">
            <v>3.59</v>
          </cell>
          <cell r="AJ380">
            <v>516.31540000000007</v>
          </cell>
          <cell r="AK380">
            <v>1853.5722860000001</v>
          </cell>
          <cell r="AL380">
            <v>4798.5893859999996</v>
          </cell>
        </row>
        <row r="381">
          <cell r="B381">
            <v>39225</v>
          </cell>
          <cell r="C381">
            <v>56.514795467806692</v>
          </cell>
          <cell r="D381">
            <v>98.39881682768511</v>
          </cell>
          <cell r="E381">
            <v>131.46725577361414</v>
          </cell>
          <cell r="F381">
            <v>133.85549926043302</v>
          </cell>
          <cell r="G381">
            <v>71.872460173870152</v>
          </cell>
          <cell r="H381">
            <v>119.97793190416139</v>
          </cell>
          <cell r="J381">
            <v>11.49</v>
          </cell>
          <cell r="K381">
            <v>31.214000000000002</v>
          </cell>
          <cell r="L381">
            <v>358.64886000000001</v>
          </cell>
          <cell r="M381">
            <v>40.76</v>
          </cell>
          <cell r="N381">
            <v>49.328000000000003</v>
          </cell>
          <cell r="O381">
            <v>2010.6092800000001</v>
          </cell>
          <cell r="P381">
            <v>17.760000000000002</v>
          </cell>
          <cell r="Q381">
            <v>44.236000000000004</v>
          </cell>
          <cell r="R381">
            <v>785.6313600000002</v>
          </cell>
          <cell r="S381">
            <v>47.550000000000004</v>
          </cell>
          <cell r="T381">
            <v>18.968</v>
          </cell>
          <cell r="U381">
            <v>901.92840000000012</v>
          </cell>
          <cell r="V381">
            <v>4056.8179000000005</v>
          </cell>
          <cell r="X381">
            <v>57.69</v>
          </cell>
          <cell r="Y381">
            <v>28.021000000000001</v>
          </cell>
          <cell r="Z381">
            <v>1616.5314900000001</v>
          </cell>
          <cell r="AA381">
            <v>26.44</v>
          </cell>
          <cell r="AB381">
            <v>657.21100000000001</v>
          </cell>
          <cell r="AC381">
            <v>17376.65884</v>
          </cell>
          <cell r="AD381">
            <v>18993.190330000001</v>
          </cell>
          <cell r="AF381">
            <v>62.160000000000004</v>
          </cell>
          <cell r="AG381">
            <v>47.158000000000001</v>
          </cell>
          <cell r="AH381">
            <v>2931.3412800000001</v>
          </cell>
          <cell r="AI381">
            <v>3.61</v>
          </cell>
          <cell r="AJ381">
            <v>516.31540000000007</v>
          </cell>
          <cell r="AK381">
            <v>1863.8985940000002</v>
          </cell>
          <cell r="AL381">
            <v>4795.2398740000008</v>
          </cell>
        </row>
        <row r="382">
          <cell r="B382">
            <v>39226</v>
          </cell>
          <cell r="C382">
            <v>55.884207884715977</v>
          </cell>
          <cell r="D382">
            <v>97.181379879091963</v>
          </cell>
          <cell r="E382">
            <v>132.20286836832238</v>
          </cell>
          <cell r="F382">
            <v>132.72544125337637</v>
          </cell>
          <cell r="G382">
            <v>72.129223930848823</v>
          </cell>
          <cell r="H382">
            <v>118.81383984867591</v>
          </cell>
          <cell r="J382">
            <v>11.19</v>
          </cell>
          <cell r="K382">
            <v>31.214000000000002</v>
          </cell>
          <cell r="L382">
            <v>349.28466000000003</v>
          </cell>
          <cell r="M382">
            <v>40.81</v>
          </cell>
          <cell r="N382">
            <v>49.328000000000003</v>
          </cell>
          <cell r="O382">
            <v>2013.0756800000001</v>
          </cell>
          <cell r="P382">
            <v>17.09</v>
          </cell>
          <cell r="Q382">
            <v>44.236000000000004</v>
          </cell>
          <cell r="R382">
            <v>755.99324000000001</v>
          </cell>
          <cell r="S382">
            <v>46.83</v>
          </cell>
          <cell r="T382">
            <v>18.968</v>
          </cell>
          <cell r="U382">
            <v>888.27143999999998</v>
          </cell>
          <cell r="V382">
            <v>4006.6250199999999</v>
          </cell>
          <cell r="X382">
            <v>57.730000000000004</v>
          </cell>
          <cell r="Y382">
            <v>28.021000000000001</v>
          </cell>
          <cell r="Z382">
            <v>1617.6523300000001</v>
          </cell>
          <cell r="AA382">
            <v>26.6</v>
          </cell>
          <cell r="AB382">
            <v>657.21100000000001</v>
          </cell>
          <cell r="AC382">
            <v>17481.812600000001</v>
          </cell>
          <cell r="AD382">
            <v>19099.464930000002</v>
          </cell>
          <cell r="AF382">
            <v>61.63</v>
          </cell>
          <cell r="AG382">
            <v>47.158000000000001</v>
          </cell>
          <cell r="AH382">
            <v>2906.3475400000002</v>
          </cell>
          <cell r="AI382">
            <v>3.58</v>
          </cell>
          <cell r="AJ382">
            <v>516.31540000000007</v>
          </cell>
          <cell r="AK382">
            <v>1848.4091320000002</v>
          </cell>
          <cell r="AL382">
            <v>4754.7566720000004</v>
          </cell>
        </row>
        <row r="383">
          <cell r="B383">
            <v>39227</v>
          </cell>
          <cell r="C383">
            <v>56.345793204577831</v>
          </cell>
          <cell r="D383">
            <v>97.421563326271553</v>
          </cell>
          <cell r="E383">
            <v>131.51416031195188</v>
          </cell>
          <cell r="F383">
            <v>132.29103586928804</v>
          </cell>
          <cell r="G383">
            <v>71.752068085402286</v>
          </cell>
          <cell r="H383">
            <v>119.46169609079445</v>
          </cell>
          <cell r="J383">
            <v>11.31</v>
          </cell>
          <cell r="K383">
            <v>31.214000000000002</v>
          </cell>
          <cell r="L383">
            <v>353.03034000000002</v>
          </cell>
          <cell r="M383">
            <v>40.89</v>
          </cell>
          <cell r="N383">
            <v>49.328000000000003</v>
          </cell>
          <cell r="O383">
            <v>2017.0219200000001</v>
          </cell>
          <cell r="P383">
            <v>17.2</v>
          </cell>
          <cell r="Q383">
            <v>44.236000000000004</v>
          </cell>
          <cell r="R383">
            <v>760.85919999999999</v>
          </cell>
          <cell r="S383">
            <v>46.69</v>
          </cell>
          <cell r="T383">
            <v>18.968</v>
          </cell>
          <cell r="U383">
            <v>885.61591999999996</v>
          </cell>
          <cell r="V383">
            <v>4016.5273800000004</v>
          </cell>
          <cell r="X383">
            <v>58.870000000000005</v>
          </cell>
          <cell r="Y383">
            <v>28.021000000000001</v>
          </cell>
          <cell r="Z383">
            <v>1649.5962700000002</v>
          </cell>
          <cell r="AA383">
            <v>26.400000000000002</v>
          </cell>
          <cell r="AB383">
            <v>657.21100000000001</v>
          </cell>
          <cell r="AC383">
            <v>17350.370400000003</v>
          </cell>
          <cell r="AD383">
            <v>18999.966670000005</v>
          </cell>
          <cell r="AF383">
            <v>61.300000000000004</v>
          </cell>
          <cell r="AG383">
            <v>47.158000000000001</v>
          </cell>
          <cell r="AH383">
            <v>2890.7854000000002</v>
          </cell>
          <cell r="AI383">
            <v>3.58</v>
          </cell>
          <cell r="AJ383">
            <v>516.31540000000007</v>
          </cell>
          <cell r="AK383">
            <v>1848.4091320000002</v>
          </cell>
          <cell r="AL383">
            <v>4739.1945320000004</v>
          </cell>
        </row>
        <row r="384">
          <cell r="B384">
            <v>39231</v>
          </cell>
          <cell r="C384">
            <v>58.32224183123077</v>
          </cell>
          <cell r="D384">
            <v>98.344165073640099</v>
          </cell>
          <cell r="E384">
            <v>130.05298801336653</v>
          </cell>
          <cell r="F384">
            <v>133.40860632731906</v>
          </cell>
          <cell r="G384">
            <v>71.691091549097749</v>
          </cell>
          <cell r="H384">
            <v>119.64927490542243</v>
          </cell>
          <cell r="J384">
            <v>11.370000000000001</v>
          </cell>
          <cell r="K384">
            <v>31.214000000000002</v>
          </cell>
          <cell r="L384">
            <v>354.90318000000008</v>
          </cell>
          <cell r="M384">
            <v>40.83</v>
          </cell>
          <cell r="N384">
            <v>49.328000000000003</v>
          </cell>
          <cell r="O384">
            <v>2014.06224</v>
          </cell>
          <cell r="P384">
            <v>17.78</v>
          </cell>
          <cell r="Q384">
            <v>44.236000000000004</v>
          </cell>
          <cell r="R384">
            <v>786.5160800000001</v>
          </cell>
          <cell r="S384">
            <v>47.400000000000006</v>
          </cell>
          <cell r="T384">
            <v>18.968</v>
          </cell>
          <cell r="U384">
            <v>899.08320000000015</v>
          </cell>
          <cell r="V384">
            <v>4054.5646999999999</v>
          </cell>
          <cell r="X384">
            <v>59.78</v>
          </cell>
          <cell r="Y384">
            <v>28.021000000000001</v>
          </cell>
          <cell r="Z384">
            <v>1675.09538</v>
          </cell>
          <cell r="AA384">
            <v>26.04</v>
          </cell>
          <cell r="AB384">
            <v>657.21100000000001</v>
          </cell>
          <cell r="AC384">
            <v>17113.774440000001</v>
          </cell>
          <cell r="AD384">
            <v>18788.86982</v>
          </cell>
          <cell r="AF384">
            <v>61.93</v>
          </cell>
          <cell r="AG384">
            <v>47.158000000000001</v>
          </cell>
          <cell r="AH384">
            <v>2920.49494</v>
          </cell>
          <cell r="AI384">
            <v>3.6</v>
          </cell>
          <cell r="AJ384">
            <v>516.31540000000007</v>
          </cell>
          <cell r="AK384">
            <v>1858.7354400000004</v>
          </cell>
          <cell r="AL384">
            <v>4779.2303800000009</v>
          </cell>
        </row>
        <row r="385">
          <cell r="B385">
            <v>39232</v>
          </cell>
          <cell r="C385">
            <v>59.714333384181728</v>
          </cell>
          <cell r="D385">
            <v>99.079509129818945</v>
          </cell>
          <cell r="E385">
            <v>131.33061896628629</v>
          </cell>
          <cell r="F385">
            <v>134.24063069891113</v>
          </cell>
          <cell r="G385">
            <v>71.854363475199207</v>
          </cell>
          <cell r="H385">
            <v>120.6045081967213</v>
          </cell>
          <cell r="J385">
            <v>11.19</v>
          </cell>
          <cell r="K385">
            <v>31.214000000000002</v>
          </cell>
          <cell r="L385">
            <v>349.28466000000003</v>
          </cell>
          <cell r="M385">
            <v>41.01</v>
          </cell>
          <cell r="N385">
            <v>49.328000000000003</v>
          </cell>
          <cell r="O385">
            <v>2022.94128</v>
          </cell>
          <cell r="P385">
            <v>17.98</v>
          </cell>
          <cell r="Q385">
            <v>44.236000000000004</v>
          </cell>
          <cell r="R385">
            <v>795.36328000000015</v>
          </cell>
          <cell r="S385">
            <v>48.36</v>
          </cell>
          <cell r="T385">
            <v>18.968</v>
          </cell>
          <cell r="U385">
            <v>917.29247999999995</v>
          </cell>
          <cell r="V385">
            <v>4084.8817000000004</v>
          </cell>
          <cell r="X385">
            <v>62.38</v>
          </cell>
          <cell r="Y385">
            <v>28.021000000000001</v>
          </cell>
          <cell r="Z385">
            <v>1747.9499800000001</v>
          </cell>
          <cell r="AA385">
            <v>26.21</v>
          </cell>
          <cell r="AB385">
            <v>657.21100000000001</v>
          </cell>
          <cell r="AC385">
            <v>17225.500309999999</v>
          </cell>
          <cell r="AD385">
            <v>18973.450290000001</v>
          </cell>
          <cell r="AF385">
            <v>63</v>
          </cell>
          <cell r="AG385">
            <v>47.158000000000001</v>
          </cell>
          <cell r="AH385">
            <v>2970.9540000000002</v>
          </cell>
          <cell r="AI385">
            <v>3.56</v>
          </cell>
          <cell r="AJ385">
            <v>516.31540000000007</v>
          </cell>
          <cell r="AK385">
            <v>1838.0828240000003</v>
          </cell>
          <cell r="AL385">
            <v>4809.0368240000007</v>
          </cell>
        </row>
        <row r="386">
          <cell r="B386">
            <v>39233</v>
          </cell>
          <cell r="C386">
            <v>58.732248618999272</v>
          </cell>
          <cell r="D386">
            <v>98.959627456020598</v>
          </cell>
          <cell r="E386">
            <v>131.21865709665514</v>
          </cell>
          <cell r="F386">
            <v>137.0688188437677</v>
          </cell>
          <cell r="G386">
            <v>71.260932095237123</v>
          </cell>
          <cell r="H386">
            <v>120.63524590163934</v>
          </cell>
          <cell r="J386">
            <v>11.41</v>
          </cell>
          <cell r="K386">
            <v>31.214000000000002</v>
          </cell>
          <cell r="L386">
            <v>356.15174000000002</v>
          </cell>
          <cell r="M386">
            <v>40.950000000000003</v>
          </cell>
          <cell r="N386">
            <v>49.328000000000003</v>
          </cell>
          <cell r="O386">
            <v>2019.9816000000003</v>
          </cell>
          <cell r="P386">
            <v>17.900000000000002</v>
          </cell>
          <cell r="Q386">
            <v>44.236000000000004</v>
          </cell>
          <cell r="R386">
            <v>791.8244000000002</v>
          </cell>
          <cell r="S386">
            <v>48.08</v>
          </cell>
          <cell r="T386">
            <v>18.968</v>
          </cell>
          <cell r="U386">
            <v>911.98144000000002</v>
          </cell>
          <cell r="V386">
            <v>4079.9391800000008</v>
          </cell>
          <cell r="X386">
            <v>63.21</v>
          </cell>
          <cell r="Y386">
            <v>28.021000000000001</v>
          </cell>
          <cell r="Z386">
            <v>1771.20741</v>
          </cell>
          <cell r="AA386">
            <v>26.150000000000002</v>
          </cell>
          <cell r="AB386">
            <v>657.21100000000001</v>
          </cell>
          <cell r="AC386">
            <v>17186.067650000001</v>
          </cell>
          <cell r="AD386">
            <v>18957.27506</v>
          </cell>
          <cell r="AF386">
            <v>64.820000000000007</v>
          </cell>
          <cell r="AG386">
            <v>47.158000000000001</v>
          </cell>
          <cell r="AH386">
            <v>3056.7815600000004</v>
          </cell>
          <cell r="AI386">
            <v>3.59</v>
          </cell>
          <cell r="AJ386">
            <v>516.31540000000007</v>
          </cell>
          <cell r="AK386">
            <v>1853.5722860000001</v>
          </cell>
          <cell r="AL386">
            <v>4910.353846</v>
          </cell>
        </row>
        <row r="387">
          <cell r="B387">
            <v>39234</v>
          </cell>
          <cell r="C387">
            <v>58.988663313335152</v>
          </cell>
          <cell r="D387">
            <v>99.335613672043394</v>
          </cell>
          <cell r="E387">
            <v>131.22941345104203</v>
          </cell>
          <cell r="F387">
            <v>138.43514899165302</v>
          </cell>
          <cell r="G387">
            <v>70.206006456382937</v>
          </cell>
          <cell r="H387">
            <v>121.08606557377048</v>
          </cell>
          <cell r="J387">
            <v>11.43</v>
          </cell>
          <cell r="K387">
            <v>31.214000000000002</v>
          </cell>
          <cell r="L387">
            <v>356.77602000000002</v>
          </cell>
          <cell r="M387">
            <v>40.83</v>
          </cell>
          <cell r="N387">
            <v>49.328000000000003</v>
          </cell>
          <cell r="O387">
            <v>2014.06224</v>
          </cell>
          <cell r="P387">
            <v>18.13</v>
          </cell>
          <cell r="Q387">
            <v>44.236000000000004</v>
          </cell>
          <cell r="R387">
            <v>801.99868000000004</v>
          </cell>
          <cell r="S387">
            <v>48.64</v>
          </cell>
          <cell r="T387">
            <v>18.968</v>
          </cell>
          <cell r="U387">
            <v>922.60352</v>
          </cell>
          <cell r="V387">
            <v>4095.4404600000003</v>
          </cell>
          <cell r="X387">
            <v>63.5</v>
          </cell>
          <cell r="Y387">
            <v>28.021000000000001</v>
          </cell>
          <cell r="Z387">
            <v>1779.3335</v>
          </cell>
          <cell r="AA387">
            <v>26.14</v>
          </cell>
          <cell r="AB387">
            <v>657.21100000000001</v>
          </cell>
          <cell r="AC387">
            <v>17179.49554</v>
          </cell>
          <cell r="AD387">
            <v>18958.829040000001</v>
          </cell>
          <cell r="AF387">
            <v>65.42</v>
          </cell>
          <cell r="AG387">
            <v>47.158000000000001</v>
          </cell>
          <cell r="AH387">
            <v>3085.07636</v>
          </cell>
          <cell r="AI387">
            <v>3.63</v>
          </cell>
          <cell r="AJ387">
            <v>516.31540000000007</v>
          </cell>
          <cell r="AK387">
            <v>1874.2249020000002</v>
          </cell>
          <cell r="AL387">
            <v>4959.301262</v>
          </cell>
        </row>
        <row r="388">
          <cell r="B388">
            <v>39237</v>
          </cell>
          <cell r="C388">
            <v>59.756289317214751</v>
          </cell>
          <cell r="D388">
            <v>99.989380792599817</v>
          </cell>
          <cell r="E388">
            <v>132.53595355130437</v>
          </cell>
          <cell r="F388">
            <v>138.14689790324525</v>
          </cell>
          <cell r="G388">
            <v>71.037052073025293</v>
          </cell>
          <cell r="H388">
            <v>121.30989911727615</v>
          </cell>
          <cell r="J388">
            <v>11.59</v>
          </cell>
          <cell r="K388">
            <v>31.214000000000002</v>
          </cell>
          <cell r="L388">
            <v>361.77026000000001</v>
          </cell>
          <cell r="M388">
            <v>41.37</v>
          </cell>
          <cell r="N388">
            <v>49.328000000000003</v>
          </cell>
          <cell r="O388">
            <v>2040.6993600000001</v>
          </cell>
          <cell r="P388">
            <v>18.080000000000002</v>
          </cell>
          <cell r="Q388">
            <v>44.236000000000004</v>
          </cell>
          <cell r="R388">
            <v>799.78688000000011</v>
          </cell>
          <cell r="S388">
            <v>48.51</v>
          </cell>
          <cell r="T388">
            <v>18.968</v>
          </cell>
          <cell r="U388">
            <v>920.13767999999993</v>
          </cell>
          <cell r="V388">
            <v>4122.3941800000002</v>
          </cell>
          <cell r="X388">
            <v>63.2</v>
          </cell>
          <cell r="Y388">
            <v>28.021000000000001</v>
          </cell>
          <cell r="Z388">
            <v>1770.9272000000001</v>
          </cell>
          <cell r="AA388">
            <v>26.44</v>
          </cell>
          <cell r="AB388">
            <v>657.21100000000001</v>
          </cell>
          <cell r="AC388">
            <v>17376.65884</v>
          </cell>
          <cell r="AD388">
            <v>19147.586040000002</v>
          </cell>
          <cell r="AF388">
            <v>65.42</v>
          </cell>
          <cell r="AG388">
            <v>47.158000000000001</v>
          </cell>
          <cell r="AH388">
            <v>3085.07636</v>
          </cell>
          <cell r="AI388">
            <v>3.61</v>
          </cell>
          <cell r="AJ388">
            <v>516.31540000000007</v>
          </cell>
          <cell r="AK388">
            <v>1863.8985940000002</v>
          </cell>
          <cell r="AL388">
            <v>4948.9749540000003</v>
          </cell>
        </row>
        <row r="389">
          <cell r="B389">
            <v>39238</v>
          </cell>
          <cell r="C389">
            <v>59.316640720950531</v>
          </cell>
          <cell r="D389">
            <v>99.177294826828771</v>
          </cell>
          <cell r="E389">
            <v>131.47978757227975</v>
          </cell>
          <cell r="F389">
            <v>137.38272128071895</v>
          </cell>
          <cell r="G389">
            <v>70.222828493757177</v>
          </cell>
          <cell r="H389">
            <v>120.66125472887768</v>
          </cell>
          <cell r="J389">
            <v>11.200000000000001</v>
          </cell>
          <cell r="K389">
            <v>31.214000000000002</v>
          </cell>
          <cell r="L389">
            <v>349.59680000000003</v>
          </cell>
          <cell r="M389">
            <v>41.58</v>
          </cell>
          <cell r="N389">
            <v>49.328000000000003</v>
          </cell>
          <cell r="O389">
            <v>2051.0582399999998</v>
          </cell>
          <cell r="P389">
            <v>17.63</v>
          </cell>
          <cell r="Q389">
            <v>44.236000000000004</v>
          </cell>
          <cell r="R389">
            <v>779.88067999999998</v>
          </cell>
          <cell r="S389">
            <v>47.89</v>
          </cell>
          <cell r="T389">
            <v>18.968</v>
          </cell>
          <cell r="U389">
            <v>908.37752</v>
          </cell>
          <cell r="V389">
            <v>4088.9132399999999</v>
          </cell>
          <cell r="X389">
            <v>62.68</v>
          </cell>
          <cell r="Y389">
            <v>28.021000000000001</v>
          </cell>
          <cell r="Z389">
            <v>1756.35628</v>
          </cell>
          <cell r="AA389">
            <v>26.23</v>
          </cell>
          <cell r="AB389">
            <v>657.21100000000001</v>
          </cell>
          <cell r="AC389">
            <v>17238.644530000001</v>
          </cell>
          <cell r="AD389">
            <v>18995.000810000001</v>
          </cell>
          <cell r="AF389">
            <v>64.73</v>
          </cell>
          <cell r="AG389">
            <v>47.158000000000001</v>
          </cell>
          <cell r="AH389">
            <v>3052.5373400000003</v>
          </cell>
          <cell r="AI389">
            <v>3.62</v>
          </cell>
          <cell r="AJ389">
            <v>516.31540000000007</v>
          </cell>
          <cell r="AK389">
            <v>1869.0617480000003</v>
          </cell>
          <cell r="AL389">
            <v>4921.5990880000008</v>
          </cell>
        </row>
        <row r="390">
          <cell r="B390">
            <v>39239</v>
          </cell>
          <cell r="C390">
            <v>58.395387595389025</v>
          </cell>
          <cell r="D390">
            <v>98.620998086043357</v>
          </cell>
          <cell r="E390">
            <v>126.61596316209921</v>
          </cell>
          <cell r="F390">
            <v>135.50367920213051</v>
          </cell>
          <cell r="G390">
            <v>68.598935145829643</v>
          </cell>
          <cell r="H390">
            <v>119.5917402269861</v>
          </cell>
          <cell r="J390">
            <v>10.91</v>
          </cell>
          <cell r="K390">
            <v>31.214000000000002</v>
          </cell>
          <cell r="L390">
            <v>340.54474000000005</v>
          </cell>
          <cell r="M390">
            <v>41.35</v>
          </cell>
          <cell r="N390">
            <v>49.328000000000003</v>
          </cell>
          <cell r="O390">
            <v>2039.7128000000002</v>
          </cell>
          <cell r="P390">
            <v>18.010000000000002</v>
          </cell>
          <cell r="Q390">
            <v>44.236000000000004</v>
          </cell>
          <cell r="R390">
            <v>796.69036000000017</v>
          </cell>
          <cell r="S390">
            <v>46.87</v>
          </cell>
          <cell r="T390">
            <v>18.968</v>
          </cell>
          <cell r="U390">
            <v>889.03015999999991</v>
          </cell>
          <cell r="V390">
            <v>4065.9780600000004</v>
          </cell>
          <cell r="X390">
            <v>62.230000000000004</v>
          </cell>
          <cell r="Y390">
            <v>28.021000000000001</v>
          </cell>
          <cell r="Z390">
            <v>1743.7468300000003</v>
          </cell>
          <cell r="AA390">
            <v>25.18</v>
          </cell>
          <cell r="AB390">
            <v>657.21100000000001</v>
          </cell>
          <cell r="AC390">
            <v>16548.572980000001</v>
          </cell>
          <cell r="AD390">
            <v>18292.319810000001</v>
          </cell>
          <cell r="AF390">
            <v>63.85</v>
          </cell>
          <cell r="AG390">
            <v>47.158000000000001</v>
          </cell>
          <cell r="AH390">
            <v>3011.0383000000002</v>
          </cell>
          <cell r="AI390">
            <v>3.5700000000000003</v>
          </cell>
          <cell r="AJ390">
            <v>516.31540000000007</v>
          </cell>
          <cell r="AK390">
            <v>1843.2459780000004</v>
          </cell>
          <cell r="AL390">
            <v>4854.284278000001</v>
          </cell>
        </row>
        <row r="391">
          <cell r="B391">
            <v>39240</v>
          </cell>
          <cell r="C391">
            <v>57.52958305849458</v>
          </cell>
          <cell r="D391">
            <v>97.435407693470992</v>
          </cell>
          <cell r="E391">
            <v>124.18783794850728</v>
          </cell>
          <cell r="F391">
            <v>133.99389976053345</v>
          </cell>
          <cell r="G391">
            <v>65.820529395993432</v>
          </cell>
          <cell r="H391">
            <v>117.49054224464059</v>
          </cell>
          <cell r="J391">
            <v>10.8</v>
          </cell>
          <cell r="K391">
            <v>31.214000000000002</v>
          </cell>
          <cell r="L391">
            <v>337.11120000000005</v>
          </cell>
          <cell r="M391">
            <v>41.25</v>
          </cell>
          <cell r="N391">
            <v>49.328000000000003</v>
          </cell>
          <cell r="O391">
            <v>2034.7800000000002</v>
          </cell>
          <cell r="P391">
            <v>17.36</v>
          </cell>
          <cell r="Q391">
            <v>44.236000000000004</v>
          </cell>
          <cell r="R391">
            <v>767.93696</v>
          </cell>
          <cell r="S391">
            <v>46.25</v>
          </cell>
          <cell r="T391">
            <v>18.968</v>
          </cell>
          <cell r="U391">
            <v>877.27</v>
          </cell>
          <cell r="V391">
            <v>4017.09816</v>
          </cell>
          <cell r="X391">
            <v>60.5</v>
          </cell>
          <cell r="Y391">
            <v>28.021000000000001</v>
          </cell>
          <cell r="Z391">
            <v>1695.2705000000001</v>
          </cell>
          <cell r="AA391">
            <v>24.72</v>
          </cell>
          <cell r="AB391">
            <v>657.21100000000001</v>
          </cell>
          <cell r="AC391">
            <v>16246.25592</v>
          </cell>
          <cell r="AD391">
            <v>17941.526419999998</v>
          </cell>
          <cell r="AF391">
            <v>63.36</v>
          </cell>
          <cell r="AG391">
            <v>47.158000000000001</v>
          </cell>
          <cell r="AH391">
            <v>2987.9308799999999</v>
          </cell>
          <cell r="AI391">
            <v>3.5100000000000002</v>
          </cell>
          <cell r="AJ391">
            <v>516.31540000000007</v>
          </cell>
          <cell r="AK391">
            <v>1812.2670540000004</v>
          </cell>
          <cell r="AL391">
            <v>4800.1979339999998</v>
          </cell>
        </row>
        <row r="392">
          <cell r="B392">
            <v>39241</v>
          </cell>
          <cell r="C392">
            <v>58.471629404806222</v>
          </cell>
          <cell r="D392">
            <v>97.756277426349087</v>
          </cell>
          <cell r="E392">
            <v>125.35208667637292</v>
          </cell>
          <cell r="F392">
            <v>133.89061811586745</v>
          </cell>
          <cell r="G392">
            <v>67.274229009551604</v>
          </cell>
          <cell r="H392">
            <v>118.8264501891551</v>
          </cell>
          <cell r="J392">
            <v>11.02</v>
          </cell>
          <cell r="K392">
            <v>31.214000000000002</v>
          </cell>
          <cell r="L392">
            <v>343.97827999999998</v>
          </cell>
          <cell r="M392">
            <v>41.32</v>
          </cell>
          <cell r="N392">
            <v>49.328000000000003</v>
          </cell>
          <cell r="O392">
            <v>2038.23296</v>
          </cell>
          <cell r="P392">
            <v>17.34</v>
          </cell>
          <cell r="Q392">
            <v>44.236000000000004</v>
          </cell>
          <cell r="R392">
            <v>767.0522400000001</v>
          </cell>
          <cell r="S392">
            <v>46.45</v>
          </cell>
          <cell r="T392">
            <v>18.968</v>
          </cell>
          <cell r="U392">
            <v>881.06360000000006</v>
          </cell>
          <cell r="V392">
            <v>4030.32708</v>
          </cell>
          <cell r="X392">
            <v>60.17</v>
          </cell>
          <cell r="Y392">
            <v>28.021000000000001</v>
          </cell>
          <cell r="Z392">
            <v>1686.0235700000001</v>
          </cell>
          <cell r="AA392">
            <v>24.990000000000002</v>
          </cell>
          <cell r="AB392">
            <v>657.21100000000001</v>
          </cell>
          <cell r="AC392">
            <v>16423.70289</v>
          </cell>
          <cell r="AD392">
            <v>18109.726460000002</v>
          </cell>
          <cell r="AF392">
            <v>63.61</v>
          </cell>
          <cell r="AG392">
            <v>47.158000000000001</v>
          </cell>
          <cell r="AH392">
            <v>2999.7203800000002</v>
          </cell>
          <cell r="AI392">
            <v>3.48</v>
          </cell>
          <cell r="AJ392">
            <v>516.31540000000007</v>
          </cell>
          <cell r="AK392">
            <v>1796.7775920000001</v>
          </cell>
          <cell r="AL392">
            <v>4796.4979720000001</v>
          </cell>
        </row>
        <row r="393">
          <cell r="B393">
            <v>39244</v>
          </cell>
          <cell r="C393">
            <v>57.201201131097193</v>
          </cell>
          <cell r="D393">
            <v>97.953058668359077</v>
          </cell>
          <cell r="E393">
            <v>126.37069754433526</v>
          </cell>
          <cell r="F393">
            <v>136.04677623482252</v>
          </cell>
          <cell r="G393">
            <v>66.388507801560309</v>
          </cell>
          <cell r="H393">
            <v>118.94073139974779</v>
          </cell>
          <cell r="J393">
            <v>10.78</v>
          </cell>
          <cell r="K393">
            <v>31.214000000000002</v>
          </cell>
          <cell r="L393">
            <v>336.48692</v>
          </cell>
          <cell r="M393">
            <v>41.480000000000004</v>
          </cell>
          <cell r="N393">
            <v>49.328000000000003</v>
          </cell>
          <cell r="O393">
            <v>2046.1254400000003</v>
          </cell>
          <cell r="P393">
            <v>17.420000000000002</v>
          </cell>
          <cell r="Q393">
            <v>44.236000000000004</v>
          </cell>
          <cell r="R393">
            <v>770.59112000000016</v>
          </cell>
          <cell r="S393">
            <v>46.67</v>
          </cell>
          <cell r="T393">
            <v>18.968</v>
          </cell>
          <cell r="U393">
            <v>885.23656000000005</v>
          </cell>
          <cell r="V393">
            <v>4038.4400400000004</v>
          </cell>
          <cell r="X393">
            <v>61.2</v>
          </cell>
          <cell r="Y393">
            <v>28.021000000000001</v>
          </cell>
          <cell r="Z393">
            <v>1714.8852000000002</v>
          </cell>
          <cell r="AA393">
            <v>25.17</v>
          </cell>
          <cell r="AB393">
            <v>657.21100000000001</v>
          </cell>
          <cell r="AC393">
            <v>16542.00087</v>
          </cell>
          <cell r="AD393">
            <v>18256.88607</v>
          </cell>
          <cell r="AF393">
            <v>64.81</v>
          </cell>
          <cell r="AG393">
            <v>47.158000000000001</v>
          </cell>
          <cell r="AH393">
            <v>3056.30998</v>
          </cell>
          <cell r="AI393">
            <v>3.52</v>
          </cell>
          <cell r="AJ393">
            <v>516.31540000000007</v>
          </cell>
          <cell r="AK393">
            <v>1817.4302080000002</v>
          </cell>
          <cell r="AL393">
            <v>4873.7401879999998</v>
          </cell>
        </row>
        <row r="394">
          <cell r="B394">
            <v>39245</v>
          </cell>
          <cell r="C394">
            <v>56.583701683858514</v>
          </cell>
          <cell r="D394">
            <v>96.608991771952674</v>
          </cell>
          <cell r="E394">
            <v>124.12753403183187</v>
          </cell>
          <cell r="F394">
            <v>132.79734650539547</v>
          </cell>
          <cell r="G394">
            <v>64.772726770460366</v>
          </cell>
          <cell r="H394">
            <v>117.67023959646909</v>
          </cell>
          <cell r="J394">
            <v>10.65</v>
          </cell>
          <cell r="K394">
            <v>31.214000000000002</v>
          </cell>
          <cell r="L394">
            <v>332.42910000000006</v>
          </cell>
          <cell r="M394">
            <v>40.94</v>
          </cell>
          <cell r="N394">
            <v>49.328000000000003</v>
          </cell>
          <cell r="O394">
            <v>2019.4883199999999</v>
          </cell>
          <cell r="P394">
            <v>17.29</v>
          </cell>
          <cell r="Q394">
            <v>44.236000000000004</v>
          </cell>
          <cell r="R394">
            <v>764.84044000000006</v>
          </cell>
          <cell r="S394">
            <v>45.67</v>
          </cell>
          <cell r="T394">
            <v>18.968</v>
          </cell>
          <cell r="U394">
            <v>866.26855999999998</v>
          </cell>
          <cell r="V394">
            <v>3983.0264199999997</v>
          </cell>
          <cell r="X394">
            <v>59.72</v>
          </cell>
          <cell r="Y394">
            <v>28.021000000000001</v>
          </cell>
          <cell r="Z394">
            <v>1673.4141199999999</v>
          </cell>
          <cell r="AA394">
            <v>24.740000000000002</v>
          </cell>
          <cell r="AB394">
            <v>657.21100000000001</v>
          </cell>
          <cell r="AC394">
            <v>16259.400140000002</v>
          </cell>
          <cell r="AD394">
            <v>17932.814260000003</v>
          </cell>
          <cell r="AF394">
            <v>62.67</v>
          </cell>
          <cell r="AG394">
            <v>47.158000000000001</v>
          </cell>
          <cell r="AH394">
            <v>2955.3918600000002</v>
          </cell>
          <cell r="AI394">
            <v>3.49</v>
          </cell>
          <cell r="AJ394">
            <v>516.31540000000007</v>
          </cell>
          <cell r="AK394">
            <v>1801.9407460000004</v>
          </cell>
          <cell r="AL394">
            <v>4757.3326060000009</v>
          </cell>
        </row>
        <row r="395">
          <cell r="B395">
            <v>39246</v>
          </cell>
          <cell r="C395">
            <v>57.208132204680581</v>
          </cell>
          <cell r="D395">
            <v>97.213383123525276</v>
          </cell>
          <cell r="E395">
            <v>125.70843315578439</v>
          </cell>
          <cell r="F395">
            <v>135.31298471428522</v>
          </cell>
          <cell r="G395">
            <v>65.244617226195217</v>
          </cell>
          <cell r="H395">
            <v>119.45696721311474</v>
          </cell>
          <cell r="J395">
            <v>10.65</v>
          </cell>
          <cell r="K395">
            <v>31.214000000000002</v>
          </cell>
          <cell r="L395">
            <v>332.42910000000006</v>
          </cell>
          <cell r="M395">
            <v>41.08</v>
          </cell>
          <cell r="N395">
            <v>49.328000000000003</v>
          </cell>
          <cell r="O395">
            <v>2026.3942400000001</v>
          </cell>
          <cell r="P395">
            <v>17.62</v>
          </cell>
          <cell r="Q395">
            <v>44.236000000000004</v>
          </cell>
          <cell r="R395">
            <v>779.43832000000009</v>
          </cell>
          <cell r="S395">
            <v>45.85</v>
          </cell>
          <cell r="T395">
            <v>18.968</v>
          </cell>
          <cell r="U395">
            <v>869.68280000000004</v>
          </cell>
          <cell r="V395">
            <v>4007.9444600000002</v>
          </cell>
          <cell r="X395">
            <v>60.6</v>
          </cell>
          <cell r="Y395">
            <v>28.021000000000001</v>
          </cell>
          <cell r="Z395">
            <v>1698.0726000000002</v>
          </cell>
          <cell r="AA395">
            <v>25.05</v>
          </cell>
          <cell r="AB395">
            <v>657.21100000000001</v>
          </cell>
          <cell r="AC395">
            <v>16463.135549999999</v>
          </cell>
          <cell r="AD395">
            <v>18161.208149999999</v>
          </cell>
          <cell r="AF395">
            <v>64.8</v>
          </cell>
          <cell r="AG395">
            <v>47.158000000000001</v>
          </cell>
          <cell r="AH395">
            <v>3055.8384000000001</v>
          </cell>
          <cell r="AI395">
            <v>3.47</v>
          </cell>
          <cell r="AJ395">
            <v>516.31540000000007</v>
          </cell>
          <cell r="AK395">
            <v>1791.6144380000003</v>
          </cell>
          <cell r="AL395">
            <v>4847.4528380000002</v>
          </cell>
        </row>
        <row r="396">
          <cell r="B396">
            <v>39247</v>
          </cell>
          <cell r="C396">
            <v>57.827179674548759</v>
          </cell>
          <cell r="D396">
            <v>98.047135264433109</v>
          </cell>
          <cell r="E396">
            <v>127.21033622266644</v>
          </cell>
          <cell r="F396">
            <v>135.78552899594263</v>
          </cell>
          <cell r="G396">
            <v>65.078960528035708</v>
          </cell>
          <cell r="H396">
            <v>120.03231399747791</v>
          </cell>
          <cell r="J396">
            <v>10.83</v>
          </cell>
          <cell r="K396">
            <v>31.214000000000002</v>
          </cell>
          <cell r="L396">
            <v>338.04762000000005</v>
          </cell>
          <cell r="M396">
            <v>41.7</v>
          </cell>
          <cell r="N396">
            <v>49.328000000000003</v>
          </cell>
          <cell r="O396">
            <v>2056.9776000000002</v>
          </cell>
          <cell r="P396">
            <v>17.36</v>
          </cell>
          <cell r="Q396">
            <v>44.236000000000004</v>
          </cell>
          <cell r="R396">
            <v>767.93696</v>
          </cell>
          <cell r="S396">
            <v>46.36</v>
          </cell>
          <cell r="T396">
            <v>18.968</v>
          </cell>
          <cell r="U396">
            <v>879.35648000000003</v>
          </cell>
          <cell r="V396">
            <v>4042.3186600000004</v>
          </cell>
          <cell r="X396">
            <v>59.900000000000006</v>
          </cell>
          <cell r="Y396">
            <v>28.021000000000001</v>
          </cell>
          <cell r="Z396">
            <v>1678.4579000000001</v>
          </cell>
          <cell r="AA396">
            <v>25.41</v>
          </cell>
          <cell r="AB396">
            <v>657.21100000000001</v>
          </cell>
          <cell r="AC396">
            <v>16699.731510000001</v>
          </cell>
          <cell r="AD396">
            <v>18378.189410000003</v>
          </cell>
          <cell r="AF396">
            <v>64.94</v>
          </cell>
          <cell r="AG396">
            <v>47.158000000000001</v>
          </cell>
          <cell r="AH396">
            <v>3062.4405200000001</v>
          </cell>
          <cell r="AI396">
            <v>3.49</v>
          </cell>
          <cell r="AJ396">
            <v>516.31540000000007</v>
          </cell>
          <cell r="AK396">
            <v>1801.9407460000004</v>
          </cell>
          <cell r="AL396">
            <v>4864.3812660000003</v>
          </cell>
        </row>
        <row r="397">
          <cell r="B397">
            <v>39248</v>
          </cell>
          <cell r="C397">
            <v>58.393100589694072</v>
          </cell>
          <cell r="D397">
            <v>99.755490107300872</v>
          </cell>
          <cell r="E397">
            <v>131.23821681672234</v>
          </cell>
          <cell r="F397">
            <v>137.18021549434027</v>
          </cell>
          <cell r="G397">
            <v>65.082326707701228</v>
          </cell>
          <cell r="H397">
            <v>120.81573139974778</v>
          </cell>
          <cell r="J397">
            <v>11.21</v>
          </cell>
          <cell r="K397">
            <v>31.214000000000002</v>
          </cell>
          <cell r="L397">
            <v>349.90894000000003</v>
          </cell>
          <cell r="M397">
            <v>42.38</v>
          </cell>
          <cell r="N397">
            <v>49.328000000000003</v>
          </cell>
          <cell r="O397">
            <v>2090.5206400000002</v>
          </cell>
          <cell r="P397">
            <v>17.78</v>
          </cell>
          <cell r="Q397">
            <v>44.236000000000004</v>
          </cell>
          <cell r="R397">
            <v>786.5160800000001</v>
          </cell>
          <cell r="S397">
            <v>46.7</v>
          </cell>
          <cell r="T397">
            <v>18.968</v>
          </cell>
          <cell r="U397">
            <v>885.80560000000003</v>
          </cell>
          <cell r="V397">
            <v>4112.75126</v>
          </cell>
          <cell r="X397">
            <v>58.620000000000005</v>
          </cell>
          <cell r="Y397">
            <v>28.021000000000001</v>
          </cell>
          <cell r="Z397">
            <v>1642.5910200000001</v>
          </cell>
          <cell r="AA397">
            <v>26.35</v>
          </cell>
          <cell r="AB397">
            <v>657.21100000000001</v>
          </cell>
          <cell r="AC397">
            <v>17317.509850000002</v>
          </cell>
          <cell r="AD397">
            <v>18960.100870000002</v>
          </cell>
          <cell r="AF397">
            <v>65.89</v>
          </cell>
          <cell r="AG397">
            <v>47.158000000000001</v>
          </cell>
          <cell r="AH397">
            <v>3107.24062</v>
          </cell>
          <cell r="AI397">
            <v>3.5</v>
          </cell>
          <cell r="AJ397">
            <v>516.31540000000007</v>
          </cell>
          <cell r="AK397">
            <v>1807.1039000000003</v>
          </cell>
          <cell r="AL397">
            <v>4914.3445200000006</v>
          </cell>
        </row>
        <row r="398">
          <cell r="B398">
            <v>39251</v>
          </cell>
          <cell r="C398">
            <v>56.812761575393587</v>
          </cell>
          <cell r="D398">
            <v>99.183652107467523</v>
          </cell>
          <cell r="E398">
            <v>130.58406575860758</v>
          </cell>
          <cell r="F398">
            <v>136.45485401987528</v>
          </cell>
          <cell r="G398">
            <v>64.436051532320988</v>
          </cell>
          <cell r="H398">
            <v>120.66913619167717</v>
          </cell>
          <cell r="J398">
            <v>11.01</v>
          </cell>
          <cell r="K398">
            <v>31.214000000000002</v>
          </cell>
          <cell r="L398">
            <v>343.66614000000004</v>
          </cell>
          <cell r="M398">
            <v>41.980000000000004</v>
          </cell>
          <cell r="N398">
            <v>49.328000000000003</v>
          </cell>
          <cell r="O398">
            <v>2070.7894400000005</v>
          </cell>
          <cell r="P398">
            <v>17.98</v>
          </cell>
          <cell r="Q398">
            <v>44.236000000000004</v>
          </cell>
          <cell r="R398">
            <v>795.36328000000015</v>
          </cell>
          <cell r="S398">
            <v>46.36</v>
          </cell>
          <cell r="T398">
            <v>18.968</v>
          </cell>
          <cell r="U398">
            <v>879.35648000000003</v>
          </cell>
          <cell r="V398">
            <v>4089.1753400000007</v>
          </cell>
          <cell r="X398">
            <v>59</v>
          </cell>
          <cell r="Y398">
            <v>28.021000000000001</v>
          </cell>
          <cell r="Z398">
            <v>1653.239</v>
          </cell>
          <cell r="AA398">
            <v>26.19</v>
          </cell>
          <cell r="AB398">
            <v>657.21100000000001</v>
          </cell>
          <cell r="AC398">
            <v>17212.356090000001</v>
          </cell>
          <cell r="AD398">
            <v>18865.595090000003</v>
          </cell>
          <cell r="AF398">
            <v>65.12</v>
          </cell>
          <cell r="AG398">
            <v>47.158000000000001</v>
          </cell>
          <cell r="AH398">
            <v>3070.9289600000002</v>
          </cell>
          <cell r="AI398">
            <v>3.52</v>
          </cell>
          <cell r="AJ398">
            <v>516.31540000000007</v>
          </cell>
          <cell r="AK398">
            <v>1817.4302080000002</v>
          </cell>
          <cell r="AL398">
            <v>4888.3591680000009</v>
          </cell>
        </row>
        <row r="399">
          <cell r="B399">
            <v>39252</v>
          </cell>
          <cell r="C399">
            <v>57.047978529197316</v>
          </cell>
          <cell r="D399">
            <v>98.898029020651904</v>
          </cell>
          <cell r="E399">
            <v>128.57399786821401</v>
          </cell>
          <cell r="F399">
            <v>138.94921342334058</v>
          </cell>
          <cell r="G399">
            <v>64.620698657187035</v>
          </cell>
          <cell r="H399">
            <v>120.8779949558638</v>
          </cell>
          <cell r="J399">
            <v>10.99</v>
          </cell>
          <cell r="K399">
            <v>31.214000000000002</v>
          </cell>
          <cell r="L399">
            <v>343.04186000000004</v>
          </cell>
          <cell r="M399">
            <v>41.95</v>
          </cell>
          <cell r="N399">
            <v>49.328000000000003</v>
          </cell>
          <cell r="O399">
            <v>2069.3096</v>
          </cell>
          <cell r="P399">
            <v>17.89</v>
          </cell>
          <cell r="Q399">
            <v>44.236000000000004</v>
          </cell>
          <cell r="R399">
            <v>791.38204000000007</v>
          </cell>
          <cell r="S399">
            <v>46.06</v>
          </cell>
          <cell r="T399">
            <v>18.968</v>
          </cell>
          <cell r="U399">
            <v>873.66608000000008</v>
          </cell>
          <cell r="V399">
            <v>4077.3995799999998</v>
          </cell>
          <cell r="X399">
            <v>57.08</v>
          </cell>
          <cell r="Y399">
            <v>28.021000000000001</v>
          </cell>
          <cell r="Z399">
            <v>1599.43868</v>
          </cell>
          <cell r="AA399">
            <v>25.830000000000002</v>
          </cell>
          <cell r="AB399">
            <v>657.21100000000001</v>
          </cell>
          <cell r="AC399">
            <v>16975.760130000002</v>
          </cell>
          <cell r="AD399">
            <v>18575.198810000002</v>
          </cell>
          <cell r="AF399">
            <v>65.92</v>
          </cell>
          <cell r="AG399">
            <v>47.158000000000001</v>
          </cell>
          <cell r="AH399">
            <v>3108.6553600000002</v>
          </cell>
          <cell r="AI399">
            <v>3.62</v>
          </cell>
          <cell r="AJ399">
            <v>516.31540000000007</v>
          </cell>
          <cell r="AK399">
            <v>1869.0617480000003</v>
          </cell>
          <cell r="AL399">
            <v>4977.7171080000007</v>
          </cell>
        </row>
        <row r="400">
          <cell r="B400">
            <v>39253</v>
          </cell>
          <cell r="C400">
            <v>56.913631633885366</v>
          </cell>
          <cell r="D400">
            <v>97.439952142538033</v>
          </cell>
          <cell r="E400">
            <v>127.52453157835821</v>
          </cell>
          <cell r="F400">
            <v>137.94403090654009</v>
          </cell>
          <cell r="G400">
            <v>63.646373495641093</v>
          </cell>
          <cell r="H400">
            <v>119.233921815889</v>
          </cell>
          <cell r="J400">
            <v>10.86</v>
          </cell>
          <cell r="K400">
            <v>31.214000000000002</v>
          </cell>
          <cell r="L400">
            <v>338.98403999999999</v>
          </cell>
          <cell r="M400">
            <v>41.43</v>
          </cell>
          <cell r="N400">
            <v>49.328000000000003</v>
          </cell>
          <cell r="O400">
            <v>2043.65904</v>
          </cell>
          <cell r="P400">
            <v>17.61</v>
          </cell>
          <cell r="Q400">
            <v>44.236000000000004</v>
          </cell>
          <cell r="R400">
            <v>778.99596000000008</v>
          </cell>
          <cell r="S400">
            <v>45.11</v>
          </cell>
          <cell r="T400">
            <v>18.968</v>
          </cell>
          <cell r="U400">
            <v>855.64648</v>
          </cell>
          <cell r="V400">
            <v>4017.2855199999999</v>
          </cell>
          <cell r="X400">
            <v>56.36</v>
          </cell>
          <cell r="Y400">
            <v>28.021000000000001</v>
          </cell>
          <cell r="Z400">
            <v>1579.2635600000001</v>
          </cell>
          <cell r="AA400">
            <v>25.63</v>
          </cell>
          <cell r="AB400">
            <v>657.21100000000001</v>
          </cell>
          <cell r="AC400">
            <v>16844.317930000001</v>
          </cell>
          <cell r="AD400">
            <v>18423.58149</v>
          </cell>
          <cell r="AF400">
            <v>64.39</v>
          </cell>
          <cell r="AG400">
            <v>47.158000000000001</v>
          </cell>
          <cell r="AH400">
            <v>3036.50362</v>
          </cell>
          <cell r="AI400">
            <v>3.69</v>
          </cell>
          <cell r="AJ400">
            <v>516.31540000000007</v>
          </cell>
          <cell r="AK400">
            <v>1905.2038260000002</v>
          </cell>
          <cell r="AL400">
            <v>4941.7074460000003</v>
          </cell>
        </row>
        <row r="401">
          <cell r="B401">
            <v>39254</v>
          </cell>
          <cell r="C401">
            <v>56.924397735793178</v>
          </cell>
          <cell r="D401">
            <v>97.509959846115208</v>
          </cell>
          <cell r="E401">
            <v>127.53616894072873</v>
          </cell>
          <cell r="F401">
            <v>136.4592265629943</v>
          </cell>
          <cell r="G401">
            <v>63.430353191674392</v>
          </cell>
          <cell r="H401">
            <v>119.97083858764186</v>
          </cell>
          <cell r="J401">
            <v>10.89</v>
          </cell>
          <cell r="K401">
            <v>31.214000000000002</v>
          </cell>
          <cell r="L401">
            <v>339.92046000000005</v>
          </cell>
          <cell r="M401">
            <v>41.39</v>
          </cell>
          <cell r="N401">
            <v>49.328000000000003</v>
          </cell>
          <cell r="O401">
            <v>2041.6859200000001</v>
          </cell>
          <cell r="P401">
            <v>17.48</v>
          </cell>
          <cell r="Q401">
            <v>44.236000000000004</v>
          </cell>
          <cell r="R401">
            <v>773.24528000000009</v>
          </cell>
          <cell r="S401">
            <v>45.62</v>
          </cell>
          <cell r="T401">
            <v>18.968</v>
          </cell>
          <cell r="U401">
            <v>865.32015999999999</v>
          </cell>
          <cell r="V401">
            <v>4020.1718200000005</v>
          </cell>
          <cell r="X401">
            <v>56.42</v>
          </cell>
          <cell r="Y401">
            <v>28.021000000000001</v>
          </cell>
          <cell r="Z401">
            <v>1580.9448200000002</v>
          </cell>
          <cell r="AA401">
            <v>25.63</v>
          </cell>
          <cell r="AB401">
            <v>657.21100000000001</v>
          </cell>
          <cell r="AC401">
            <v>16844.317930000001</v>
          </cell>
          <cell r="AD401">
            <v>18425.262750000002</v>
          </cell>
          <cell r="AF401">
            <v>63.7</v>
          </cell>
          <cell r="AG401">
            <v>47.158000000000001</v>
          </cell>
          <cell r="AH401">
            <v>3003.9646000000002</v>
          </cell>
          <cell r="AI401">
            <v>3.65</v>
          </cell>
          <cell r="AJ401">
            <v>516.31540000000007</v>
          </cell>
          <cell r="AK401">
            <v>1884.5512100000003</v>
          </cell>
          <cell r="AL401">
            <v>4888.5158100000008</v>
          </cell>
        </row>
        <row r="402">
          <cell r="B402">
            <v>39255</v>
          </cell>
          <cell r="C402">
            <v>56.942094911284372</v>
          </cell>
          <cell r="D402">
            <v>95.361258657947047</v>
          </cell>
          <cell r="E402">
            <v>124.0823847953056</v>
          </cell>
          <cell r="F402">
            <v>136.27358086876023</v>
          </cell>
          <cell r="G402">
            <v>62.360416431110444</v>
          </cell>
          <cell r="H402">
            <v>118.42370744010087</v>
          </cell>
          <cell r="J402">
            <v>10.76</v>
          </cell>
          <cell r="K402">
            <v>31.214000000000002</v>
          </cell>
          <cell r="L402">
            <v>335.86264</v>
          </cell>
          <cell r="M402">
            <v>40.18</v>
          </cell>
          <cell r="N402">
            <v>49.328000000000003</v>
          </cell>
          <cell r="O402">
            <v>1981.9990400000002</v>
          </cell>
          <cell r="P402">
            <v>17.240000000000002</v>
          </cell>
          <cell r="Q402">
            <v>44.236000000000004</v>
          </cell>
          <cell r="R402">
            <v>762.62864000000013</v>
          </cell>
          <cell r="S402">
            <v>44.87</v>
          </cell>
          <cell r="T402">
            <v>18.968</v>
          </cell>
          <cell r="U402">
            <v>851.09415999999999</v>
          </cell>
          <cell r="V402">
            <v>3931.58448</v>
          </cell>
          <cell r="X402">
            <v>55.5</v>
          </cell>
          <cell r="Y402">
            <v>28.021000000000001</v>
          </cell>
          <cell r="Z402">
            <v>1555.1655000000001</v>
          </cell>
          <cell r="AA402">
            <v>24.91</v>
          </cell>
          <cell r="AB402">
            <v>657.21100000000001</v>
          </cell>
          <cell r="AC402">
            <v>16371.12601</v>
          </cell>
          <cell r="AD402">
            <v>17926.291509999999</v>
          </cell>
          <cell r="AF402">
            <v>63.34</v>
          </cell>
          <cell r="AG402">
            <v>47.158000000000001</v>
          </cell>
          <cell r="AH402">
            <v>2986.9877200000001</v>
          </cell>
          <cell r="AI402">
            <v>3.67</v>
          </cell>
          <cell r="AJ402">
            <v>516.31540000000007</v>
          </cell>
          <cell r="AK402">
            <v>1894.8775180000002</v>
          </cell>
          <cell r="AL402">
            <v>4881.8652380000003</v>
          </cell>
        </row>
        <row r="403">
          <cell r="B403">
            <v>39258</v>
          </cell>
          <cell r="C403">
            <v>56.642211289535247</v>
          </cell>
          <cell r="D403">
            <v>94.9413671844828</v>
          </cell>
          <cell r="E403">
            <v>123.71316485668427</v>
          </cell>
          <cell r="F403">
            <v>137.31924607477217</v>
          </cell>
          <cell r="G403">
            <v>61.259085172518503</v>
          </cell>
          <cell r="H403">
            <v>118.04382093316519</v>
          </cell>
          <cell r="J403">
            <v>10.790000000000001</v>
          </cell>
          <cell r="K403">
            <v>31.214000000000002</v>
          </cell>
          <cell r="L403">
            <v>336.79906000000005</v>
          </cell>
          <cell r="M403">
            <v>39.76</v>
          </cell>
          <cell r="N403">
            <v>49.328000000000003</v>
          </cell>
          <cell r="O403">
            <v>1961.2812799999999</v>
          </cell>
          <cell r="P403">
            <v>17.059999999999999</v>
          </cell>
          <cell r="Q403">
            <v>44.236000000000004</v>
          </cell>
          <cell r="R403">
            <v>754.66615999999999</v>
          </cell>
          <cell r="S403">
            <v>45.42</v>
          </cell>
          <cell r="T403">
            <v>18.968</v>
          </cell>
          <cell r="U403">
            <v>861.52656000000002</v>
          </cell>
          <cell r="V403">
            <v>3914.2730600000004</v>
          </cell>
          <cell r="X403">
            <v>54.300000000000004</v>
          </cell>
          <cell r="Y403">
            <v>28.021000000000001</v>
          </cell>
          <cell r="Z403">
            <v>1521.5403000000001</v>
          </cell>
          <cell r="AA403">
            <v>24.88</v>
          </cell>
          <cell r="AB403">
            <v>657.21100000000001</v>
          </cell>
          <cell r="AC403">
            <v>16351.409679999999</v>
          </cell>
          <cell r="AD403">
            <v>17872.949979999998</v>
          </cell>
          <cell r="AF403">
            <v>62.93</v>
          </cell>
          <cell r="AG403">
            <v>47.158000000000001</v>
          </cell>
          <cell r="AH403">
            <v>2967.6529399999999</v>
          </cell>
          <cell r="AI403">
            <v>3.7800000000000002</v>
          </cell>
          <cell r="AJ403">
            <v>516.31540000000007</v>
          </cell>
          <cell r="AK403">
            <v>1951.6722120000004</v>
          </cell>
          <cell r="AL403">
            <v>4919.3251520000003</v>
          </cell>
        </row>
        <row r="404">
          <cell r="B404">
            <v>39259</v>
          </cell>
          <cell r="C404">
            <v>56.152532183807125</v>
          </cell>
          <cell r="D404">
            <v>93.759155052297189</v>
          </cell>
          <cell r="E404">
            <v>122.67639448161047</v>
          </cell>
          <cell r="F404">
            <v>134.34693238571171</v>
          </cell>
          <cell r="G404">
            <v>59.848810792658149</v>
          </cell>
          <cell r="H404">
            <v>117.66156998738965</v>
          </cell>
          <cell r="J404">
            <v>10.68</v>
          </cell>
          <cell r="K404">
            <v>31.214000000000002</v>
          </cell>
          <cell r="L404">
            <v>333.36552</v>
          </cell>
          <cell r="M404">
            <v>39.64</v>
          </cell>
          <cell r="N404">
            <v>49.328000000000003</v>
          </cell>
          <cell r="O404">
            <v>1955.3619200000001</v>
          </cell>
          <cell r="P404">
            <v>16.95</v>
          </cell>
          <cell r="Q404">
            <v>44.236000000000004</v>
          </cell>
          <cell r="R404">
            <v>749.80020000000002</v>
          </cell>
          <cell r="S404">
            <v>43.6</v>
          </cell>
          <cell r="T404">
            <v>18.968</v>
          </cell>
          <cell r="U404">
            <v>827.00480000000005</v>
          </cell>
          <cell r="V404">
            <v>3865.5324400000004</v>
          </cell>
          <cell r="X404">
            <v>53.88</v>
          </cell>
          <cell r="Y404">
            <v>28.021000000000001</v>
          </cell>
          <cell r="Z404">
            <v>1509.7714800000001</v>
          </cell>
          <cell r="AA404">
            <v>24.67</v>
          </cell>
          <cell r="AB404">
            <v>657.21100000000001</v>
          </cell>
          <cell r="AC404">
            <v>16213.395370000002</v>
          </cell>
          <cell r="AD404">
            <v>17723.166850000001</v>
          </cell>
          <cell r="AF404">
            <v>61.11</v>
          </cell>
          <cell r="AG404">
            <v>47.158000000000001</v>
          </cell>
          <cell r="AH404">
            <v>2881.8253800000002</v>
          </cell>
          <cell r="AI404">
            <v>3.74</v>
          </cell>
          <cell r="AJ404">
            <v>516.31540000000007</v>
          </cell>
          <cell r="AK404">
            <v>1931.0195960000003</v>
          </cell>
          <cell r="AL404">
            <v>4812.8449760000003</v>
          </cell>
        </row>
        <row r="405">
          <cell r="B405">
            <v>39260</v>
          </cell>
          <cell r="C405">
            <v>56.735376263128913</v>
          </cell>
          <cell r="D405">
            <v>94.323738815223152</v>
          </cell>
          <cell r="E405">
            <v>122.34279680781211</v>
          </cell>
          <cell r="F405">
            <v>135.77637652921734</v>
          </cell>
          <cell r="G405">
            <v>61.090456773807979</v>
          </cell>
          <cell r="H405">
            <v>118.72162673392179</v>
          </cell>
          <cell r="J405">
            <v>10.68</v>
          </cell>
          <cell r="K405">
            <v>31.214000000000002</v>
          </cell>
          <cell r="L405">
            <v>333.36552</v>
          </cell>
          <cell r="M405">
            <v>39.980000000000004</v>
          </cell>
          <cell r="N405">
            <v>49.328000000000003</v>
          </cell>
          <cell r="O405">
            <v>1972.1334400000003</v>
          </cell>
          <cell r="P405">
            <v>17.260000000000002</v>
          </cell>
          <cell r="Q405">
            <v>44.236000000000004</v>
          </cell>
          <cell r="R405">
            <v>763.51336000000015</v>
          </cell>
          <cell r="S405">
            <v>43.22</v>
          </cell>
          <cell r="T405">
            <v>18.968</v>
          </cell>
          <cell r="U405">
            <v>819.79696000000001</v>
          </cell>
          <cell r="V405">
            <v>3888.8092800000009</v>
          </cell>
          <cell r="X405">
            <v>54.74</v>
          </cell>
          <cell r="Y405">
            <v>28.021000000000001</v>
          </cell>
          <cell r="Z405">
            <v>1533.8695400000001</v>
          </cell>
          <cell r="AA405">
            <v>24.560000000000002</v>
          </cell>
          <cell r="AB405">
            <v>657.21100000000001</v>
          </cell>
          <cell r="AC405">
            <v>16141.102160000002</v>
          </cell>
          <cell r="AD405">
            <v>17674.971700000002</v>
          </cell>
          <cell r="AF405">
            <v>61.32</v>
          </cell>
          <cell r="AG405">
            <v>47.158000000000001</v>
          </cell>
          <cell r="AH405">
            <v>2891.72856</v>
          </cell>
          <cell r="AI405">
            <v>3.8200000000000003</v>
          </cell>
          <cell r="AJ405">
            <v>516.31540000000007</v>
          </cell>
          <cell r="AK405">
            <v>1972.3248280000005</v>
          </cell>
          <cell r="AL405">
            <v>4864.0533880000003</v>
          </cell>
        </row>
        <row r="406">
          <cell r="B406">
            <v>39261</v>
          </cell>
          <cell r="C406">
            <v>56.95097852727924</v>
          </cell>
          <cell r="D406">
            <v>93.647697684914107</v>
          </cell>
          <cell r="E406">
            <v>122.11728188285471</v>
          </cell>
          <cell r="F406">
            <v>135.5235593364097</v>
          </cell>
          <cell r="G406">
            <v>60.256676228306183</v>
          </cell>
          <cell r="H406">
            <v>118.67197351828497</v>
          </cell>
          <cell r="J406">
            <v>10.700000000000001</v>
          </cell>
          <cell r="K406">
            <v>31.214000000000002</v>
          </cell>
          <cell r="L406">
            <v>333.98980000000006</v>
          </cell>
          <cell r="M406">
            <v>39.410000000000004</v>
          </cell>
          <cell r="N406">
            <v>49.328000000000003</v>
          </cell>
          <cell r="O406">
            <v>1944.0164800000002</v>
          </cell>
          <cell r="P406">
            <v>17.260000000000002</v>
          </cell>
          <cell r="Q406">
            <v>44.236000000000004</v>
          </cell>
          <cell r="R406">
            <v>763.51336000000015</v>
          </cell>
          <cell r="S406">
            <v>43.2</v>
          </cell>
          <cell r="T406">
            <v>18.968</v>
          </cell>
          <cell r="U406">
            <v>819.41760000000011</v>
          </cell>
          <cell r="V406">
            <v>3860.9372400000007</v>
          </cell>
          <cell r="X406">
            <v>54.75</v>
          </cell>
          <cell r="Y406">
            <v>28.021000000000001</v>
          </cell>
          <cell r="Z406">
            <v>1534.14975</v>
          </cell>
          <cell r="AA406">
            <v>24.51</v>
          </cell>
          <cell r="AB406">
            <v>657.21100000000001</v>
          </cell>
          <cell r="AC406">
            <v>16108.241610000001</v>
          </cell>
          <cell r="AD406">
            <v>17642.391360000001</v>
          </cell>
          <cell r="AF406">
            <v>60.69</v>
          </cell>
          <cell r="AG406">
            <v>47.158000000000001</v>
          </cell>
          <cell r="AH406">
            <v>2862.0190200000002</v>
          </cell>
          <cell r="AI406">
            <v>3.86</v>
          </cell>
          <cell r="AJ406">
            <v>516.31540000000007</v>
          </cell>
          <cell r="AK406">
            <v>1992.9774440000001</v>
          </cell>
          <cell r="AL406">
            <v>4854.9964639999998</v>
          </cell>
        </row>
        <row r="407">
          <cell r="B407">
            <v>39262</v>
          </cell>
          <cell r="C407">
            <v>55.85950505936875</v>
          </cell>
          <cell r="D407">
            <v>92.592883904397667</v>
          </cell>
          <cell r="E407">
            <v>120.62569501245825</v>
          </cell>
          <cell r="F407">
            <v>139.14961520143891</v>
          </cell>
          <cell r="G407">
            <v>59.52800422350024</v>
          </cell>
          <cell r="H407">
            <v>118.48597099621689</v>
          </cell>
          <cell r="J407">
            <v>10.49</v>
          </cell>
          <cell r="K407">
            <v>31.214000000000002</v>
          </cell>
          <cell r="L407">
            <v>327.43486000000001</v>
          </cell>
          <cell r="M407">
            <v>39.03</v>
          </cell>
          <cell r="N407">
            <v>49.547000000000004</v>
          </cell>
          <cell r="O407">
            <v>1933.8194100000003</v>
          </cell>
          <cell r="P407">
            <v>16.990000000000002</v>
          </cell>
          <cell r="Q407">
            <v>44.273000000000003</v>
          </cell>
          <cell r="R407">
            <v>752.19827000000009</v>
          </cell>
          <cell r="S407">
            <v>42.26</v>
          </cell>
          <cell r="T407">
            <v>19.025000000000002</v>
          </cell>
          <cell r="U407">
            <v>803.99650000000008</v>
          </cell>
          <cell r="V407">
            <v>3817.4490400000004</v>
          </cell>
          <cell r="X407">
            <v>54.400000000000006</v>
          </cell>
          <cell r="Y407">
            <v>28.106000000000002</v>
          </cell>
          <cell r="Z407">
            <v>1528.9664000000002</v>
          </cell>
          <cell r="AA407">
            <v>24.19</v>
          </cell>
          <cell r="AB407">
            <v>657.21100000000001</v>
          </cell>
          <cell r="AC407">
            <v>15897.934090000001</v>
          </cell>
          <cell r="AD407">
            <v>17426.90049</v>
          </cell>
          <cell r="AF407">
            <v>60.45</v>
          </cell>
          <cell r="AG407">
            <v>45.091999999999999</v>
          </cell>
          <cell r="AH407">
            <v>2725.8114</v>
          </cell>
          <cell r="AI407">
            <v>3.83</v>
          </cell>
          <cell r="AJ407">
            <v>589.83940000000007</v>
          </cell>
          <cell r="AK407">
            <v>2259.0849020000005</v>
          </cell>
          <cell r="AL407">
            <v>4984.896302000001</v>
          </cell>
        </row>
        <row r="408">
          <cell r="B408">
            <v>39265</v>
          </cell>
          <cell r="C408">
            <v>57.027420336700409</v>
          </cell>
          <cell r="D408">
            <v>90.877521257172248</v>
          </cell>
          <cell r="E408">
            <v>118.11293115145835</v>
          </cell>
          <cell r="F408">
            <v>138.82133380206932</v>
          </cell>
          <cell r="G408">
            <v>59.16736861662141</v>
          </cell>
          <cell r="H408">
            <v>119.75331021437579</v>
          </cell>
          <cell r="J408">
            <v>10.53</v>
          </cell>
          <cell r="K408">
            <v>31.214000000000002</v>
          </cell>
          <cell r="L408">
            <v>328.68342000000001</v>
          </cell>
          <cell r="M408">
            <v>37.71</v>
          </cell>
          <cell r="N408">
            <v>49.547000000000004</v>
          </cell>
          <cell r="O408">
            <v>1868.4173700000001</v>
          </cell>
          <cell r="P408">
            <v>16.760000000000002</v>
          </cell>
          <cell r="Q408">
            <v>44.273000000000003</v>
          </cell>
          <cell r="R408">
            <v>742.01548000000014</v>
          </cell>
          <cell r="S408">
            <v>42.45</v>
          </cell>
          <cell r="T408">
            <v>19.025000000000002</v>
          </cell>
          <cell r="U408">
            <v>807.61125000000015</v>
          </cell>
          <cell r="V408">
            <v>3746.7275200000004</v>
          </cell>
          <cell r="X408">
            <v>55.28</v>
          </cell>
          <cell r="Y408">
            <v>28.106000000000002</v>
          </cell>
          <cell r="Z408">
            <v>1553.6996800000002</v>
          </cell>
          <cell r="AA408">
            <v>23.6</v>
          </cell>
          <cell r="AB408">
            <v>657.21100000000001</v>
          </cell>
          <cell r="AC408">
            <v>15510.179600000001</v>
          </cell>
          <cell r="AD408">
            <v>17063.879280000001</v>
          </cell>
          <cell r="AF408">
            <v>60.32</v>
          </cell>
          <cell r="AG408">
            <v>45.091999999999999</v>
          </cell>
          <cell r="AH408">
            <v>2719.9494399999999</v>
          </cell>
          <cell r="AI408">
            <v>3.8200000000000003</v>
          </cell>
          <cell r="AJ408">
            <v>589.83940000000007</v>
          </cell>
          <cell r="AK408">
            <v>2253.1865080000002</v>
          </cell>
          <cell r="AL408">
            <v>4973.1359480000001</v>
          </cell>
        </row>
        <row r="409">
          <cell r="B409">
            <v>39266</v>
          </cell>
          <cell r="C409">
            <v>57.094728247635871</v>
          </cell>
          <cell r="D409">
            <v>87.075618334591098</v>
          </cell>
          <cell r="E409">
            <v>122.25380254220985</v>
          </cell>
          <cell r="F409">
            <v>138.68185877103321</v>
          </cell>
          <cell r="G409">
            <v>58.726087438077748</v>
          </cell>
          <cell r="H409">
            <v>120.18206179066834</v>
          </cell>
          <cell r="J409">
            <v>10.5</v>
          </cell>
          <cell r="K409">
            <v>31.214000000000002</v>
          </cell>
          <cell r="L409">
            <v>327.74700000000001</v>
          </cell>
          <cell r="M409">
            <v>34.97</v>
          </cell>
          <cell r="N409">
            <v>49.547000000000004</v>
          </cell>
          <cell r="O409">
            <v>1732.65859</v>
          </cell>
          <cell r="P409">
            <v>16.32</v>
          </cell>
          <cell r="Q409">
            <v>44.273000000000003</v>
          </cell>
          <cell r="R409">
            <v>722.53536000000008</v>
          </cell>
          <cell r="S409">
            <v>42.42</v>
          </cell>
          <cell r="T409">
            <v>19.025000000000002</v>
          </cell>
          <cell r="U409">
            <v>807.04050000000018</v>
          </cell>
          <cell r="V409">
            <v>3589.9814500000002</v>
          </cell>
          <cell r="X409">
            <v>55.52</v>
          </cell>
          <cell r="Y409">
            <v>28.106000000000002</v>
          </cell>
          <cell r="Z409">
            <v>1560.4451200000001</v>
          </cell>
          <cell r="AA409">
            <v>24.5</v>
          </cell>
          <cell r="AB409">
            <v>657.21100000000001</v>
          </cell>
          <cell r="AC409">
            <v>16101.6695</v>
          </cell>
          <cell r="AD409">
            <v>17662.11462</v>
          </cell>
          <cell r="AF409">
            <v>60.34</v>
          </cell>
          <cell r="AG409">
            <v>45.091999999999999</v>
          </cell>
          <cell r="AH409">
            <v>2720.8512799999999</v>
          </cell>
          <cell r="AI409">
            <v>3.81</v>
          </cell>
          <cell r="AJ409">
            <v>589.83940000000007</v>
          </cell>
          <cell r="AK409">
            <v>2247.2881140000004</v>
          </cell>
          <cell r="AL409">
            <v>4968.1393939999998</v>
          </cell>
        </row>
        <row r="410">
          <cell r="B410">
            <v>39268</v>
          </cell>
          <cell r="C410">
            <v>58.149920923868493</v>
          </cell>
          <cell r="D410">
            <v>87.939693806704327</v>
          </cell>
          <cell r="E410">
            <v>120.93100054906219</v>
          </cell>
          <cell r="F410">
            <v>139.95315498447849</v>
          </cell>
          <cell r="G410">
            <v>58.910335241011246</v>
          </cell>
          <cell r="H410">
            <v>120.22383354350565</v>
          </cell>
          <cell r="J410">
            <v>10.42</v>
          </cell>
          <cell r="K410">
            <v>31.214000000000002</v>
          </cell>
          <cell r="L410">
            <v>325.24988000000002</v>
          </cell>
          <cell r="M410">
            <v>35.14</v>
          </cell>
          <cell r="N410">
            <v>49.547000000000004</v>
          </cell>
          <cell r="O410">
            <v>1741.0815800000003</v>
          </cell>
          <cell r="P410">
            <v>16.690000000000001</v>
          </cell>
          <cell r="Q410">
            <v>44.273000000000003</v>
          </cell>
          <cell r="R410">
            <v>738.91637000000014</v>
          </cell>
          <cell r="S410">
            <v>43.12</v>
          </cell>
          <cell r="T410">
            <v>19.025000000000002</v>
          </cell>
          <cell r="U410">
            <v>820.35800000000006</v>
          </cell>
          <cell r="V410">
            <v>3625.6058300000004</v>
          </cell>
          <cell r="X410">
            <v>57.84</v>
          </cell>
          <cell r="Y410">
            <v>28.106000000000002</v>
          </cell>
          <cell r="Z410">
            <v>1625.6510400000002</v>
          </cell>
          <cell r="AA410">
            <v>24.11</v>
          </cell>
          <cell r="AB410">
            <v>657.21100000000001</v>
          </cell>
          <cell r="AC410">
            <v>15845.35721</v>
          </cell>
          <cell r="AD410">
            <v>17471.008249999999</v>
          </cell>
          <cell r="AF410">
            <v>61.35</v>
          </cell>
          <cell r="AG410">
            <v>45.091999999999999</v>
          </cell>
          <cell r="AH410">
            <v>2766.3942000000002</v>
          </cell>
          <cell r="AI410">
            <v>3.81</v>
          </cell>
          <cell r="AJ410">
            <v>589.83940000000007</v>
          </cell>
          <cell r="AK410">
            <v>2247.2881140000004</v>
          </cell>
          <cell r="AL410">
            <v>5013.6823140000006</v>
          </cell>
        </row>
        <row r="411">
          <cell r="B411">
            <v>39269</v>
          </cell>
          <cell r="C411">
            <v>57.887653687044008</v>
          </cell>
          <cell r="D411">
            <v>87.956797098843182</v>
          </cell>
          <cell r="E411">
            <v>121.18494556288839</v>
          </cell>
          <cell r="F411">
            <v>140.63489196566206</v>
          </cell>
          <cell r="G411">
            <v>60.585888631177532</v>
          </cell>
          <cell r="H411">
            <v>120.62105926860025</v>
          </cell>
          <cell r="J411">
            <v>10.35</v>
          </cell>
          <cell r="K411">
            <v>31.214000000000002</v>
          </cell>
          <cell r="L411">
            <v>323.06490000000002</v>
          </cell>
          <cell r="M411">
            <v>35.57</v>
          </cell>
          <cell r="N411">
            <v>49.547000000000004</v>
          </cell>
          <cell r="O411">
            <v>1762.3867900000002</v>
          </cell>
          <cell r="P411">
            <v>16.36</v>
          </cell>
          <cell r="Q411">
            <v>44.273000000000003</v>
          </cell>
          <cell r="R411">
            <v>724.30628000000002</v>
          </cell>
          <cell r="S411">
            <v>42.92</v>
          </cell>
          <cell r="T411">
            <v>19.025000000000002</v>
          </cell>
          <cell r="U411">
            <v>816.55300000000011</v>
          </cell>
          <cell r="V411">
            <v>3626.3109700000005</v>
          </cell>
          <cell r="X411">
            <v>58.21</v>
          </cell>
          <cell r="Y411">
            <v>28.106000000000002</v>
          </cell>
          <cell r="Z411">
            <v>1636.0502600000002</v>
          </cell>
          <cell r="AA411">
            <v>24.150000000000002</v>
          </cell>
          <cell r="AB411">
            <v>657.21100000000001</v>
          </cell>
          <cell r="AC411">
            <v>15871.645650000002</v>
          </cell>
          <cell r="AD411">
            <v>17507.695910000002</v>
          </cell>
          <cell r="AF411">
            <v>61.63</v>
          </cell>
          <cell r="AG411">
            <v>45.091999999999999</v>
          </cell>
          <cell r="AH411">
            <v>2779.0199600000001</v>
          </cell>
          <cell r="AI411">
            <v>3.83</v>
          </cell>
          <cell r="AJ411">
            <v>589.83940000000007</v>
          </cell>
          <cell r="AK411">
            <v>2259.0849020000005</v>
          </cell>
          <cell r="AL411">
            <v>5038.1048620000001</v>
          </cell>
        </row>
        <row r="412">
          <cell r="B412">
            <v>39272</v>
          </cell>
          <cell r="C412">
            <v>57.656872326548338</v>
          </cell>
          <cell r="D412">
            <v>87.775191105332354</v>
          </cell>
          <cell r="E412">
            <v>120.57485514823276</v>
          </cell>
          <cell r="F412">
            <v>142.2204826995397</v>
          </cell>
          <cell r="G412">
            <v>59.409991958993672</v>
          </cell>
          <cell r="H412">
            <v>120.73218789407314</v>
          </cell>
          <cell r="J412">
            <v>10.26</v>
          </cell>
          <cell r="K412">
            <v>31.214000000000002</v>
          </cell>
          <cell r="L412">
            <v>320.25564000000003</v>
          </cell>
          <cell r="M412">
            <v>35.630000000000003</v>
          </cell>
          <cell r="N412">
            <v>49.547000000000004</v>
          </cell>
          <cell r="O412">
            <v>1765.3596100000002</v>
          </cell>
          <cell r="P412">
            <v>16.170000000000002</v>
          </cell>
          <cell r="Q412">
            <v>44.273000000000003</v>
          </cell>
          <cell r="R412">
            <v>715.89441000000011</v>
          </cell>
          <cell r="S412">
            <v>42.96</v>
          </cell>
          <cell r="T412">
            <v>19.025000000000002</v>
          </cell>
          <cell r="U412">
            <v>817.31400000000008</v>
          </cell>
          <cell r="V412">
            <v>3618.8236600000009</v>
          </cell>
          <cell r="X412">
            <v>57.88</v>
          </cell>
          <cell r="Y412">
            <v>28.106000000000002</v>
          </cell>
          <cell r="Z412">
            <v>1626.7752800000001</v>
          </cell>
          <cell r="AA412">
            <v>24.03</v>
          </cell>
          <cell r="AB412">
            <v>657.21100000000001</v>
          </cell>
          <cell r="AC412">
            <v>15792.780330000001</v>
          </cell>
          <cell r="AD412">
            <v>17419.555610000003</v>
          </cell>
          <cell r="AF412">
            <v>61.32</v>
          </cell>
          <cell r="AG412">
            <v>45.091999999999999</v>
          </cell>
          <cell r="AH412">
            <v>2765.04144</v>
          </cell>
          <cell r="AI412">
            <v>3.95</v>
          </cell>
          <cell r="AJ412">
            <v>589.83940000000007</v>
          </cell>
          <cell r="AK412">
            <v>2329.8656300000002</v>
          </cell>
          <cell r="AL412">
            <v>5094.9070700000002</v>
          </cell>
        </row>
        <row r="413">
          <cell r="B413">
            <v>39273</v>
          </cell>
          <cell r="C413">
            <v>56.834222027795356</v>
          </cell>
          <cell r="D413">
            <v>87.019984973726366</v>
          </cell>
          <cell r="E413">
            <v>117.32000230094808</v>
          </cell>
          <cell r="F413">
            <v>140.11335332746938</v>
          </cell>
          <cell r="G413">
            <v>57.670362014839704</v>
          </cell>
          <cell r="H413">
            <v>119.01954602774273</v>
          </cell>
          <cell r="J413">
            <v>10.01</v>
          </cell>
          <cell r="K413">
            <v>31.214000000000002</v>
          </cell>
          <cell r="L413">
            <v>312.45214000000004</v>
          </cell>
          <cell r="M413">
            <v>35.410000000000004</v>
          </cell>
          <cell r="N413">
            <v>49.547000000000004</v>
          </cell>
          <cell r="O413">
            <v>1754.4592700000003</v>
          </cell>
          <cell r="P413">
            <v>16.190000000000001</v>
          </cell>
          <cell r="Q413">
            <v>44.273000000000003</v>
          </cell>
          <cell r="R413">
            <v>716.77987000000007</v>
          </cell>
          <cell r="S413">
            <v>42.26</v>
          </cell>
          <cell r="T413">
            <v>19.025000000000002</v>
          </cell>
          <cell r="U413">
            <v>803.99650000000008</v>
          </cell>
          <cell r="V413">
            <v>3587.6877800000002</v>
          </cell>
          <cell r="X413">
            <v>57.050000000000004</v>
          </cell>
          <cell r="Y413">
            <v>28.106000000000002</v>
          </cell>
          <cell r="Z413">
            <v>1603.4473000000003</v>
          </cell>
          <cell r="AA413">
            <v>23.35</v>
          </cell>
          <cell r="AB413">
            <v>657.21100000000001</v>
          </cell>
          <cell r="AC413">
            <v>15345.876850000001</v>
          </cell>
          <cell r="AD413">
            <v>16949.32415</v>
          </cell>
          <cell r="AF413">
            <v>60.300000000000004</v>
          </cell>
          <cell r="AG413">
            <v>45.091999999999999</v>
          </cell>
          <cell r="AH413">
            <v>2719.0476000000003</v>
          </cell>
          <cell r="AI413">
            <v>3.9000000000000004</v>
          </cell>
          <cell r="AJ413">
            <v>589.83940000000007</v>
          </cell>
          <cell r="AK413">
            <v>2300.3736600000007</v>
          </cell>
          <cell r="AL413">
            <v>5019.421260000001</v>
          </cell>
        </row>
        <row r="414">
          <cell r="B414">
            <v>39274</v>
          </cell>
          <cell r="C414">
            <v>56.622652532086363</v>
          </cell>
          <cell r="D414">
            <v>87.192225317588111</v>
          </cell>
          <cell r="E414">
            <v>118.73680212853135</v>
          </cell>
          <cell r="F414">
            <v>139.78405490050824</v>
          </cell>
          <cell r="G414">
            <v>58.019740070026124</v>
          </cell>
          <cell r="H414">
            <v>119.70050441361914</v>
          </cell>
          <cell r="J414">
            <v>10.02</v>
          </cell>
          <cell r="K414">
            <v>31.214000000000002</v>
          </cell>
          <cell r="L414">
            <v>312.76427999999999</v>
          </cell>
          <cell r="M414">
            <v>35.520000000000003</v>
          </cell>
          <cell r="N414">
            <v>49.547000000000004</v>
          </cell>
          <cell r="O414">
            <v>1759.9094400000004</v>
          </cell>
          <cell r="P414">
            <v>16.13</v>
          </cell>
          <cell r="Q414">
            <v>44.273000000000003</v>
          </cell>
          <cell r="R414">
            <v>714.12349000000006</v>
          </cell>
          <cell r="S414">
            <v>42.47</v>
          </cell>
          <cell r="T414">
            <v>19.025000000000002</v>
          </cell>
          <cell r="U414">
            <v>807.99175000000002</v>
          </cell>
          <cell r="V414">
            <v>3594.7889600000003</v>
          </cell>
          <cell r="X414">
            <v>56.85</v>
          </cell>
          <cell r="Y414">
            <v>28.106000000000002</v>
          </cell>
          <cell r="Z414">
            <v>1597.8261000000002</v>
          </cell>
          <cell r="AA414">
            <v>23.67</v>
          </cell>
          <cell r="AB414">
            <v>657.21100000000001</v>
          </cell>
          <cell r="AC414">
            <v>15556.184370000001</v>
          </cell>
          <cell r="AD414">
            <v>17154.010470000001</v>
          </cell>
          <cell r="AF414">
            <v>60.300000000000004</v>
          </cell>
          <cell r="AG414">
            <v>45.091999999999999</v>
          </cell>
          <cell r="AH414">
            <v>2719.0476000000003</v>
          </cell>
          <cell r="AI414">
            <v>3.88</v>
          </cell>
          <cell r="AJ414">
            <v>589.83940000000007</v>
          </cell>
          <cell r="AK414">
            <v>2288.5768720000001</v>
          </cell>
          <cell r="AL414">
            <v>5007.6244720000004</v>
          </cell>
        </row>
        <row r="415">
          <cell r="B415">
            <v>39275</v>
          </cell>
          <cell r="C415">
            <v>56.737162703842216</v>
          </cell>
          <cell r="D415">
            <v>88.74521777818309</v>
          </cell>
          <cell r="E415">
            <v>120.27661899467263</v>
          </cell>
          <cell r="F415">
            <v>148.55000703648324</v>
          </cell>
          <cell r="G415">
            <v>59.094717677796091</v>
          </cell>
          <cell r="H415">
            <v>121.98139974779319</v>
          </cell>
          <cell r="J415">
            <v>10.17</v>
          </cell>
          <cell r="K415">
            <v>31.214000000000002</v>
          </cell>
          <cell r="L415">
            <v>317.44638000000003</v>
          </cell>
          <cell r="M415">
            <v>35.880000000000003</v>
          </cell>
          <cell r="N415">
            <v>49.547000000000004</v>
          </cell>
          <cell r="O415">
            <v>1777.7463600000003</v>
          </cell>
          <cell r="P415">
            <v>16.38</v>
          </cell>
          <cell r="Q415">
            <v>44.273000000000003</v>
          </cell>
          <cell r="R415">
            <v>725.19173999999998</v>
          </cell>
          <cell r="S415">
            <v>44.07</v>
          </cell>
          <cell r="T415">
            <v>19.025000000000002</v>
          </cell>
          <cell r="U415">
            <v>838.43175000000008</v>
          </cell>
          <cell r="V415">
            <v>3658.8162300000008</v>
          </cell>
          <cell r="X415">
            <v>57.75</v>
          </cell>
          <cell r="Y415">
            <v>28.106000000000002</v>
          </cell>
          <cell r="Z415">
            <v>1623.1215000000002</v>
          </cell>
          <cell r="AA415">
            <v>23.97</v>
          </cell>
          <cell r="AB415">
            <v>657.21100000000001</v>
          </cell>
          <cell r="AC415">
            <v>15753.347669999999</v>
          </cell>
          <cell r="AD415">
            <v>17376.46917</v>
          </cell>
          <cell r="AF415">
            <v>63.34</v>
          </cell>
          <cell r="AG415">
            <v>45.091999999999999</v>
          </cell>
          <cell r="AH415">
            <v>2856.1272800000002</v>
          </cell>
          <cell r="AI415">
            <v>4.18</v>
          </cell>
          <cell r="AJ415">
            <v>589.83940000000007</v>
          </cell>
          <cell r="AK415">
            <v>2465.5286920000003</v>
          </cell>
          <cell r="AL415">
            <v>5321.6559720000005</v>
          </cell>
        </row>
        <row r="416">
          <cell r="B416">
            <v>39276</v>
          </cell>
          <cell r="C416">
            <v>56.633138972971686</v>
          </cell>
          <cell r="D416">
            <v>89.296616672042234</v>
          </cell>
          <cell r="E416">
            <v>119.32954600266628</v>
          </cell>
          <cell r="F416">
            <v>148.71567327755534</v>
          </cell>
          <cell r="G416">
            <v>61.370624747492762</v>
          </cell>
          <cell r="H416">
            <v>122.35970996216896</v>
          </cell>
          <cell r="J416">
            <v>10.35</v>
          </cell>
          <cell r="K416">
            <v>31.214000000000002</v>
          </cell>
          <cell r="L416">
            <v>323.06490000000002</v>
          </cell>
          <cell r="M416">
            <v>35.92</v>
          </cell>
          <cell r="N416">
            <v>49.547000000000004</v>
          </cell>
          <cell r="O416">
            <v>1779.7282400000001</v>
          </cell>
          <cell r="P416">
            <v>16.580000000000002</v>
          </cell>
          <cell r="Q416">
            <v>44.273000000000003</v>
          </cell>
          <cell r="R416">
            <v>734.0463400000001</v>
          </cell>
          <cell r="S416">
            <v>44.400000000000006</v>
          </cell>
          <cell r="T416">
            <v>19.025000000000002</v>
          </cell>
          <cell r="U416">
            <v>844.71000000000015</v>
          </cell>
          <cell r="V416">
            <v>3681.5494800000006</v>
          </cell>
          <cell r="X416">
            <v>58.26</v>
          </cell>
          <cell r="Y416">
            <v>28.106000000000002</v>
          </cell>
          <cell r="Z416">
            <v>1637.4555600000001</v>
          </cell>
          <cell r="AA416">
            <v>23.740000000000002</v>
          </cell>
          <cell r="AB416">
            <v>657.21100000000001</v>
          </cell>
          <cell r="AC416">
            <v>15602.189140000002</v>
          </cell>
          <cell r="AD416">
            <v>17239.644700000001</v>
          </cell>
          <cell r="AF416">
            <v>63.21</v>
          </cell>
          <cell r="AG416">
            <v>45.091999999999999</v>
          </cell>
          <cell r="AH416">
            <v>2850.26532</v>
          </cell>
          <cell r="AI416">
            <v>4.2</v>
          </cell>
          <cell r="AJ416">
            <v>589.83940000000007</v>
          </cell>
          <cell r="AK416">
            <v>2477.3254800000004</v>
          </cell>
          <cell r="AL416">
            <v>5327.5907999999999</v>
          </cell>
        </row>
        <row r="417">
          <cell r="B417">
            <v>39279</v>
          </cell>
          <cell r="C417">
            <v>56.542229931626018</v>
          </cell>
          <cell r="D417">
            <v>88.473002950570418</v>
          </cell>
          <cell r="E417">
            <v>119.96671017751075</v>
          </cell>
          <cell r="F417">
            <v>146.75552088978552</v>
          </cell>
          <cell r="G417">
            <v>60.486805275551013</v>
          </cell>
          <cell r="H417">
            <v>122.12484237074399</v>
          </cell>
          <cell r="J417">
            <v>10.15</v>
          </cell>
          <cell r="K417">
            <v>31.214000000000002</v>
          </cell>
          <cell r="L417">
            <v>316.82210000000003</v>
          </cell>
          <cell r="M417">
            <v>35.67</v>
          </cell>
          <cell r="N417">
            <v>49.547000000000004</v>
          </cell>
          <cell r="O417">
            <v>1767.3414900000002</v>
          </cell>
          <cell r="P417">
            <v>16.41</v>
          </cell>
          <cell r="Q417">
            <v>44.273000000000003</v>
          </cell>
          <cell r="R417">
            <v>726.51993000000004</v>
          </cell>
          <cell r="S417">
            <v>43.99</v>
          </cell>
          <cell r="T417">
            <v>19.025000000000002</v>
          </cell>
          <cell r="U417">
            <v>836.90975000000014</v>
          </cell>
          <cell r="V417">
            <v>3647.5932700000003</v>
          </cell>
          <cell r="X417">
            <v>57.56</v>
          </cell>
          <cell r="Y417">
            <v>28.106000000000002</v>
          </cell>
          <cell r="Z417">
            <v>1617.7813600000002</v>
          </cell>
          <cell r="AA417">
            <v>23.91</v>
          </cell>
          <cell r="AB417">
            <v>657.21100000000001</v>
          </cell>
          <cell r="AC417">
            <v>15713.915010000001</v>
          </cell>
          <cell r="AD417">
            <v>17331.696370000001</v>
          </cell>
          <cell r="AF417">
            <v>62.83</v>
          </cell>
          <cell r="AG417">
            <v>45.091999999999999</v>
          </cell>
          <cell r="AH417">
            <v>2833.1303599999997</v>
          </cell>
          <cell r="AI417">
            <v>4.1100000000000003</v>
          </cell>
          <cell r="AJ417">
            <v>589.83940000000007</v>
          </cell>
          <cell r="AK417">
            <v>2424.2399340000006</v>
          </cell>
          <cell r="AL417">
            <v>5257.3702940000003</v>
          </cell>
        </row>
        <row r="418">
          <cell r="B418">
            <v>39280</v>
          </cell>
          <cell r="C418">
            <v>56.527380778790025</v>
          </cell>
          <cell r="D418">
            <v>87.325068955420576</v>
          </cell>
          <cell r="E418">
            <v>118.13449348961021</v>
          </cell>
          <cell r="F418">
            <v>147.28417872111922</v>
          </cell>
          <cell r="G418">
            <v>59.430753944694771</v>
          </cell>
          <cell r="H418">
            <v>122.11302017654475</v>
          </cell>
          <cell r="J418">
            <v>10.100000000000001</v>
          </cell>
          <cell r="K418">
            <v>31.214000000000002</v>
          </cell>
          <cell r="L418">
            <v>315.26140000000009</v>
          </cell>
          <cell r="M418">
            <v>35.050000000000004</v>
          </cell>
          <cell r="N418">
            <v>49.547000000000004</v>
          </cell>
          <cell r="O418">
            <v>1736.6223500000003</v>
          </cell>
          <cell r="P418">
            <v>16.559999999999999</v>
          </cell>
          <cell r="Q418">
            <v>44.273000000000003</v>
          </cell>
          <cell r="R418">
            <v>733.16088000000002</v>
          </cell>
          <cell r="S418">
            <v>42.85</v>
          </cell>
          <cell r="T418">
            <v>19.025000000000002</v>
          </cell>
          <cell r="U418">
            <v>815.22125000000017</v>
          </cell>
          <cell r="V418">
            <v>3600.2658800000004</v>
          </cell>
          <cell r="X418">
            <v>56.56</v>
          </cell>
          <cell r="Y418">
            <v>28.106000000000002</v>
          </cell>
          <cell r="Z418">
            <v>1589.6753600000002</v>
          </cell>
          <cell r="AA418">
            <v>23.55</v>
          </cell>
          <cell r="AB418">
            <v>657.21100000000001</v>
          </cell>
          <cell r="AC418">
            <v>15477.31905</v>
          </cell>
          <cell r="AD418">
            <v>17066.994409999999</v>
          </cell>
          <cell r="AF418">
            <v>63.25</v>
          </cell>
          <cell r="AG418">
            <v>45.091999999999999</v>
          </cell>
          <cell r="AH418">
            <v>2852.069</v>
          </cell>
          <cell r="AI418">
            <v>4.1100000000000003</v>
          </cell>
          <cell r="AJ418">
            <v>589.83940000000007</v>
          </cell>
          <cell r="AK418">
            <v>2424.2399340000006</v>
          </cell>
          <cell r="AL418">
            <v>5276.3089340000006</v>
          </cell>
        </row>
        <row r="419">
          <cell r="B419">
            <v>39281</v>
          </cell>
          <cell r="C419">
            <v>55.857744042384773</v>
          </cell>
          <cell r="D419">
            <v>86.502123221391713</v>
          </cell>
          <cell r="E419">
            <v>117.4344585832682</v>
          </cell>
          <cell r="F419">
            <v>146.91406793771665</v>
          </cell>
          <cell r="G419">
            <v>58.475292594728181</v>
          </cell>
          <cell r="H419">
            <v>121.86081336696091</v>
          </cell>
          <cell r="J419">
            <v>9.73</v>
          </cell>
          <cell r="K419">
            <v>31.214000000000002</v>
          </cell>
          <cell r="L419">
            <v>303.71222000000006</v>
          </cell>
          <cell r="M419">
            <v>35.04</v>
          </cell>
          <cell r="N419">
            <v>49.547000000000004</v>
          </cell>
          <cell r="O419">
            <v>1736.12688</v>
          </cell>
          <cell r="P419">
            <v>16.07</v>
          </cell>
          <cell r="Q419">
            <v>44.273000000000003</v>
          </cell>
          <cell r="R419">
            <v>711.46711000000005</v>
          </cell>
          <cell r="S419">
            <v>42.84</v>
          </cell>
          <cell r="T419">
            <v>19.025000000000002</v>
          </cell>
          <cell r="U419">
            <v>815.03100000000018</v>
          </cell>
          <cell r="V419">
            <v>3566.3372100000006</v>
          </cell>
          <cell r="X419">
            <v>55.300000000000004</v>
          </cell>
          <cell r="Y419">
            <v>28.106000000000002</v>
          </cell>
          <cell r="Z419">
            <v>1554.2618000000002</v>
          </cell>
          <cell r="AA419">
            <v>23.45</v>
          </cell>
          <cell r="AB419">
            <v>657.21100000000001</v>
          </cell>
          <cell r="AC419">
            <v>15411.597949999999</v>
          </cell>
          <cell r="AD419">
            <v>16965.85975</v>
          </cell>
          <cell r="AF419">
            <v>63.61</v>
          </cell>
          <cell r="AG419">
            <v>45.091999999999999</v>
          </cell>
          <cell r="AH419">
            <v>2868.3021199999998</v>
          </cell>
          <cell r="AI419">
            <v>4.0600000000000005</v>
          </cell>
          <cell r="AJ419">
            <v>589.83940000000007</v>
          </cell>
          <cell r="AK419">
            <v>2394.7479640000006</v>
          </cell>
          <cell r="AL419">
            <v>5263.0500840000004</v>
          </cell>
        </row>
        <row r="420">
          <cell r="B420">
            <v>39282</v>
          </cell>
          <cell r="C420">
            <v>55.541283584149696</v>
          </cell>
          <cell r="D420">
            <v>85.912458155080458</v>
          </cell>
          <cell r="E420">
            <v>116.39893247276962</v>
          </cell>
          <cell r="F420">
            <v>145.85636951492592</v>
          </cell>
          <cell r="G420">
            <v>58.840602450995242</v>
          </cell>
          <cell r="H420">
            <v>122.40542244640602</v>
          </cell>
          <cell r="J420">
            <v>9.81</v>
          </cell>
          <cell r="K420">
            <v>31.214000000000002</v>
          </cell>
          <cell r="L420">
            <v>306.20934000000005</v>
          </cell>
          <cell r="M420">
            <v>34.369999999999997</v>
          </cell>
          <cell r="N420">
            <v>49.547000000000004</v>
          </cell>
          <cell r="O420">
            <v>1702.93039</v>
          </cell>
          <cell r="P420">
            <v>16.21</v>
          </cell>
          <cell r="Q420">
            <v>44.273000000000003</v>
          </cell>
          <cell r="R420">
            <v>717.66533000000004</v>
          </cell>
          <cell r="S420">
            <v>42.85</v>
          </cell>
          <cell r="T420">
            <v>19.025000000000002</v>
          </cell>
          <cell r="U420">
            <v>815.22125000000017</v>
          </cell>
          <cell r="V420">
            <v>3542.0263100000002</v>
          </cell>
          <cell r="X420">
            <v>54.42</v>
          </cell>
          <cell r="Y420">
            <v>28.106000000000002</v>
          </cell>
          <cell r="Z420">
            <v>1529.5285200000001</v>
          </cell>
          <cell r="AA420">
            <v>23.26</v>
          </cell>
          <cell r="AB420">
            <v>657.21100000000001</v>
          </cell>
          <cell r="AC420">
            <v>15286.727860000001</v>
          </cell>
          <cell r="AD420">
            <v>16816.256380000003</v>
          </cell>
          <cell r="AF420">
            <v>61.2</v>
          </cell>
          <cell r="AG420">
            <v>45.091999999999999</v>
          </cell>
          <cell r="AH420">
            <v>2759.6304</v>
          </cell>
          <cell r="AI420">
            <v>4.18</v>
          </cell>
          <cell r="AJ420">
            <v>589.83940000000007</v>
          </cell>
          <cell r="AK420">
            <v>2465.5286920000003</v>
          </cell>
          <cell r="AL420">
            <v>5225.1590919999999</v>
          </cell>
        </row>
        <row r="421">
          <cell r="B421">
            <v>39283</v>
          </cell>
          <cell r="C421">
            <v>54.233495987668014</v>
          </cell>
          <cell r="D421">
            <v>84.943821546149621</v>
          </cell>
          <cell r="E421">
            <v>118.29606120317054</v>
          </cell>
          <cell r="F421">
            <v>142.27349938707997</v>
          </cell>
          <cell r="G421">
            <v>57.40834044889673</v>
          </cell>
          <cell r="H421">
            <v>120.90952080706178</v>
          </cell>
          <cell r="J421">
            <v>9.14</v>
          </cell>
          <cell r="K421">
            <v>31.214000000000002</v>
          </cell>
          <cell r="L421">
            <v>285.29596000000004</v>
          </cell>
          <cell r="M421">
            <v>34.200000000000003</v>
          </cell>
          <cell r="N421">
            <v>49.547000000000004</v>
          </cell>
          <cell r="O421">
            <v>1694.5074000000002</v>
          </cell>
          <cell r="P421">
            <v>16.28</v>
          </cell>
          <cell r="Q421">
            <v>44.273000000000003</v>
          </cell>
          <cell r="R421">
            <v>720.76444000000015</v>
          </cell>
          <cell r="S421">
            <v>42.13</v>
          </cell>
          <cell r="T421">
            <v>19.025000000000002</v>
          </cell>
          <cell r="U421">
            <v>801.52325000000019</v>
          </cell>
          <cell r="V421">
            <v>3502.0910500000009</v>
          </cell>
          <cell r="X421">
            <v>52.480000000000004</v>
          </cell>
          <cell r="Y421">
            <v>28.106000000000002</v>
          </cell>
          <cell r="Z421">
            <v>1475.0028800000002</v>
          </cell>
          <cell r="AA421">
            <v>23.76</v>
          </cell>
          <cell r="AB421">
            <v>657.21100000000001</v>
          </cell>
          <cell r="AC421">
            <v>15615.333360000001</v>
          </cell>
          <cell r="AD421">
            <v>17090.336240000001</v>
          </cell>
          <cell r="AF421">
            <v>59.400000000000006</v>
          </cell>
          <cell r="AG421">
            <v>45.091999999999999</v>
          </cell>
          <cell r="AH421">
            <v>2678.4648000000002</v>
          </cell>
          <cell r="AI421">
            <v>4.1000000000000005</v>
          </cell>
          <cell r="AJ421">
            <v>589.83940000000007</v>
          </cell>
          <cell r="AK421">
            <v>2418.3415400000008</v>
          </cell>
          <cell r="AL421">
            <v>5096.806340000001</v>
          </cell>
        </row>
        <row r="422">
          <cell r="B422">
            <v>39286</v>
          </cell>
          <cell r="C422">
            <v>53.768411232708701</v>
          </cell>
          <cell r="D422">
            <v>84.423856627831768</v>
          </cell>
          <cell r="E422">
            <v>117.30453461654828</v>
          </cell>
          <cell r="F422">
            <v>142.65314617893</v>
          </cell>
          <cell r="G422">
            <v>55.484887817011909</v>
          </cell>
          <cell r="H422">
            <v>121.49826607818409</v>
          </cell>
          <cell r="J422">
            <v>9.0400000000000009</v>
          </cell>
          <cell r="K422">
            <v>31.214000000000002</v>
          </cell>
          <cell r="L422">
            <v>282.17456000000004</v>
          </cell>
          <cell r="M422">
            <v>33.94</v>
          </cell>
          <cell r="N422">
            <v>49.547000000000004</v>
          </cell>
          <cell r="O422">
            <v>1681.62518</v>
          </cell>
          <cell r="P422">
            <v>16.11</v>
          </cell>
          <cell r="Q422">
            <v>44.273000000000003</v>
          </cell>
          <cell r="R422">
            <v>713.23802999999998</v>
          </cell>
          <cell r="S422">
            <v>42.24</v>
          </cell>
          <cell r="T422">
            <v>19.025000000000002</v>
          </cell>
          <cell r="U422">
            <v>803.6160000000001</v>
          </cell>
          <cell r="V422">
            <v>3480.6537699999999</v>
          </cell>
          <cell r="X422">
            <v>52.06</v>
          </cell>
          <cell r="Y422">
            <v>28.106000000000002</v>
          </cell>
          <cell r="Z422">
            <v>1463.1983600000001</v>
          </cell>
          <cell r="AA422">
            <v>23.56</v>
          </cell>
          <cell r="AB422">
            <v>657.21100000000001</v>
          </cell>
          <cell r="AC422">
            <v>15483.891159999999</v>
          </cell>
          <cell r="AD422">
            <v>16947.089519999998</v>
          </cell>
          <cell r="AF422">
            <v>59.44</v>
          </cell>
          <cell r="AG422">
            <v>45.091999999999999</v>
          </cell>
          <cell r="AH422">
            <v>2680.2684799999997</v>
          </cell>
          <cell r="AI422">
            <v>4.12</v>
          </cell>
          <cell r="AJ422">
            <v>589.83940000000007</v>
          </cell>
          <cell r="AK422">
            <v>2430.1383280000005</v>
          </cell>
          <cell r="AL422">
            <v>5110.4068079999997</v>
          </cell>
        </row>
        <row r="423">
          <cell r="B423">
            <v>39287</v>
          </cell>
          <cell r="C423">
            <v>51.666016840853459</v>
          </cell>
          <cell r="D423">
            <v>83.509407528949637</v>
          </cell>
          <cell r="E423">
            <v>113.45246377554633</v>
          </cell>
          <cell r="F423">
            <v>140.569156934121</v>
          </cell>
          <cell r="G423">
            <v>53.240630984738893</v>
          </cell>
          <cell r="H423">
            <v>119.09205548549808</v>
          </cell>
          <cell r="J423">
            <v>8.92</v>
          </cell>
          <cell r="K423">
            <v>31.214000000000002</v>
          </cell>
          <cell r="L423">
            <v>278.42887999999999</v>
          </cell>
          <cell r="M423">
            <v>33.74</v>
          </cell>
          <cell r="N423">
            <v>49.547000000000004</v>
          </cell>
          <cell r="O423">
            <v>1671.7157800000002</v>
          </cell>
          <cell r="P423">
            <v>15.67</v>
          </cell>
          <cell r="Q423">
            <v>44.273000000000003</v>
          </cell>
          <cell r="R423">
            <v>693.75791000000004</v>
          </cell>
          <cell r="S423">
            <v>42</v>
          </cell>
          <cell r="T423">
            <v>19.025000000000002</v>
          </cell>
          <cell r="U423">
            <v>799.05000000000007</v>
          </cell>
          <cell r="V423">
            <v>3442.9525700000004</v>
          </cell>
          <cell r="X423">
            <v>51.2</v>
          </cell>
          <cell r="Y423">
            <v>28.106000000000002</v>
          </cell>
          <cell r="Z423">
            <v>1439.0272000000002</v>
          </cell>
          <cell r="AA423">
            <v>22.75</v>
          </cell>
          <cell r="AB423">
            <v>657.21100000000001</v>
          </cell>
          <cell r="AC423">
            <v>14951.55025</v>
          </cell>
          <cell r="AD423">
            <v>16390.577450000001</v>
          </cell>
          <cell r="AF423">
            <v>58.7</v>
          </cell>
          <cell r="AG423">
            <v>45.091999999999999</v>
          </cell>
          <cell r="AH423">
            <v>2646.9004</v>
          </cell>
          <cell r="AI423">
            <v>4.05</v>
          </cell>
          <cell r="AJ423">
            <v>589.83940000000007</v>
          </cell>
          <cell r="AK423">
            <v>2388.8495700000003</v>
          </cell>
          <cell r="AL423">
            <v>5035.7499700000008</v>
          </cell>
        </row>
        <row r="424">
          <cell r="B424">
            <v>39288</v>
          </cell>
          <cell r="C424">
            <v>52.307636627552142</v>
          </cell>
          <cell r="D424">
            <v>83.306976772226292</v>
          </cell>
          <cell r="E424">
            <v>113.88522717638432</v>
          </cell>
          <cell r="F424">
            <v>138.97097910902113</v>
          </cell>
          <cell r="G424">
            <v>53.456327556846219</v>
          </cell>
          <cell r="H424">
            <v>119.64769861286253</v>
          </cell>
          <cell r="J424">
            <v>8.66</v>
          </cell>
          <cell r="K424">
            <v>31.214000000000002</v>
          </cell>
          <cell r="L424">
            <v>270.31324000000001</v>
          </cell>
          <cell r="M424">
            <v>34.08</v>
          </cell>
          <cell r="N424">
            <v>49.547000000000004</v>
          </cell>
          <cell r="O424">
            <v>1688.56176</v>
          </cell>
          <cell r="P424">
            <v>15.280000000000001</v>
          </cell>
          <cell r="Q424">
            <v>44.273000000000003</v>
          </cell>
          <cell r="R424">
            <v>676.49144000000013</v>
          </cell>
          <cell r="S424">
            <v>42.01</v>
          </cell>
          <cell r="T424">
            <v>19.025000000000002</v>
          </cell>
          <cell r="U424">
            <v>799.24025000000006</v>
          </cell>
          <cell r="V424">
            <v>3434.6066900000005</v>
          </cell>
          <cell r="X424">
            <v>51.32</v>
          </cell>
          <cell r="Y424">
            <v>28.106000000000002</v>
          </cell>
          <cell r="Z424">
            <v>1442.3999200000001</v>
          </cell>
          <cell r="AA424">
            <v>22.84</v>
          </cell>
          <cell r="AB424">
            <v>657.21100000000001</v>
          </cell>
          <cell r="AC424">
            <v>15010.69924</v>
          </cell>
          <cell r="AD424">
            <v>16453.099160000002</v>
          </cell>
          <cell r="AF424">
            <v>59</v>
          </cell>
          <cell r="AG424">
            <v>45.091999999999999</v>
          </cell>
          <cell r="AH424">
            <v>2660.4279999999999</v>
          </cell>
          <cell r="AI424">
            <v>3.93</v>
          </cell>
          <cell r="AJ424">
            <v>589.83940000000007</v>
          </cell>
          <cell r="AK424">
            <v>2318.0688420000006</v>
          </cell>
          <cell r="AL424">
            <v>4978.4968420000005</v>
          </cell>
        </row>
        <row r="425">
          <cell r="B425">
            <v>39289</v>
          </cell>
          <cell r="C425">
            <v>49.688565954293686</v>
          </cell>
          <cell r="D425">
            <v>81.736737186321193</v>
          </cell>
          <cell r="E425">
            <v>109.11315710356484</v>
          </cell>
          <cell r="F425">
            <v>135.37653891754448</v>
          </cell>
          <cell r="G425">
            <v>52.412020077329146</v>
          </cell>
          <cell r="H425">
            <v>116.85529634300124</v>
          </cell>
          <cell r="J425">
            <v>8.4499999999999993</v>
          </cell>
          <cell r="K425">
            <v>31.214000000000002</v>
          </cell>
          <cell r="L425">
            <v>263.75830000000002</v>
          </cell>
          <cell r="M425">
            <v>33.590000000000003</v>
          </cell>
          <cell r="N425">
            <v>49.547000000000004</v>
          </cell>
          <cell r="O425">
            <v>1664.2837300000003</v>
          </cell>
          <cell r="P425">
            <v>15.09</v>
          </cell>
          <cell r="Q425">
            <v>44.273000000000003</v>
          </cell>
          <cell r="R425">
            <v>668.07956999999999</v>
          </cell>
          <cell r="S425">
            <v>40.67</v>
          </cell>
          <cell r="T425">
            <v>19.025000000000002</v>
          </cell>
          <cell r="U425">
            <v>773.74675000000013</v>
          </cell>
          <cell r="V425">
            <v>3369.8683500000006</v>
          </cell>
          <cell r="X425">
            <v>49.94</v>
          </cell>
          <cell r="Y425">
            <v>28.106000000000002</v>
          </cell>
          <cell r="Z425">
            <v>1403.61364</v>
          </cell>
          <cell r="AA425">
            <v>21.85</v>
          </cell>
          <cell r="AB425">
            <v>657.21100000000001</v>
          </cell>
          <cell r="AC425">
            <v>14360.060350000002</v>
          </cell>
          <cell r="AD425">
            <v>15763.673990000001</v>
          </cell>
          <cell r="AF425">
            <v>57.06</v>
          </cell>
          <cell r="AG425">
            <v>45.091999999999999</v>
          </cell>
          <cell r="AH425">
            <v>2572.9495200000001</v>
          </cell>
          <cell r="AI425">
            <v>3.86</v>
          </cell>
          <cell r="AJ425">
            <v>589.83940000000007</v>
          </cell>
          <cell r="AK425">
            <v>2276.780084</v>
          </cell>
          <cell r="AL425">
            <v>4849.7296040000001</v>
          </cell>
        </row>
        <row r="426">
          <cell r="B426">
            <v>39290</v>
          </cell>
          <cell r="C426">
            <v>54.061350221552132</v>
          </cell>
          <cell r="D426">
            <v>81.615286445431948</v>
          </cell>
          <cell r="E426">
            <v>107.53264836969933</v>
          </cell>
          <cell r="F426">
            <v>132.80775528061793</v>
          </cell>
          <cell r="G426">
            <v>51.610404827516575</v>
          </cell>
          <cell r="H426">
            <v>114.98660151324086</v>
          </cell>
          <cell r="J426">
            <v>8.51</v>
          </cell>
          <cell r="K426">
            <v>31.214000000000002</v>
          </cell>
          <cell r="L426">
            <v>265.63114000000002</v>
          </cell>
          <cell r="M426">
            <v>33.840000000000003</v>
          </cell>
          <cell r="N426">
            <v>49.547000000000004</v>
          </cell>
          <cell r="O426">
            <v>1676.6704800000002</v>
          </cell>
          <cell r="P426">
            <v>14.99</v>
          </cell>
          <cell r="Q426">
            <v>44.273000000000003</v>
          </cell>
          <cell r="R426">
            <v>663.65227000000004</v>
          </cell>
          <cell r="S426">
            <v>39.89</v>
          </cell>
          <cell r="T426">
            <v>19.025000000000002</v>
          </cell>
          <cell r="U426">
            <v>758.90725000000009</v>
          </cell>
          <cell r="V426">
            <v>3364.8611400000004</v>
          </cell>
          <cell r="X426">
            <v>50</v>
          </cell>
          <cell r="Y426">
            <v>28.106000000000002</v>
          </cell>
          <cell r="Z426">
            <v>1405.3000000000002</v>
          </cell>
          <cell r="AA426">
            <v>21.5</v>
          </cell>
          <cell r="AB426">
            <v>657.21100000000001</v>
          </cell>
          <cell r="AC426">
            <v>14130.0365</v>
          </cell>
          <cell r="AD426">
            <v>15535.336500000001</v>
          </cell>
          <cell r="AF426">
            <v>55.15</v>
          </cell>
          <cell r="AG426">
            <v>45.091999999999999</v>
          </cell>
          <cell r="AH426">
            <v>2486.8237999999997</v>
          </cell>
          <cell r="AI426">
            <v>3.85</v>
          </cell>
          <cell r="AJ426">
            <v>589.83940000000007</v>
          </cell>
          <cell r="AK426">
            <v>2270.8816900000002</v>
          </cell>
          <cell r="AL426">
            <v>4757.7054900000003</v>
          </cell>
        </row>
        <row r="427">
          <cell r="B427">
            <v>39293</v>
          </cell>
          <cell r="C427">
            <v>53.179276757782311</v>
          </cell>
          <cell r="D427">
            <v>81.673038738141756</v>
          </cell>
          <cell r="E427">
            <v>109.41304708520103</v>
          </cell>
          <cell r="F427">
            <v>132.7982192721704</v>
          </cell>
          <cell r="G427">
            <v>51.929753357509924</v>
          </cell>
          <cell r="H427">
            <v>116.16566834804539</v>
          </cell>
          <cell r="J427">
            <v>8.51</v>
          </cell>
          <cell r="K427">
            <v>31.214000000000002</v>
          </cell>
          <cell r="L427">
            <v>265.63114000000002</v>
          </cell>
          <cell r="M427">
            <v>33.6</v>
          </cell>
          <cell r="N427">
            <v>49.547000000000004</v>
          </cell>
          <cell r="O427">
            <v>1664.7792000000002</v>
          </cell>
          <cell r="P427">
            <v>14.96</v>
          </cell>
          <cell r="Q427">
            <v>44.273000000000003</v>
          </cell>
          <cell r="R427">
            <v>662.32408000000009</v>
          </cell>
          <cell r="S427">
            <v>40.71</v>
          </cell>
          <cell r="T427">
            <v>19.025000000000002</v>
          </cell>
          <cell r="U427">
            <v>774.5077500000001</v>
          </cell>
          <cell r="V427">
            <v>3367.2421700000004</v>
          </cell>
          <cell r="X427">
            <v>50.78</v>
          </cell>
          <cell r="Y427">
            <v>28.106000000000002</v>
          </cell>
          <cell r="Z427">
            <v>1427.2226800000001</v>
          </cell>
          <cell r="AA427">
            <v>21.88</v>
          </cell>
          <cell r="AB427">
            <v>657.21100000000001</v>
          </cell>
          <cell r="AC427">
            <v>14379.776679999999</v>
          </cell>
          <cell r="AD427">
            <v>15806.99936</v>
          </cell>
          <cell r="AF427">
            <v>54.75</v>
          </cell>
          <cell r="AG427">
            <v>45.091999999999999</v>
          </cell>
          <cell r="AH427">
            <v>2468.7869999999998</v>
          </cell>
          <cell r="AI427">
            <v>3.88</v>
          </cell>
          <cell r="AJ427">
            <v>589.83940000000007</v>
          </cell>
          <cell r="AK427">
            <v>2288.5768720000001</v>
          </cell>
          <cell r="AL427">
            <v>4757.3638719999999</v>
          </cell>
        </row>
        <row r="428">
          <cell r="B428">
            <v>39294</v>
          </cell>
          <cell r="C428">
            <v>52.546408948657806</v>
          </cell>
          <cell r="D428">
            <v>81.048389466731436</v>
          </cell>
          <cell r="E428">
            <v>110.89138305008541</v>
          </cell>
          <cell r="F428">
            <v>131.45241753898333</v>
          </cell>
          <cell r="G428">
            <v>50.948929467511419</v>
          </cell>
          <cell r="H428">
            <v>114.69695775535938</v>
          </cell>
          <cell r="J428">
            <v>8.370000000000001</v>
          </cell>
          <cell r="K428">
            <v>31.214000000000002</v>
          </cell>
          <cell r="L428">
            <v>261.26118000000002</v>
          </cell>
          <cell r="M428">
            <v>33.61</v>
          </cell>
          <cell r="N428">
            <v>49.547000000000004</v>
          </cell>
          <cell r="O428">
            <v>1665.27467</v>
          </cell>
          <cell r="P428">
            <v>14.96</v>
          </cell>
          <cell r="Q428">
            <v>44.273000000000003</v>
          </cell>
          <cell r="R428">
            <v>662.32408000000009</v>
          </cell>
          <cell r="S428">
            <v>39.56</v>
          </cell>
          <cell r="T428">
            <v>19.025000000000002</v>
          </cell>
          <cell r="U428">
            <v>752.62900000000013</v>
          </cell>
          <cell r="V428">
            <v>3341.4889300000004</v>
          </cell>
          <cell r="X428">
            <v>49.910000000000004</v>
          </cell>
          <cell r="Y428">
            <v>28.106000000000002</v>
          </cell>
          <cell r="Z428">
            <v>1402.7704600000002</v>
          </cell>
          <cell r="AA428">
            <v>22.11</v>
          </cell>
          <cell r="AB428">
            <v>661.14</v>
          </cell>
          <cell r="AC428">
            <v>14617.805399999999</v>
          </cell>
          <cell r="AD428">
            <v>16020.575859999999</v>
          </cell>
          <cell r="AF428">
            <v>53.550000000000004</v>
          </cell>
          <cell r="AG428">
            <v>45.091999999999999</v>
          </cell>
          <cell r="AH428">
            <v>2414.6766000000002</v>
          </cell>
          <cell r="AI428">
            <v>3.89</v>
          </cell>
          <cell r="AJ428">
            <v>589.83940000000007</v>
          </cell>
          <cell r="AK428">
            <v>2294.4752660000004</v>
          </cell>
          <cell r="AL428">
            <v>4709.1518660000002</v>
          </cell>
        </row>
        <row r="429">
          <cell r="B429">
            <v>39295</v>
          </cell>
          <cell r="C429">
            <v>52.158251313863737</v>
          </cell>
          <cell r="D429">
            <v>81.106926899365973</v>
          </cell>
          <cell r="E429">
            <v>108.31961172743311</v>
          </cell>
          <cell r="F429">
            <v>128.53259513554929</v>
          </cell>
          <cell r="G429">
            <v>50.907904745030322</v>
          </cell>
          <cell r="H429">
            <v>115.52726986128623</v>
          </cell>
          <cell r="J429">
            <v>8.120000000000001</v>
          </cell>
          <cell r="K429">
            <v>31.214000000000002</v>
          </cell>
          <cell r="L429">
            <v>253.45768000000004</v>
          </cell>
          <cell r="M429">
            <v>33.96</v>
          </cell>
          <cell r="N429">
            <v>49.547000000000004</v>
          </cell>
          <cell r="O429">
            <v>1682.6161200000001</v>
          </cell>
          <cell r="P429">
            <v>14.61</v>
          </cell>
          <cell r="Q429">
            <v>44.273000000000003</v>
          </cell>
          <cell r="R429">
            <v>646.82853</v>
          </cell>
          <cell r="S429">
            <v>40</v>
          </cell>
          <cell r="T429">
            <v>19.025000000000002</v>
          </cell>
          <cell r="U429">
            <v>761.00000000000011</v>
          </cell>
          <cell r="V429">
            <v>3343.9023299999999</v>
          </cell>
          <cell r="X429">
            <v>50.07</v>
          </cell>
          <cell r="Y429">
            <v>28.106000000000002</v>
          </cell>
          <cell r="Z429">
            <v>1407.2674200000001</v>
          </cell>
          <cell r="AA429">
            <v>21.67</v>
          </cell>
          <cell r="AB429">
            <v>657.21100000000001</v>
          </cell>
          <cell r="AC429">
            <v>14241.762370000002</v>
          </cell>
          <cell r="AD429">
            <v>15649.029790000002</v>
          </cell>
          <cell r="AF429">
            <v>52.800000000000004</v>
          </cell>
          <cell r="AG429">
            <v>45.091999999999999</v>
          </cell>
          <cell r="AH429">
            <v>2380.8576000000003</v>
          </cell>
          <cell r="AI429">
            <v>3.77</v>
          </cell>
          <cell r="AJ429">
            <v>589.83940000000007</v>
          </cell>
          <cell r="AK429">
            <v>2223.6945380000002</v>
          </cell>
          <cell r="AL429">
            <v>4604.5521380000009</v>
          </cell>
        </row>
        <row r="430">
          <cell r="B430">
            <v>39296</v>
          </cell>
          <cell r="C430">
            <v>51.11714677350291</v>
          </cell>
          <cell r="D430">
            <v>81.760647449991737</v>
          </cell>
          <cell r="E430">
            <v>108.85966616047816</v>
          </cell>
          <cell r="F430">
            <v>129.89606909791641</v>
          </cell>
          <cell r="G430">
            <v>52.919144227747452</v>
          </cell>
          <cell r="H430">
            <v>116.03089533417401</v>
          </cell>
          <cell r="J430">
            <v>8.2000000000000011</v>
          </cell>
          <cell r="K430">
            <v>31.214000000000002</v>
          </cell>
          <cell r="L430">
            <v>255.95480000000006</v>
          </cell>
          <cell r="M430">
            <v>34.380000000000003</v>
          </cell>
          <cell r="N430">
            <v>49.547000000000004</v>
          </cell>
          <cell r="O430">
            <v>1703.4258600000003</v>
          </cell>
          <cell r="P430">
            <v>14.89</v>
          </cell>
          <cell r="Q430">
            <v>44.273000000000003</v>
          </cell>
          <cell r="R430">
            <v>659.2249700000001</v>
          </cell>
          <cell r="S430">
            <v>39.54</v>
          </cell>
          <cell r="T430">
            <v>19.025000000000002</v>
          </cell>
          <cell r="U430">
            <v>752.24850000000004</v>
          </cell>
          <cell r="V430">
            <v>3370.8541300000006</v>
          </cell>
          <cell r="X430">
            <v>50.04</v>
          </cell>
          <cell r="Y430">
            <v>28.106000000000002</v>
          </cell>
          <cell r="Z430">
            <v>1406.4242400000001</v>
          </cell>
          <cell r="AA430">
            <v>21.79</v>
          </cell>
          <cell r="AB430">
            <v>657.21100000000001</v>
          </cell>
          <cell r="AC430">
            <v>14320.627689999999</v>
          </cell>
          <cell r="AD430">
            <v>15727.05193</v>
          </cell>
          <cell r="AF430">
            <v>53.36</v>
          </cell>
          <cell r="AG430">
            <v>45.091999999999999</v>
          </cell>
          <cell r="AH430">
            <v>2406.1091200000001</v>
          </cell>
          <cell r="AI430">
            <v>3.81</v>
          </cell>
          <cell r="AJ430">
            <v>589.83940000000007</v>
          </cell>
          <cell r="AK430">
            <v>2247.2881140000004</v>
          </cell>
          <cell r="AL430">
            <v>4653.397234</v>
          </cell>
        </row>
        <row r="431">
          <cell r="B431">
            <v>39297</v>
          </cell>
          <cell r="C431">
            <v>48.539101524784499</v>
          </cell>
          <cell r="D431">
            <v>80.215475342023751</v>
          </cell>
          <cell r="E431">
            <v>106.65019580433584</v>
          </cell>
          <cell r="F431">
            <v>124.62652874629157</v>
          </cell>
          <cell r="G431">
            <v>50.445144545423325</v>
          </cell>
          <cell r="H431">
            <v>112.94609079445144</v>
          </cell>
          <cell r="J431">
            <v>8.07</v>
          </cell>
          <cell r="K431">
            <v>31.214000000000002</v>
          </cell>
          <cell r="L431">
            <v>251.89698000000001</v>
          </cell>
          <cell r="M431">
            <v>34.25</v>
          </cell>
          <cell r="N431">
            <v>49.547000000000004</v>
          </cell>
          <cell r="O431">
            <v>1696.9847500000001</v>
          </cell>
          <cell r="P431">
            <v>14.35</v>
          </cell>
          <cell r="Q431">
            <v>44.273000000000003</v>
          </cell>
          <cell r="R431">
            <v>635.31754999999998</v>
          </cell>
          <cell r="S431">
            <v>38</v>
          </cell>
          <cell r="T431">
            <v>19.025000000000002</v>
          </cell>
          <cell r="U431">
            <v>722.95</v>
          </cell>
          <cell r="V431">
            <v>3307.1492799999996</v>
          </cell>
          <cell r="X431">
            <v>48.27</v>
          </cell>
          <cell r="Y431">
            <v>28.106000000000002</v>
          </cell>
          <cell r="Z431">
            <v>1356.6766200000002</v>
          </cell>
          <cell r="AA431">
            <v>21.38</v>
          </cell>
          <cell r="AB431">
            <v>657.21100000000001</v>
          </cell>
          <cell r="AC431">
            <v>14051.171179999999</v>
          </cell>
          <cell r="AD431">
            <v>15407.8478</v>
          </cell>
          <cell r="AF431">
            <v>50.22</v>
          </cell>
          <cell r="AG431">
            <v>45.091999999999999</v>
          </cell>
          <cell r="AH431">
            <v>2264.5202399999998</v>
          </cell>
          <cell r="AI431">
            <v>3.73</v>
          </cell>
          <cell r="AJ431">
            <v>589.83940000000007</v>
          </cell>
          <cell r="AK431">
            <v>2200.1009620000004</v>
          </cell>
          <cell r="AL431">
            <v>4464.6212020000003</v>
          </cell>
        </row>
        <row r="432">
          <cell r="B432">
            <v>39300</v>
          </cell>
          <cell r="C432">
            <v>49.17202244125469</v>
          </cell>
          <cell r="D432">
            <v>80.03420843582056</v>
          </cell>
          <cell r="E432">
            <v>105.9340141148097</v>
          </cell>
          <cell r="F432">
            <v>121.27429437081202</v>
          </cell>
          <cell r="G432">
            <v>51.321899556521721</v>
          </cell>
          <cell r="H432">
            <v>115.67386506935686</v>
          </cell>
          <cell r="J432">
            <v>8.56</v>
          </cell>
          <cell r="K432">
            <v>31.214000000000002</v>
          </cell>
          <cell r="L432">
            <v>267.19184000000001</v>
          </cell>
          <cell r="M432">
            <v>34.14</v>
          </cell>
          <cell r="N432">
            <v>49.547000000000004</v>
          </cell>
          <cell r="O432">
            <v>1691.5345800000002</v>
          </cell>
          <cell r="P432">
            <v>13.86</v>
          </cell>
          <cell r="Q432">
            <v>44.273000000000003</v>
          </cell>
          <cell r="R432">
            <v>613.62378000000001</v>
          </cell>
          <cell r="S432">
            <v>38.230000000000004</v>
          </cell>
          <cell r="T432">
            <v>19.025000000000002</v>
          </cell>
          <cell r="U432">
            <v>727.3257500000002</v>
          </cell>
          <cell r="V432">
            <v>3299.6759500000007</v>
          </cell>
          <cell r="X432">
            <v>48.33</v>
          </cell>
          <cell r="Y432">
            <v>28.106000000000002</v>
          </cell>
          <cell r="Z432">
            <v>1358.3629800000001</v>
          </cell>
          <cell r="AA432">
            <v>21.22</v>
          </cell>
          <cell r="AB432">
            <v>657.21100000000001</v>
          </cell>
          <cell r="AC432">
            <v>13946.01742</v>
          </cell>
          <cell r="AD432">
            <v>15304.3804</v>
          </cell>
          <cell r="AF432">
            <v>48.08</v>
          </cell>
          <cell r="AG432">
            <v>45.091999999999999</v>
          </cell>
          <cell r="AH432">
            <v>2168.0233599999997</v>
          </cell>
          <cell r="AI432">
            <v>3.69</v>
          </cell>
          <cell r="AJ432">
            <v>589.83940000000007</v>
          </cell>
          <cell r="AK432">
            <v>2176.5073860000002</v>
          </cell>
          <cell r="AL432">
            <v>4344.5307460000004</v>
          </cell>
        </row>
        <row r="433">
          <cell r="B433">
            <v>39301</v>
          </cell>
          <cell r="C433">
            <v>48.478837681784931</v>
          </cell>
          <cell r="D433">
            <v>82.370223102074533</v>
          </cell>
          <cell r="E433">
            <v>107.31744977966373</v>
          </cell>
          <cell r="F433">
            <v>121.0633649028088</v>
          </cell>
          <cell r="G433">
            <v>53.463849804367669</v>
          </cell>
          <cell r="H433">
            <v>116.38634930643126</v>
          </cell>
          <cell r="J433">
            <v>8.6</v>
          </cell>
          <cell r="K433">
            <v>31.214000000000002</v>
          </cell>
          <cell r="L433">
            <v>268.44040000000001</v>
          </cell>
          <cell r="M433">
            <v>35.49</v>
          </cell>
          <cell r="N433">
            <v>49.547000000000004</v>
          </cell>
          <cell r="O433">
            <v>1758.4230300000002</v>
          </cell>
          <cell r="P433">
            <v>14.26</v>
          </cell>
          <cell r="Q433">
            <v>44.273000000000003</v>
          </cell>
          <cell r="R433">
            <v>631.33298000000002</v>
          </cell>
          <cell r="S433">
            <v>38.78</v>
          </cell>
          <cell r="T433">
            <v>19.025000000000002</v>
          </cell>
          <cell r="U433">
            <v>737.78950000000009</v>
          </cell>
          <cell r="V433">
            <v>3395.9859100000003</v>
          </cell>
          <cell r="X433">
            <v>48.660000000000004</v>
          </cell>
          <cell r="Y433">
            <v>28.106000000000002</v>
          </cell>
          <cell r="Z433">
            <v>1367.6379600000002</v>
          </cell>
          <cell r="AA433">
            <v>21.51</v>
          </cell>
          <cell r="AB433">
            <v>657.21100000000001</v>
          </cell>
          <cell r="AC433">
            <v>14136.608610000001</v>
          </cell>
          <cell r="AD433">
            <v>15504.246570000001</v>
          </cell>
          <cell r="AF433">
            <v>47.52</v>
          </cell>
          <cell r="AG433">
            <v>45.091999999999999</v>
          </cell>
          <cell r="AH433">
            <v>2142.7718399999999</v>
          </cell>
          <cell r="AI433">
            <v>3.72</v>
          </cell>
          <cell r="AJ433">
            <v>589.83940000000007</v>
          </cell>
          <cell r="AK433">
            <v>2194.2025680000002</v>
          </cell>
          <cell r="AL433">
            <v>4336.974408</v>
          </cell>
        </row>
        <row r="434">
          <cell r="B434">
            <v>39302</v>
          </cell>
          <cell r="C434">
            <v>49.846074996956297</v>
          </cell>
          <cell r="D434">
            <v>83.769312371557447</v>
          </cell>
          <cell r="E434">
            <v>111.17088283288422</v>
          </cell>
          <cell r="F434">
            <v>123.3970619168793</v>
          </cell>
          <cell r="G434">
            <v>56.830690040797769</v>
          </cell>
          <cell r="H434">
            <v>118.02411727616644</v>
          </cell>
          <cell r="J434">
            <v>8.7100000000000009</v>
          </cell>
          <cell r="K434">
            <v>31.214000000000002</v>
          </cell>
          <cell r="L434">
            <v>271.87394000000006</v>
          </cell>
          <cell r="M434">
            <v>36.07</v>
          </cell>
          <cell r="N434">
            <v>49.547000000000004</v>
          </cell>
          <cell r="O434">
            <v>1787.1602900000003</v>
          </cell>
          <cell r="P434">
            <v>14.11</v>
          </cell>
          <cell r="Q434">
            <v>44.273000000000003</v>
          </cell>
          <cell r="R434">
            <v>624.69203000000005</v>
          </cell>
          <cell r="S434">
            <v>40.47</v>
          </cell>
          <cell r="T434">
            <v>19.025000000000002</v>
          </cell>
          <cell r="U434">
            <v>769.94175000000007</v>
          </cell>
          <cell r="V434">
            <v>3453.6680100000003</v>
          </cell>
          <cell r="X434">
            <v>50.93</v>
          </cell>
          <cell r="Y434">
            <v>28.106000000000002</v>
          </cell>
          <cell r="Z434">
            <v>1431.43858</v>
          </cell>
          <cell r="AA434">
            <v>22.26</v>
          </cell>
          <cell r="AB434">
            <v>657.21100000000001</v>
          </cell>
          <cell r="AC434">
            <v>14629.516860000002</v>
          </cell>
          <cell r="AD434">
            <v>16060.955440000002</v>
          </cell>
          <cell r="AF434">
            <v>48.72</v>
          </cell>
          <cell r="AG434">
            <v>45.091999999999999</v>
          </cell>
          <cell r="AH434">
            <v>2196.8822399999999</v>
          </cell>
          <cell r="AI434">
            <v>3.77</v>
          </cell>
          <cell r="AJ434">
            <v>589.83940000000007</v>
          </cell>
          <cell r="AK434">
            <v>2223.6945380000002</v>
          </cell>
          <cell r="AL434">
            <v>4420.5767780000006</v>
          </cell>
        </row>
        <row r="435">
          <cell r="B435">
            <v>39303</v>
          </cell>
          <cell r="C435">
            <v>48.678159719624638</v>
          </cell>
          <cell r="D435">
            <v>83.303622281908318</v>
          </cell>
          <cell r="E435">
            <v>106.38986452090002</v>
          </cell>
          <cell r="F435">
            <v>119.16169710066045</v>
          </cell>
          <cell r="G435">
            <v>56.985499774013313</v>
          </cell>
          <cell r="H435">
            <v>114.5247477931904</v>
          </cell>
          <cell r="J435">
            <v>8.09</v>
          </cell>
          <cell r="K435">
            <v>31.214000000000002</v>
          </cell>
          <cell r="L435">
            <v>252.52126000000001</v>
          </cell>
          <cell r="M435">
            <v>36.54</v>
          </cell>
          <cell r="N435">
            <v>49.547000000000004</v>
          </cell>
          <cell r="O435">
            <v>1810.4473800000001</v>
          </cell>
          <cell r="P435">
            <v>14</v>
          </cell>
          <cell r="Q435">
            <v>44.273000000000003</v>
          </cell>
          <cell r="R435">
            <v>619.822</v>
          </cell>
          <cell r="S435">
            <v>39.51</v>
          </cell>
          <cell r="T435">
            <v>19.025000000000002</v>
          </cell>
          <cell r="U435">
            <v>751.67775000000006</v>
          </cell>
          <cell r="V435">
            <v>3434.46839</v>
          </cell>
          <cell r="X435">
            <v>52.31</v>
          </cell>
          <cell r="Y435">
            <v>28.106000000000002</v>
          </cell>
          <cell r="Z435">
            <v>1470.2248600000003</v>
          </cell>
          <cell r="AA435">
            <v>21.150000000000002</v>
          </cell>
          <cell r="AB435">
            <v>657.21100000000001</v>
          </cell>
          <cell r="AC435">
            <v>13900.012650000002</v>
          </cell>
          <cell r="AD435">
            <v>15370.237510000003</v>
          </cell>
          <cell r="AF435">
            <v>46.14</v>
          </cell>
          <cell r="AG435">
            <v>45.091999999999999</v>
          </cell>
          <cell r="AH435">
            <v>2080.5448799999999</v>
          </cell>
          <cell r="AI435">
            <v>3.71</v>
          </cell>
          <cell r="AJ435">
            <v>589.83940000000007</v>
          </cell>
          <cell r="AK435">
            <v>2188.3041740000003</v>
          </cell>
          <cell r="AL435">
            <v>4268.8490540000003</v>
          </cell>
        </row>
        <row r="436">
          <cell r="B436">
            <v>39304</v>
          </cell>
          <cell r="C436">
            <v>52.18629481724313</v>
          </cell>
          <cell r="D436">
            <v>79.524572825144134</v>
          </cell>
          <cell r="E436">
            <v>103.02019718762496</v>
          </cell>
          <cell r="F436">
            <v>121.67606426233182</v>
          </cell>
          <cell r="G436">
            <v>55.219442799815923</v>
          </cell>
          <cell r="H436">
            <v>114.56809583858762</v>
          </cell>
          <cell r="J436">
            <v>8.1</v>
          </cell>
          <cell r="K436">
            <v>31.214000000000002</v>
          </cell>
          <cell r="L436">
            <v>252.83340000000001</v>
          </cell>
          <cell r="M436">
            <v>35.020000000000003</v>
          </cell>
          <cell r="N436">
            <v>49.547000000000004</v>
          </cell>
          <cell r="O436">
            <v>1735.1359400000003</v>
          </cell>
          <cell r="P436">
            <v>13.030000000000001</v>
          </cell>
          <cell r="Q436">
            <v>44.273000000000003</v>
          </cell>
          <cell r="R436">
            <v>576.87719000000004</v>
          </cell>
          <cell r="S436">
            <v>37.520000000000003</v>
          </cell>
          <cell r="T436">
            <v>19.025000000000002</v>
          </cell>
          <cell r="U436">
            <v>713.8180000000001</v>
          </cell>
          <cell r="V436">
            <v>3278.6645300000005</v>
          </cell>
          <cell r="X436">
            <v>47.85</v>
          </cell>
          <cell r="Y436">
            <v>28.106000000000002</v>
          </cell>
          <cell r="Z436">
            <v>1344.8721</v>
          </cell>
          <cell r="AA436">
            <v>20.6</v>
          </cell>
          <cell r="AB436">
            <v>657.21100000000001</v>
          </cell>
          <cell r="AC436">
            <v>13538.546600000001</v>
          </cell>
          <cell r="AD436">
            <v>14883.418700000002</v>
          </cell>
          <cell r="AF436">
            <v>48.53</v>
          </cell>
          <cell r="AG436">
            <v>45.091999999999999</v>
          </cell>
          <cell r="AH436">
            <v>2188.3147600000002</v>
          </cell>
          <cell r="AI436">
            <v>3.68</v>
          </cell>
          <cell r="AJ436">
            <v>589.83940000000007</v>
          </cell>
          <cell r="AK436">
            <v>2170.6089920000004</v>
          </cell>
          <cell r="AL436">
            <v>4358.9237520000006</v>
          </cell>
        </row>
        <row r="437">
          <cell r="B437">
            <v>39307</v>
          </cell>
          <cell r="C437">
            <v>51.321698754948855</v>
          </cell>
          <cell r="D437">
            <v>76.952900726846735</v>
          </cell>
          <cell r="E437">
            <v>105.63428658805547</v>
          </cell>
          <cell r="F437">
            <v>122.54152247389098</v>
          </cell>
          <cell r="G437">
            <v>52.151732889469606</v>
          </cell>
          <cell r="H437">
            <v>114.51134930643126</v>
          </cell>
          <cell r="J437">
            <v>8</v>
          </cell>
          <cell r="K437">
            <v>31.214000000000002</v>
          </cell>
          <cell r="L437">
            <v>249.71200000000002</v>
          </cell>
          <cell r="M437">
            <v>34.35</v>
          </cell>
          <cell r="N437">
            <v>49.547000000000004</v>
          </cell>
          <cell r="O437">
            <v>1701.9394500000003</v>
          </cell>
          <cell r="P437">
            <v>12.07</v>
          </cell>
          <cell r="Q437">
            <v>44.273000000000003</v>
          </cell>
          <cell r="R437">
            <v>534.37511000000006</v>
          </cell>
          <cell r="S437">
            <v>36.090000000000003</v>
          </cell>
          <cell r="T437">
            <v>19.025000000000002</v>
          </cell>
          <cell r="U437">
            <v>686.61225000000013</v>
          </cell>
          <cell r="V437">
            <v>3172.6388100000004</v>
          </cell>
          <cell r="X437">
            <v>48.660000000000004</v>
          </cell>
          <cell r="Y437">
            <v>28.106000000000002</v>
          </cell>
          <cell r="Z437">
            <v>1367.6379600000002</v>
          </cell>
          <cell r="AA437">
            <v>21.14</v>
          </cell>
          <cell r="AB437">
            <v>657.21100000000001</v>
          </cell>
          <cell r="AC437">
            <v>13893.440540000001</v>
          </cell>
          <cell r="AD437">
            <v>15261.078500000001</v>
          </cell>
          <cell r="AF437">
            <v>49.61</v>
          </cell>
          <cell r="AG437">
            <v>45.091999999999999</v>
          </cell>
          <cell r="AH437">
            <v>2237.0141199999998</v>
          </cell>
          <cell r="AI437">
            <v>3.65</v>
          </cell>
          <cell r="AJ437">
            <v>589.83940000000007</v>
          </cell>
          <cell r="AK437">
            <v>2152.91381</v>
          </cell>
          <cell r="AL437">
            <v>4389.9279299999998</v>
          </cell>
        </row>
        <row r="438">
          <cell r="B438">
            <v>39308</v>
          </cell>
          <cell r="C438">
            <v>48.751617913167586</v>
          </cell>
          <cell r="D438">
            <v>75.259634784065</v>
          </cell>
          <cell r="E438">
            <v>102.35398051475168</v>
          </cell>
          <cell r="F438">
            <v>119.80503854070916</v>
          </cell>
          <cell r="G438">
            <v>49.889511851710985</v>
          </cell>
          <cell r="H438">
            <v>112.43221941992432</v>
          </cell>
          <cell r="J438">
            <v>7.72</v>
          </cell>
          <cell r="K438">
            <v>31.214000000000002</v>
          </cell>
          <cell r="L438">
            <v>240.97208000000001</v>
          </cell>
          <cell r="M438">
            <v>33.53</v>
          </cell>
          <cell r="N438">
            <v>49.547000000000004</v>
          </cell>
          <cell r="O438">
            <v>1661.3109100000001</v>
          </cell>
          <cell r="P438">
            <v>11.72</v>
          </cell>
          <cell r="Q438">
            <v>44.273000000000003</v>
          </cell>
          <cell r="R438">
            <v>518.87956000000008</v>
          </cell>
          <cell r="S438">
            <v>35.83</v>
          </cell>
          <cell r="T438">
            <v>19.025000000000002</v>
          </cell>
          <cell r="U438">
            <v>681.66575</v>
          </cell>
          <cell r="V438">
            <v>3102.8283000000001</v>
          </cell>
          <cell r="X438">
            <v>46.53</v>
          </cell>
          <cell r="Y438">
            <v>28.106000000000002</v>
          </cell>
          <cell r="Z438">
            <v>1307.7721800000002</v>
          </cell>
          <cell r="AA438">
            <v>20.51</v>
          </cell>
          <cell r="AB438">
            <v>657.21100000000001</v>
          </cell>
          <cell r="AC438">
            <v>13479.397610000002</v>
          </cell>
          <cell r="AD438">
            <v>14787.169790000002</v>
          </cell>
          <cell r="AF438">
            <v>48.09</v>
          </cell>
          <cell r="AG438">
            <v>45.091999999999999</v>
          </cell>
          <cell r="AH438">
            <v>2168.4742799999999</v>
          </cell>
          <cell r="AI438">
            <v>3.6</v>
          </cell>
          <cell r="AJ438">
            <v>589.83940000000007</v>
          </cell>
          <cell r="AK438">
            <v>2123.4218400000004</v>
          </cell>
          <cell r="AL438">
            <v>4291.8961200000003</v>
          </cell>
        </row>
        <row r="439">
          <cell r="B439">
            <v>39309</v>
          </cell>
          <cell r="C439">
            <v>47.880057443955941</v>
          </cell>
          <cell r="D439">
            <v>74.70810612503449</v>
          </cell>
          <cell r="E439">
            <v>100.37945480383878</v>
          </cell>
          <cell r="F439">
            <v>115.88231694986297</v>
          </cell>
          <cell r="G439">
            <v>47.630576051879828</v>
          </cell>
          <cell r="H439">
            <v>110.86853720050441</v>
          </cell>
          <cell r="J439">
            <v>7.75</v>
          </cell>
          <cell r="K439">
            <v>31.214000000000002</v>
          </cell>
          <cell r="L439">
            <v>241.9085</v>
          </cell>
          <cell r="M439">
            <v>33.39</v>
          </cell>
          <cell r="N439">
            <v>49.547000000000004</v>
          </cell>
          <cell r="O439">
            <v>1654.3743300000001</v>
          </cell>
          <cell r="P439">
            <v>11.69</v>
          </cell>
          <cell r="Q439">
            <v>44.273000000000003</v>
          </cell>
          <cell r="R439">
            <v>517.55137000000002</v>
          </cell>
          <cell r="S439">
            <v>35.020000000000003</v>
          </cell>
          <cell r="T439">
            <v>19.025000000000002</v>
          </cell>
          <cell r="U439">
            <v>666.2555000000001</v>
          </cell>
          <cell r="V439">
            <v>3080.0897000000004</v>
          </cell>
          <cell r="X439">
            <v>45.5</v>
          </cell>
          <cell r="Y439">
            <v>28.106000000000002</v>
          </cell>
          <cell r="Z439">
            <v>1278.8230000000001</v>
          </cell>
          <cell r="AA439">
            <v>20.12</v>
          </cell>
          <cell r="AB439">
            <v>657.21100000000001</v>
          </cell>
          <cell r="AC439">
            <v>13223.08532</v>
          </cell>
          <cell r="AD439">
            <v>14501.90832</v>
          </cell>
          <cell r="AF439">
            <v>46.02</v>
          </cell>
          <cell r="AG439">
            <v>45.091999999999999</v>
          </cell>
          <cell r="AH439">
            <v>2075.13384</v>
          </cell>
          <cell r="AI439">
            <v>3.52</v>
          </cell>
          <cell r="AJ439">
            <v>589.83940000000007</v>
          </cell>
          <cell r="AK439">
            <v>2076.2346880000005</v>
          </cell>
          <cell r="AL439">
            <v>4151.3685280000009</v>
          </cell>
        </row>
        <row r="440">
          <cell r="B440">
            <v>39310</v>
          </cell>
          <cell r="C440">
            <v>49.899374433038481</v>
          </cell>
          <cell r="D440">
            <v>76.785795445495594</v>
          </cell>
          <cell r="E440">
            <v>99.270326733626248</v>
          </cell>
          <cell r="F440">
            <v>110.56281099347257</v>
          </cell>
          <cell r="G440">
            <v>48.67663694737017</v>
          </cell>
          <cell r="H440">
            <v>111.22872005044135</v>
          </cell>
          <cell r="J440">
            <v>8.16</v>
          </cell>
          <cell r="K440">
            <v>31.214000000000002</v>
          </cell>
          <cell r="L440">
            <v>254.70624000000001</v>
          </cell>
          <cell r="M440">
            <v>34.31</v>
          </cell>
          <cell r="N440">
            <v>49.547000000000004</v>
          </cell>
          <cell r="O440">
            <v>1699.9575700000003</v>
          </cell>
          <cell r="P440">
            <v>11.61</v>
          </cell>
          <cell r="Q440">
            <v>44.273000000000003</v>
          </cell>
          <cell r="R440">
            <v>514.00953000000004</v>
          </cell>
          <cell r="S440">
            <v>36.64</v>
          </cell>
          <cell r="T440">
            <v>19.025000000000002</v>
          </cell>
          <cell r="U440">
            <v>697.07600000000014</v>
          </cell>
          <cell r="V440">
            <v>3165.7493400000003</v>
          </cell>
          <cell r="X440">
            <v>46.58</v>
          </cell>
          <cell r="Y440">
            <v>28.106000000000002</v>
          </cell>
          <cell r="Z440">
            <v>1309.1774800000001</v>
          </cell>
          <cell r="AA440">
            <v>19.830000000000002</v>
          </cell>
          <cell r="AB440">
            <v>657.21100000000001</v>
          </cell>
          <cell r="AC440">
            <v>13032.494130000001</v>
          </cell>
          <cell r="AD440">
            <v>14341.671610000001</v>
          </cell>
          <cell r="AF440">
            <v>44.410000000000004</v>
          </cell>
          <cell r="AG440">
            <v>45.091999999999999</v>
          </cell>
          <cell r="AH440">
            <v>2002.5357200000001</v>
          </cell>
          <cell r="AI440">
            <v>3.3200000000000003</v>
          </cell>
          <cell r="AJ440">
            <v>589.83940000000007</v>
          </cell>
          <cell r="AK440">
            <v>1958.2668080000003</v>
          </cell>
          <cell r="AL440">
            <v>3960.8025280000002</v>
          </cell>
        </row>
        <row r="441">
          <cell r="B441">
            <v>39311</v>
          </cell>
          <cell r="C441">
            <v>48.9447896683998</v>
          </cell>
          <cell r="D441">
            <v>77.953024672697779</v>
          </cell>
          <cell r="E441">
            <v>102.66090658552531</v>
          </cell>
          <cell r="F441">
            <v>107.02151874231478</v>
          </cell>
          <cell r="G441">
            <v>49.297487766602487</v>
          </cell>
          <cell r="H441">
            <v>113.96122320302646</v>
          </cell>
          <cell r="J441">
            <v>8</v>
          </cell>
          <cell r="K441">
            <v>31.214000000000002</v>
          </cell>
          <cell r="L441">
            <v>249.71200000000002</v>
          </cell>
          <cell r="M441">
            <v>34.130000000000003</v>
          </cell>
          <cell r="N441">
            <v>49.547000000000004</v>
          </cell>
          <cell r="O441">
            <v>1691.0391100000002</v>
          </cell>
          <cell r="P441">
            <v>12.56</v>
          </cell>
          <cell r="Q441">
            <v>44.273000000000003</v>
          </cell>
          <cell r="R441">
            <v>556.06888000000004</v>
          </cell>
          <cell r="S441">
            <v>37.69</v>
          </cell>
          <cell r="T441">
            <v>19.025000000000002</v>
          </cell>
          <cell r="U441">
            <v>717.05225000000007</v>
          </cell>
          <cell r="V441">
            <v>3213.8722400000001</v>
          </cell>
          <cell r="X441">
            <v>47.64</v>
          </cell>
          <cell r="Y441">
            <v>28.106000000000002</v>
          </cell>
          <cell r="Z441">
            <v>1338.9698400000002</v>
          </cell>
          <cell r="AA441">
            <v>20.53</v>
          </cell>
          <cell r="AB441">
            <v>657.21100000000001</v>
          </cell>
          <cell r="AC441">
            <v>13492.54183</v>
          </cell>
          <cell r="AD441">
            <v>14831.51167</v>
          </cell>
          <cell r="AF441">
            <v>45.39</v>
          </cell>
          <cell r="AG441">
            <v>45.091999999999999</v>
          </cell>
          <cell r="AH441">
            <v>2046.72588</v>
          </cell>
          <cell r="AI441">
            <v>3.0300000000000002</v>
          </cell>
          <cell r="AJ441">
            <v>589.83940000000007</v>
          </cell>
          <cell r="AK441">
            <v>1787.2133820000004</v>
          </cell>
          <cell r="AL441">
            <v>3833.9392620000003</v>
          </cell>
        </row>
        <row r="442">
          <cell r="B442">
            <v>39314</v>
          </cell>
          <cell r="C442">
            <v>48.404538810259247</v>
          </cell>
          <cell r="D442">
            <v>80.126865619216289</v>
          </cell>
          <cell r="E442">
            <v>103.27683333198185</v>
          </cell>
          <cell r="F442">
            <v>112.98194932344731</v>
          </cell>
          <cell r="G442">
            <v>48.726393884936861</v>
          </cell>
          <cell r="H442">
            <v>113.93048549810842</v>
          </cell>
          <cell r="J442">
            <v>7.97</v>
          </cell>
          <cell r="K442">
            <v>31.214000000000002</v>
          </cell>
          <cell r="L442">
            <v>248.77558000000002</v>
          </cell>
          <cell r="M442">
            <v>35.32</v>
          </cell>
          <cell r="N442">
            <v>49.547000000000004</v>
          </cell>
          <cell r="O442">
            <v>1750.0000400000001</v>
          </cell>
          <cell r="P442">
            <v>12.41</v>
          </cell>
          <cell r="Q442">
            <v>44.273000000000003</v>
          </cell>
          <cell r="R442">
            <v>549.42793000000006</v>
          </cell>
          <cell r="S442">
            <v>39.700000000000003</v>
          </cell>
          <cell r="T442">
            <v>19.025000000000002</v>
          </cell>
          <cell r="U442">
            <v>755.29250000000013</v>
          </cell>
          <cell r="V442">
            <v>3303.4960500000002</v>
          </cell>
          <cell r="X442">
            <v>48</v>
          </cell>
          <cell r="Y442">
            <v>28.106000000000002</v>
          </cell>
          <cell r="Z442">
            <v>1349.0880000000002</v>
          </cell>
          <cell r="AA442">
            <v>20.650000000000002</v>
          </cell>
          <cell r="AB442">
            <v>657.21100000000001</v>
          </cell>
          <cell r="AC442">
            <v>13571.407150000001</v>
          </cell>
          <cell r="AD442">
            <v>14920.495150000001</v>
          </cell>
          <cell r="AF442">
            <v>47.64</v>
          </cell>
          <cell r="AG442">
            <v>45.091999999999999</v>
          </cell>
          <cell r="AH442">
            <v>2148.1828799999998</v>
          </cell>
          <cell r="AI442">
            <v>3.22</v>
          </cell>
          <cell r="AJ442">
            <v>589.83940000000007</v>
          </cell>
          <cell r="AK442">
            <v>1899.2828680000002</v>
          </cell>
          <cell r="AL442">
            <v>4047.4657480000001</v>
          </cell>
        </row>
        <row r="443">
          <cell r="B443">
            <v>39315</v>
          </cell>
          <cell r="C443">
            <v>49.3137354384072</v>
          </cell>
          <cell r="D443">
            <v>78.424033436511195</v>
          </cell>
          <cell r="E443">
            <v>102.19747015248883</v>
          </cell>
          <cell r="F443">
            <v>112.43256818015885</v>
          </cell>
          <cell r="G443">
            <v>48.197730932726493</v>
          </cell>
          <cell r="H443">
            <v>114.05422446406052</v>
          </cell>
          <cell r="J443">
            <v>7.82</v>
          </cell>
          <cell r="K443">
            <v>31.214000000000002</v>
          </cell>
          <cell r="L443">
            <v>244.09348000000003</v>
          </cell>
          <cell r="M443">
            <v>34.5</v>
          </cell>
          <cell r="N443">
            <v>49.547000000000004</v>
          </cell>
          <cell r="O443">
            <v>1709.3715000000002</v>
          </cell>
          <cell r="P443">
            <v>12.17</v>
          </cell>
          <cell r="Q443">
            <v>44.273000000000003</v>
          </cell>
          <cell r="R443">
            <v>538.80241000000001</v>
          </cell>
          <cell r="S443">
            <v>38.950000000000003</v>
          </cell>
          <cell r="T443">
            <v>19.025000000000002</v>
          </cell>
          <cell r="U443">
            <v>741.02375000000018</v>
          </cell>
          <cell r="V443">
            <v>3233.2911400000003</v>
          </cell>
          <cell r="X443">
            <v>47.83</v>
          </cell>
          <cell r="Y443">
            <v>28.106000000000002</v>
          </cell>
          <cell r="Z443">
            <v>1344.30998</v>
          </cell>
          <cell r="AA443">
            <v>20.420000000000002</v>
          </cell>
          <cell r="AB443">
            <v>657.21100000000001</v>
          </cell>
          <cell r="AC443">
            <v>13420.248620000002</v>
          </cell>
          <cell r="AD443">
            <v>14764.558600000002</v>
          </cell>
          <cell r="AF443">
            <v>48.25</v>
          </cell>
          <cell r="AG443">
            <v>45.091999999999999</v>
          </cell>
          <cell r="AH443">
            <v>2175.6889999999999</v>
          </cell>
          <cell r="AI443">
            <v>3.14</v>
          </cell>
          <cell r="AJ443">
            <v>589.83940000000007</v>
          </cell>
          <cell r="AK443">
            <v>1852.0957160000003</v>
          </cell>
          <cell r="AL443">
            <v>4027.7847160000001</v>
          </cell>
        </row>
        <row r="444">
          <cell r="B444">
            <v>39316</v>
          </cell>
          <cell r="C444">
            <v>50.697609477071381</v>
          </cell>
          <cell r="D444">
            <v>77.260289677556955</v>
          </cell>
          <cell r="E444">
            <v>104.45959665581468</v>
          </cell>
          <cell r="F444">
            <v>113.92191305474834</v>
          </cell>
          <cell r="G444">
            <v>48.67521077254473</v>
          </cell>
          <cell r="H444">
            <v>115.39013240857501</v>
          </cell>
          <cell r="J444">
            <v>7.8500000000000005</v>
          </cell>
          <cell r="K444">
            <v>31.214000000000002</v>
          </cell>
          <cell r="L444">
            <v>245.02990000000003</v>
          </cell>
          <cell r="M444">
            <v>33.94</v>
          </cell>
          <cell r="N444">
            <v>49.547000000000004</v>
          </cell>
          <cell r="O444">
            <v>1681.62518</v>
          </cell>
          <cell r="P444">
            <v>12.07</v>
          </cell>
          <cell r="Q444">
            <v>44.273000000000003</v>
          </cell>
          <cell r="R444">
            <v>534.37511000000006</v>
          </cell>
          <cell r="S444">
            <v>38.07</v>
          </cell>
          <cell r="T444">
            <v>19.025000000000002</v>
          </cell>
          <cell r="U444">
            <v>724.2817500000001</v>
          </cell>
          <cell r="V444">
            <v>3185.31194</v>
          </cell>
          <cell r="X444">
            <v>48</v>
          </cell>
          <cell r="Y444">
            <v>28.106000000000002</v>
          </cell>
          <cell r="Z444">
            <v>1349.0880000000002</v>
          </cell>
          <cell r="AA444">
            <v>20.91</v>
          </cell>
          <cell r="AB444">
            <v>657.21100000000001</v>
          </cell>
          <cell r="AC444">
            <v>13742.282010000001</v>
          </cell>
          <cell r="AD444">
            <v>15091.370010000001</v>
          </cell>
          <cell r="AF444">
            <v>48.910000000000004</v>
          </cell>
          <cell r="AG444">
            <v>45.091999999999999</v>
          </cell>
          <cell r="AH444">
            <v>2205.4497200000001</v>
          </cell>
          <cell r="AI444">
            <v>3.18</v>
          </cell>
          <cell r="AJ444">
            <v>589.83940000000007</v>
          </cell>
          <cell r="AK444">
            <v>1875.6892920000003</v>
          </cell>
          <cell r="AL444">
            <v>4081.1390120000005</v>
          </cell>
        </row>
        <row r="445">
          <cell r="B445">
            <v>39317</v>
          </cell>
          <cell r="C445">
            <v>50.304221898671052</v>
          </cell>
          <cell r="D445">
            <v>75.562768407361034</v>
          </cell>
          <cell r="E445">
            <v>103.27563357464528</v>
          </cell>
          <cell r="F445">
            <v>112.17027331967518</v>
          </cell>
          <cell r="G445">
            <v>48.825582852599233</v>
          </cell>
          <cell r="H445">
            <v>115.26639344262293</v>
          </cell>
          <cell r="J445">
            <v>7.94</v>
          </cell>
          <cell r="K445">
            <v>31.214000000000002</v>
          </cell>
          <cell r="L445">
            <v>247.83916000000002</v>
          </cell>
          <cell r="M445">
            <v>33.42</v>
          </cell>
          <cell r="N445">
            <v>49.547000000000004</v>
          </cell>
          <cell r="O445">
            <v>1655.8607400000003</v>
          </cell>
          <cell r="P445">
            <v>11.33</v>
          </cell>
          <cell r="Q445">
            <v>44.273000000000003</v>
          </cell>
          <cell r="R445">
            <v>501.61309000000006</v>
          </cell>
          <cell r="S445">
            <v>37.32</v>
          </cell>
          <cell r="T445">
            <v>19.025000000000002</v>
          </cell>
          <cell r="U445">
            <v>710.01300000000003</v>
          </cell>
          <cell r="V445">
            <v>3115.3259900000003</v>
          </cell>
          <cell r="X445">
            <v>47.76</v>
          </cell>
          <cell r="Y445">
            <v>28.106000000000002</v>
          </cell>
          <cell r="Z445">
            <v>1342.34256</v>
          </cell>
          <cell r="AA445">
            <v>20.66</v>
          </cell>
          <cell r="AB445">
            <v>657.21100000000001</v>
          </cell>
          <cell r="AC445">
            <v>13577.97926</v>
          </cell>
          <cell r="AD445">
            <v>14920.321820000001</v>
          </cell>
          <cell r="AF445">
            <v>47.78</v>
          </cell>
          <cell r="AG445">
            <v>45.091999999999999</v>
          </cell>
          <cell r="AH445">
            <v>2154.4957599999998</v>
          </cell>
          <cell r="AI445">
            <v>3.16</v>
          </cell>
          <cell r="AJ445">
            <v>589.83940000000007</v>
          </cell>
          <cell r="AK445">
            <v>1863.8925040000004</v>
          </cell>
          <cell r="AL445">
            <v>4018.3882640000002</v>
          </cell>
        </row>
        <row r="446">
          <cell r="B446">
            <v>39318</v>
          </cell>
          <cell r="C446">
            <v>51.256231522015881</v>
          </cell>
          <cell r="D446">
            <v>75.760776718533606</v>
          </cell>
          <cell r="E446">
            <v>107.31475864913303</v>
          </cell>
          <cell r="F446">
            <v>112.55640503719803</v>
          </cell>
          <cell r="G446">
            <v>48.865429296390865</v>
          </cell>
          <cell r="H446">
            <v>116.59599621689784</v>
          </cell>
          <cell r="J446">
            <v>8.27</v>
          </cell>
          <cell r="K446">
            <v>31.214000000000002</v>
          </cell>
          <cell r="L446">
            <v>258.13978000000003</v>
          </cell>
          <cell r="M446">
            <v>33.33</v>
          </cell>
          <cell r="N446">
            <v>49.547000000000004</v>
          </cell>
          <cell r="O446">
            <v>1651.4015100000001</v>
          </cell>
          <cell r="P446">
            <v>11</v>
          </cell>
          <cell r="Q446">
            <v>44.273000000000003</v>
          </cell>
          <cell r="R446">
            <v>487.00300000000004</v>
          </cell>
          <cell r="S446">
            <v>38.21</v>
          </cell>
          <cell r="T446">
            <v>19.025000000000002</v>
          </cell>
          <cell r="U446">
            <v>726.9452500000001</v>
          </cell>
          <cell r="V446">
            <v>3123.4895400000005</v>
          </cell>
          <cell r="X446">
            <v>48.88</v>
          </cell>
          <cell r="Y446">
            <v>28.106000000000002</v>
          </cell>
          <cell r="Z446">
            <v>1373.8212800000001</v>
          </cell>
          <cell r="AA446">
            <v>21.5</v>
          </cell>
          <cell r="AB446">
            <v>657.21100000000001</v>
          </cell>
          <cell r="AC446">
            <v>14130.0365</v>
          </cell>
          <cell r="AD446">
            <v>15503.85778</v>
          </cell>
          <cell r="AF446">
            <v>48.61</v>
          </cell>
          <cell r="AG446">
            <v>45.091999999999999</v>
          </cell>
          <cell r="AH446">
            <v>2191.9221199999997</v>
          </cell>
          <cell r="AI446">
            <v>3.12</v>
          </cell>
          <cell r="AJ446">
            <v>589.83940000000007</v>
          </cell>
          <cell r="AK446">
            <v>1840.2989280000004</v>
          </cell>
          <cell r="AL446">
            <v>4032.2210480000003</v>
          </cell>
        </row>
        <row r="447">
          <cell r="B447">
            <v>39321</v>
          </cell>
          <cell r="C447">
            <v>49.819084600942361</v>
          </cell>
          <cell r="D447">
            <v>75.72485553613167</v>
          </cell>
          <cell r="E447">
            <v>106.55217792105738</v>
          </cell>
          <cell r="F447">
            <v>110.68843039835008</v>
          </cell>
          <cell r="G447">
            <v>46.548620434587448</v>
          </cell>
          <cell r="H447">
            <v>115.6045081967213</v>
          </cell>
          <cell r="J447">
            <v>8.36</v>
          </cell>
          <cell r="K447">
            <v>31.214000000000002</v>
          </cell>
          <cell r="L447">
            <v>260.94904000000002</v>
          </cell>
          <cell r="M447">
            <v>33.15</v>
          </cell>
          <cell r="N447">
            <v>49.547000000000004</v>
          </cell>
          <cell r="O447">
            <v>1642.48305</v>
          </cell>
          <cell r="P447">
            <v>11.01</v>
          </cell>
          <cell r="Q447">
            <v>44.273000000000003</v>
          </cell>
          <cell r="R447">
            <v>487.44573000000003</v>
          </cell>
          <cell r="S447">
            <v>38.43</v>
          </cell>
          <cell r="T447">
            <v>19.025000000000002</v>
          </cell>
          <cell r="U447">
            <v>731.13075000000003</v>
          </cell>
          <cell r="V447">
            <v>3122.00857</v>
          </cell>
          <cell r="X447">
            <v>48</v>
          </cell>
          <cell r="Y447">
            <v>28.106000000000002</v>
          </cell>
          <cell r="Z447">
            <v>1349.0880000000002</v>
          </cell>
          <cell r="AA447">
            <v>21.37</v>
          </cell>
          <cell r="AB447">
            <v>657.21100000000001</v>
          </cell>
          <cell r="AC447">
            <v>14044.59907</v>
          </cell>
          <cell r="AD447">
            <v>15393.68707</v>
          </cell>
          <cell r="AF447">
            <v>47.78</v>
          </cell>
          <cell r="AG447">
            <v>45.091999999999999</v>
          </cell>
          <cell r="AH447">
            <v>2154.4957599999998</v>
          </cell>
          <cell r="AI447">
            <v>3.0700000000000003</v>
          </cell>
          <cell r="AJ447">
            <v>589.83940000000007</v>
          </cell>
          <cell r="AK447">
            <v>1810.8069580000003</v>
          </cell>
          <cell r="AL447">
            <v>3965.3027179999999</v>
          </cell>
        </row>
        <row r="448">
          <cell r="B448">
            <v>39322</v>
          </cell>
          <cell r="C448">
            <v>48.246401518996649</v>
          </cell>
          <cell r="D448">
            <v>74.939460689526172</v>
          </cell>
          <cell r="E448">
            <v>101.21281720012207</v>
          </cell>
          <cell r="F448">
            <v>107.64883924824314</v>
          </cell>
          <cell r="G448">
            <v>44.44229765868176</v>
          </cell>
          <cell r="H448">
            <v>112.89092055485497</v>
          </cell>
          <cell r="J448">
            <v>8.52</v>
          </cell>
          <cell r="K448">
            <v>31.214000000000002</v>
          </cell>
          <cell r="L448">
            <v>265.94328000000002</v>
          </cell>
          <cell r="M448">
            <v>32.950000000000003</v>
          </cell>
          <cell r="N448">
            <v>49.547000000000004</v>
          </cell>
          <cell r="O448">
            <v>1632.5736500000003</v>
          </cell>
          <cell r="P448">
            <v>11.06</v>
          </cell>
          <cell r="Q448">
            <v>44.273000000000003</v>
          </cell>
          <cell r="R448">
            <v>489.65938000000006</v>
          </cell>
          <cell r="S448">
            <v>36.869999999999997</v>
          </cell>
          <cell r="T448">
            <v>19.025000000000002</v>
          </cell>
          <cell r="U448">
            <v>701.45175000000006</v>
          </cell>
          <cell r="V448">
            <v>3089.6280600000005</v>
          </cell>
          <cell r="X448">
            <v>46.51</v>
          </cell>
          <cell r="Y448">
            <v>28.106000000000002</v>
          </cell>
          <cell r="Z448">
            <v>1307.2100600000001</v>
          </cell>
          <cell r="AA448">
            <v>20.260000000000002</v>
          </cell>
          <cell r="AB448">
            <v>657.21100000000001</v>
          </cell>
          <cell r="AC448">
            <v>13315.094860000001</v>
          </cell>
          <cell r="AD448">
            <v>14622.30492</v>
          </cell>
          <cell r="AF448">
            <v>46.15</v>
          </cell>
          <cell r="AG448">
            <v>45.091999999999999</v>
          </cell>
          <cell r="AH448">
            <v>2080.9957999999997</v>
          </cell>
          <cell r="AI448">
            <v>3.0100000000000002</v>
          </cell>
          <cell r="AJ448">
            <v>589.83940000000007</v>
          </cell>
          <cell r="AK448">
            <v>1775.4165940000003</v>
          </cell>
          <cell r="AL448">
            <v>3856.4123939999999</v>
          </cell>
        </row>
        <row r="449">
          <cell r="B449">
            <v>39323</v>
          </cell>
          <cell r="C449">
            <v>49.228136001686309</v>
          </cell>
          <cell r="D449">
            <v>75.290861377883857</v>
          </cell>
          <cell r="E449">
            <v>104.13172477251065</v>
          </cell>
          <cell r="F449">
            <v>108.61906229994646</v>
          </cell>
          <cell r="G449">
            <v>45.498804249528419</v>
          </cell>
          <cell r="H449">
            <v>115.36569987389657</v>
          </cell>
          <cell r="J449">
            <v>8.6300000000000008</v>
          </cell>
          <cell r="K449">
            <v>31.214000000000002</v>
          </cell>
          <cell r="L449">
            <v>269.37682000000007</v>
          </cell>
          <cell r="M449">
            <v>32.86</v>
          </cell>
          <cell r="N449">
            <v>49.547000000000004</v>
          </cell>
          <cell r="O449">
            <v>1628.1144200000001</v>
          </cell>
          <cell r="P449">
            <v>11.26</v>
          </cell>
          <cell r="Q449">
            <v>44.273000000000003</v>
          </cell>
          <cell r="R449">
            <v>498.51398</v>
          </cell>
          <cell r="S449">
            <v>37.22</v>
          </cell>
          <cell r="T449">
            <v>19.025000000000002</v>
          </cell>
          <cell r="U449">
            <v>708.1105</v>
          </cell>
          <cell r="V449">
            <v>3104.1157200000007</v>
          </cell>
          <cell r="X449">
            <v>47.25</v>
          </cell>
          <cell r="Y449">
            <v>28.106000000000002</v>
          </cell>
          <cell r="Z449">
            <v>1328.0085000000001</v>
          </cell>
          <cell r="AA449">
            <v>20.87</v>
          </cell>
          <cell r="AB449">
            <v>657.21100000000001</v>
          </cell>
          <cell r="AC449">
            <v>13715.993570000001</v>
          </cell>
          <cell r="AD449">
            <v>15044.00207</v>
          </cell>
          <cell r="AF449">
            <v>46.79</v>
          </cell>
          <cell r="AG449">
            <v>45.091999999999999</v>
          </cell>
          <cell r="AH449">
            <v>2109.8546799999999</v>
          </cell>
          <cell r="AI449">
            <v>3.02</v>
          </cell>
          <cell r="AJ449">
            <v>589.83940000000007</v>
          </cell>
          <cell r="AK449">
            <v>1781.3149880000003</v>
          </cell>
          <cell r="AL449">
            <v>3891.1696680000005</v>
          </cell>
        </row>
        <row r="450">
          <cell r="B450">
            <v>39324</v>
          </cell>
          <cell r="C450">
            <v>49.409113406394908</v>
          </cell>
          <cell r="D450">
            <v>74.737819196106841</v>
          </cell>
          <cell r="E450">
            <v>103.16399758383143</v>
          </cell>
          <cell r="F450">
            <v>109.78317685794106</v>
          </cell>
          <cell r="G450">
            <v>44.723854012155414</v>
          </cell>
          <cell r="H450">
            <v>114.88335435056744</v>
          </cell>
          <cell r="J450">
            <v>8.14</v>
          </cell>
          <cell r="K450">
            <v>31.214000000000002</v>
          </cell>
          <cell r="L450">
            <v>254.08196000000004</v>
          </cell>
          <cell r="M450">
            <v>32.730000000000004</v>
          </cell>
          <cell r="N450">
            <v>49.547000000000004</v>
          </cell>
          <cell r="O450">
            <v>1621.6733100000004</v>
          </cell>
          <cell r="P450">
            <v>11.15</v>
          </cell>
          <cell r="Q450">
            <v>44.273000000000003</v>
          </cell>
          <cell r="R450">
            <v>493.64395000000007</v>
          </cell>
          <cell r="S450">
            <v>37.42</v>
          </cell>
          <cell r="T450">
            <v>19.025000000000002</v>
          </cell>
          <cell r="U450">
            <v>711.91550000000007</v>
          </cell>
          <cell r="V450">
            <v>3081.3147200000003</v>
          </cell>
          <cell r="X450">
            <v>47.42</v>
          </cell>
          <cell r="Y450">
            <v>28.106000000000002</v>
          </cell>
          <cell r="Z450">
            <v>1332.7865200000001</v>
          </cell>
          <cell r="AA450">
            <v>20.650000000000002</v>
          </cell>
          <cell r="AB450">
            <v>657.21100000000001</v>
          </cell>
          <cell r="AC450">
            <v>13571.407150000001</v>
          </cell>
          <cell r="AD450">
            <v>14904.193670000001</v>
          </cell>
          <cell r="AF450">
            <v>46.93</v>
          </cell>
          <cell r="AG450">
            <v>45.091999999999999</v>
          </cell>
          <cell r="AH450">
            <v>2116.1675599999999</v>
          </cell>
          <cell r="AI450">
            <v>3.08</v>
          </cell>
          <cell r="AJ450">
            <v>589.83940000000007</v>
          </cell>
          <cell r="AK450">
            <v>1816.7053520000002</v>
          </cell>
          <cell r="AL450">
            <v>3932.8729119999998</v>
          </cell>
        </row>
        <row r="451">
          <cell r="B451">
            <v>39325</v>
          </cell>
          <cell r="C451">
            <v>50.921452984322521</v>
          </cell>
          <cell r="D451">
            <v>75.126184039271877</v>
          </cell>
          <cell r="E451">
            <v>105.48374171856909</v>
          </cell>
          <cell r="F451">
            <v>111.10787251904996</v>
          </cell>
          <cell r="G451">
            <v>46.74224545982338</v>
          </cell>
          <cell r="H451">
            <v>116.17197351828499</v>
          </cell>
          <cell r="J451">
            <v>8.15</v>
          </cell>
          <cell r="K451">
            <v>31.214000000000002</v>
          </cell>
          <cell r="L451">
            <v>254.39410000000004</v>
          </cell>
          <cell r="M451">
            <v>32.65</v>
          </cell>
          <cell r="N451">
            <v>49.547000000000004</v>
          </cell>
          <cell r="O451">
            <v>1617.70955</v>
          </cell>
          <cell r="P451">
            <v>11.65</v>
          </cell>
          <cell r="Q451">
            <v>44.273000000000003</v>
          </cell>
          <cell r="R451">
            <v>515.78045000000009</v>
          </cell>
          <cell r="S451">
            <v>37.29</v>
          </cell>
          <cell r="T451">
            <v>19.025000000000002</v>
          </cell>
          <cell r="U451">
            <v>709.44225000000006</v>
          </cell>
          <cell r="V451">
            <v>3097.3263500000003</v>
          </cell>
          <cell r="X451">
            <v>48.120000000000005</v>
          </cell>
          <cell r="Y451">
            <v>28.106000000000002</v>
          </cell>
          <cell r="Z451">
            <v>1352.4607200000003</v>
          </cell>
          <cell r="AA451">
            <v>21.13</v>
          </cell>
          <cell r="AB451">
            <v>657.21100000000001</v>
          </cell>
          <cell r="AC451">
            <v>13886.86843</v>
          </cell>
          <cell r="AD451">
            <v>15239.329150000001</v>
          </cell>
          <cell r="AF451">
            <v>47.59</v>
          </cell>
          <cell r="AG451">
            <v>45.091999999999999</v>
          </cell>
          <cell r="AH451">
            <v>2145.9282800000001</v>
          </cell>
          <cell r="AI451">
            <v>3.11</v>
          </cell>
          <cell r="AJ451">
            <v>589.83940000000007</v>
          </cell>
          <cell r="AK451">
            <v>1834.4005340000001</v>
          </cell>
          <cell r="AL451">
            <v>3980.3288140000004</v>
          </cell>
        </row>
        <row r="452">
          <cell r="B452">
            <v>39329</v>
          </cell>
          <cell r="C452">
            <v>50.652221340580653</v>
          </cell>
          <cell r="D452">
            <v>74.934408337152846</v>
          </cell>
          <cell r="E452">
            <v>106.04565010562352</v>
          </cell>
          <cell r="F452">
            <v>110.84252657579154</v>
          </cell>
          <cell r="G452">
            <v>47.49860757531755</v>
          </cell>
          <cell r="H452">
            <v>117.38808322824714</v>
          </cell>
          <cell r="J452">
            <v>8.16</v>
          </cell>
          <cell r="K452">
            <v>31.214000000000002</v>
          </cell>
          <cell r="L452">
            <v>254.70624000000001</v>
          </cell>
          <cell r="M452">
            <v>32.1</v>
          </cell>
          <cell r="N452">
            <v>49.547000000000004</v>
          </cell>
          <cell r="O452">
            <v>1590.4587000000001</v>
          </cell>
          <cell r="P452">
            <v>11.59</v>
          </cell>
          <cell r="Q452">
            <v>44.273000000000003</v>
          </cell>
          <cell r="R452">
            <v>513.12407000000007</v>
          </cell>
          <cell r="S452">
            <v>38.43</v>
          </cell>
          <cell r="T452">
            <v>19.025000000000002</v>
          </cell>
          <cell r="U452">
            <v>731.13075000000003</v>
          </cell>
          <cell r="V452">
            <v>3089.4197600000007</v>
          </cell>
          <cell r="X452">
            <v>48.67</v>
          </cell>
          <cell r="Y452">
            <v>28.106000000000002</v>
          </cell>
          <cell r="Z452">
            <v>1367.91902</v>
          </cell>
          <cell r="AA452">
            <v>21.23</v>
          </cell>
          <cell r="AB452">
            <v>657.21100000000001</v>
          </cell>
          <cell r="AC452">
            <v>13952.589530000001</v>
          </cell>
          <cell r="AD452">
            <v>15320.50855</v>
          </cell>
          <cell r="AF452">
            <v>47.51</v>
          </cell>
          <cell r="AG452">
            <v>45.091999999999999</v>
          </cell>
          <cell r="AH452">
            <v>2142.3209199999997</v>
          </cell>
          <cell r="AI452">
            <v>3.1</v>
          </cell>
          <cell r="AJ452">
            <v>589.83940000000007</v>
          </cell>
          <cell r="AK452">
            <v>1828.5021400000003</v>
          </cell>
          <cell r="AL452">
            <v>3970.8230599999997</v>
          </cell>
        </row>
        <row r="453">
          <cell r="B453">
            <v>39330</v>
          </cell>
          <cell r="C453">
            <v>49.152969898505056</v>
          </cell>
          <cell r="D453">
            <v>73.900045547645007</v>
          </cell>
          <cell r="E453">
            <v>104.32746892320996</v>
          </cell>
          <cell r="F453">
            <v>108.17851410716838</v>
          </cell>
          <cell r="G453">
            <v>45.592294694236671</v>
          </cell>
          <cell r="H453">
            <v>116.03798865069355</v>
          </cell>
          <cell r="J453">
            <v>7.96</v>
          </cell>
          <cell r="K453">
            <v>31.214000000000002</v>
          </cell>
          <cell r="L453">
            <v>248.46344000000002</v>
          </cell>
          <cell r="M453">
            <v>32.020000000000003</v>
          </cell>
          <cell r="N453">
            <v>49.547000000000004</v>
          </cell>
          <cell r="O453">
            <v>1586.4949400000003</v>
          </cell>
          <cell r="P453">
            <v>11.33</v>
          </cell>
          <cell r="Q453">
            <v>44.273000000000003</v>
          </cell>
          <cell r="R453">
            <v>501.61309000000006</v>
          </cell>
          <cell r="S453">
            <v>37.33</v>
          </cell>
          <cell r="T453">
            <v>19.025000000000002</v>
          </cell>
          <cell r="U453">
            <v>710.20325000000003</v>
          </cell>
          <cell r="V453">
            <v>3046.7747200000003</v>
          </cell>
          <cell r="X453">
            <v>48.49</v>
          </cell>
          <cell r="Y453">
            <v>28.106000000000002</v>
          </cell>
          <cell r="Z453">
            <v>1362.8599400000001</v>
          </cell>
          <cell r="AA453">
            <v>20.86</v>
          </cell>
          <cell r="AB453">
            <v>657.21100000000001</v>
          </cell>
          <cell r="AC453">
            <v>13709.42146</v>
          </cell>
          <cell r="AD453">
            <v>15072.2814</v>
          </cell>
          <cell r="AF453">
            <v>46.44</v>
          </cell>
          <cell r="AG453">
            <v>45.091999999999999</v>
          </cell>
          <cell r="AH453">
            <v>2094.0724799999998</v>
          </cell>
          <cell r="AI453">
            <v>3.02</v>
          </cell>
          <cell r="AJ453">
            <v>589.83940000000007</v>
          </cell>
          <cell r="AK453">
            <v>1781.3149880000003</v>
          </cell>
          <cell r="AL453">
            <v>3875.3874679999999</v>
          </cell>
        </row>
        <row r="454">
          <cell r="B454">
            <v>39331</v>
          </cell>
          <cell r="C454">
            <v>49.615426404824824</v>
          </cell>
          <cell r="D454">
            <v>73.216413276086428</v>
          </cell>
          <cell r="E454">
            <v>102.5983607637917</v>
          </cell>
          <cell r="F454">
            <v>105.88766350472245</v>
          </cell>
          <cell r="G454">
            <v>44.932531673983462</v>
          </cell>
          <cell r="H454">
            <v>116.53136822194196</v>
          </cell>
          <cell r="J454">
            <v>7.92</v>
          </cell>
          <cell r="K454">
            <v>31.214000000000002</v>
          </cell>
          <cell r="L454">
            <v>247.21488000000002</v>
          </cell>
          <cell r="M454">
            <v>31.8</v>
          </cell>
          <cell r="N454">
            <v>49.547000000000004</v>
          </cell>
          <cell r="O454">
            <v>1575.5946000000001</v>
          </cell>
          <cell r="P454">
            <v>11.26</v>
          </cell>
          <cell r="Q454">
            <v>44.273000000000003</v>
          </cell>
          <cell r="R454">
            <v>498.51398</v>
          </cell>
          <cell r="S454">
            <v>36.65</v>
          </cell>
          <cell r="T454">
            <v>19.025000000000002</v>
          </cell>
          <cell r="U454">
            <v>697.26625000000001</v>
          </cell>
          <cell r="V454">
            <v>3018.5897100000002</v>
          </cell>
          <cell r="X454">
            <v>48.02</v>
          </cell>
          <cell r="Y454">
            <v>28.106000000000002</v>
          </cell>
          <cell r="Z454">
            <v>1349.6501200000002</v>
          </cell>
          <cell r="AA454">
            <v>20.5</v>
          </cell>
          <cell r="AB454">
            <v>657.21100000000001</v>
          </cell>
          <cell r="AC454">
            <v>13472.825500000001</v>
          </cell>
          <cell r="AD454">
            <v>14822.475620000001</v>
          </cell>
          <cell r="AF454">
            <v>44.62</v>
          </cell>
          <cell r="AG454">
            <v>45.091999999999999</v>
          </cell>
          <cell r="AH454">
            <v>2012.0050399999998</v>
          </cell>
          <cell r="AI454">
            <v>3.02</v>
          </cell>
          <cell r="AJ454">
            <v>589.83940000000007</v>
          </cell>
          <cell r="AK454">
            <v>1781.3149880000003</v>
          </cell>
          <cell r="AL454">
            <v>3793.3200280000001</v>
          </cell>
        </row>
        <row r="455">
          <cell r="B455">
            <v>39332</v>
          </cell>
          <cell r="C455">
            <v>48.458864800034057</v>
          </cell>
          <cell r="D455">
            <v>71.461566846763503</v>
          </cell>
          <cell r="E455">
            <v>99.118452945827698</v>
          </cell>
          <cell r="F455">
            <v>104.04486304831897</v>
          </cell>
          <cell r="G455">
            <v>43.425918991653184</v>
          </cell>
          <cell r="H455">
            <v>114.56100252206807</v>
          </cell>
          <cell r="J455">
            <v>7.98</v>
          </cell>
          <cell r="K455">
            <v>31.214000000000002</v>
          </cell>
          <cell r="L455">
            <v>249.08772000000002</v>
          </cell>
          <cell r="M455">
            <v>31.060000000000002</v>
          </cell>
          <cell r="N455">
            <v>49.547000000000004</v>
          </cell>
          <cell r="O455">
            <v>1538.9298200000003</v>
          </cell>
          <cell r="P455">
            <v>10.85</v>
          </cell>
          <cell r="Q455">
            <v>44.273000000000003</v>
          </cell>
          <cell r="R455">
            <v>480.36205000000001</v>
          </cell>
          <cell r="S455">
            <v>35.630000000000003</v>
          </cell>
          <cell r="T455">
            <v>19.025000000000002</v>
          </cell>
          <cell r="U455">
            <v>677.86075000000017</v>
          </cell>
          <cell r="V455">
            <v>2946.2403400000007</v>
          </cell>
          <cell r="X455">
            <v>47.67</v>
          </cell>
          <cell r="Y455">
            <v>28.106000000000002</v>
          </cell>
          <cell r="Z455">
            <v>1339.8130200000001</v>
          </cell>
          <cell r="AA455">
            <v>19.75</v>
          </cell>
          <cell r="AB455">
            <v>657.21100000000001</v>
          </cell>
          <cell r="AC455">
            <v>12979.91725</v>
          </cell>
          <cell r="AD455">
            <v>14319.73027</v>
          </cell>
          <cell r="AF455">
            <v>43.81</v>
          </cell>
          <cell r="AG455">
            <v>45.091999999999999</v>
          </cell>
          <cell r="AH455">
            <v>1975.4805200000001</v>
          </cell>
          <cell r="AI455">
            <v>2.97</v>
          </cell>
          <cell r="AJ455">
            <v>589.83940000000007</v>
          </cell>
          <cell r="AK455">
            <v>1751.8230180000003</v>
          </cell>
          <cell r="AL455">
            <v>3727.3035380000001</v>
          </cell>
        </row>
        <row r="456">
          <cell r="B456">
            <v>39335</v>
          </cell>
          <cell r="C456">
            <v>46.128290742649824</v>
          </cell>
          <cell r="D456">
            <v>68.753414290111039</v>
          </cell>
          <cell r="E456">
            <v>95.797909075539209</v>
          </cell>
          <cell r="F456">
            <v>101.63564348691511</v>
          </cell>
          <cell r="G456">
            <v>42.237591524916382</v>
          </cell>
          <cell r="H456">
            <v>114.4151954602774</v>
          </cell>
          <cell r="J456">
            <v>7.7700000000000005</v>
          </cell>
          <cell r="K456">
            <v>31.214000000000002</v>
          </cell>
          <cell r="L456">
            <v>242.53278000000003</v>
          </cell>
          <cell r="M456">
            <v>29.490000000000002</v>
          </cell>
          <cell r="N456">
            <v>49.547000000000004</v>
          </cell>
          <cell r="O456">
            <v>1461.1410300000002</v>
          </cell>
          <cell r="P456">
            <v>10.65</v>
          </cell>
          <cell r="Q456">
            <v>44.273000000000003</v>
          </cell>
          <cell r="R456">
            <v>471.50745000000006</v>
          </cell>
          <cell r="S456">
            <v>34.660000000000004</v>
          </cell>
          <cell r="T456">
            <v>19.025000000000002</v>
          </cell>
          <cell r="U456">
            <v>659.40650000000016</v>
          </cell>
          <cell r="V456">
            <v>2834.5877600000003</v>
          </cell>
          <cell r="X456">
            <v>46.97</v>
          </cell>
          <cell r="Y456">
            <v>28.106000000000002</v>
          </cell>
          <cell r="Z456">
            <v>1320.1388200000001</v>
          </cell>
          <cell r="AA456">
            <v>19.05</v>
          </cell>
          <cell r="AB456">
            <v>657.21100000000001</v>
          </cell>
          <cell r="AC456">
            <v>12519.869550000001</v>
          </cell>
          <cell r="AD456">
            <v>13840.008370000001</v>
          </cell>
          <cell r="AF456">
            <v>42.550000000000004</v>
          </cell>
          <cell r="AG456">
            <v>45.091999999999999</v>
          </cell>
          <cell r="AH456">
            <v>1918.6646000000001</v>
          </cell>
          <cell r="AI456">
            <v>2.92</v>
          </cell>
          <cell r="AJ456">
            <v>589.83940000000007</v>
          </cell>
          <cell r="AK456">
            <v>1722.3310480000002</v>
          </cell>
          <cell r="AL456">
            <v>3640.9956480000001</v>
          </cell>
        </row>
        <row r="457">
          <cell r="B457">
            <v>39336</v>
          </cell>
          <cell r="C457">
            <v>44.66662235216485</v>
          </cell>
          <cell r="D457">
            <v>69.463837854696379</v>
          </cell>
          <cell r="E457">
            <v>99.292472303493199</v>
          </cell>
          <cell r="F457">
            <v>104.16119795209376</v>
          </cell>
          <cell r="G457">
            <v>42.200305107047882</v>
          </cell>
          <cell r="H457">
            <v>115.9749369482976</v>
          </cell>
          <cell r="J457">
            <v>7.7700000000000005</v>
          </cell>
          <cell r="K457">
            <v>31.214000000000002</v>
          </cell>
          <cell r="L457">
            <v>242.53278000000003</v>
          </cell>
          <cell r="M457">
            <v>30.14</v>
          </cell>
          <cell r="N457">
            <v>49.547000000000004</v>
          </cell>
          <cell r="O457">
            <v>1493.3465800000001</v>
          </cell>
          <cell r="P457">
            <v>10.64</v>
          </cell>
          <cell r="Q457">
            <v>44.273000000000003</v>
          </cell>
          <cell r="R457">
            <v>471.06472000000008</v>
          </cell>
          <cell r="S457">
            <v>34.53</v>
          </cell>
          <cell r="T457">
            <v>19.025000000000002</v>
          </cell>
          <cell r="U457">
            <v>656.93325000000004</v>
          </cell>
          <cell r="V457">
            <v>2863.8773300000003</v>
          </cell>
          <cell r="X457">
            <v>46.46</v>
          </cell>
          <cell r="Y457">
            <v>28.106000000000002</v>
          </cell>
          <cell r="Z457">
            <v>1305.80476</v>
          </cell>
          <cell r="AA457">
            <v>19.84</v>
          </cell>
          <cell r="AB457">
            <v>657.21100000000001</v>
          </cell>
          <cell r="AC457">
            <v>13039.06624</v>
          </cell>
          <cell r="AD457">
            <v>14344.870999999999</v>
          </cell>
          <cell r="AF457">
            <v>43.51</v>
          </cell>
          <cell r="AG457">
            <v>45.091999999999999</v>
          </cell>
          <cell r="AH457">
            <v>1961.9529199999999</v>
          </cell>
          <cell r="AI457">
            <v>3</v>
          </cell>
          <cell r="AJ457">
            <v>589.83940000000007</v>
          </cell>
          <cell r="AK457">
            <v>1769.5182000000002</v>
          </cell>
          <cell r="AL457">
            <v>3731.4711200000002</v>
          </cell>
        </row>
        <row r="458">
          <cell r="B458">
            <v>39337</v>
          </cell>
          <cell r="C458">
            <v>43.369321196568499</v>
          </cell>
          <cell r="D458">
            <v>68.60571387419067</v>
          </cell>
          <cell r="E458">
            <v>97.604672537420626</v>
          </cell>
          <cell r="F458">
            <v>102.83103439290362</v>
          </cell>
          <cell r="G458">
            <v>41.865796047389075</v>
          </cell>
          <cell r="H458">
            <v>115.98045397225722</v>
          </cell>
          <cell r="J458">
            <v>7.74</v>
          </cell>
          <cell r="K458">
            <v>31.214000000000002</v>
          </cell>
          <cell r="L458">
            <v>241.59636000000003</v>
          </cell>
          <cell r="M458">
            <v>29.79</v>
          </cell>
          <cell r="N458">
            <v>49.547000000000004</v>
          </cell>
          <cell r="O458">
            <v>1476.00513</v>
          </cell>
          <cell r="P458">
            <v>10.46</v>
          </cell>
          <cell r="Q458">
            <v>44.273000000000003</v>
          </cell>
          <cell r="R458">
            <v>463.0955800000001</v>
          </cell>
          <cell r="S458">
            <v>34.049999999999997</v>
          </cell>
          <cell r="T458">
            <v>19.025000000000002</v>
          </cell>
          <cell r="U458">
            <v>647.80124999999998</v>
          </cell>
          <cell r="V458">
            <v>2828.4983200000001</v>
          </cell>
          <cell r="X458">
            <v>46.67</v>
          </cell>
          <cell r="Y458">
            <v>28.106000000000002</v>
          </cell>
          <cell r="Z458">
            <v>1311.7070200000001</v>
          </cell>
          <cell r="AA458">
            <v>19.46</v>
          </cell>
          <cell r="AB458">
            <v>657.21100000000001</v>
          </cell>
          <cell r="AC458">
            <v>12789.326060000001</v>
          </cell>
          <cell r="AD458">
            <v>14101.033080000001</v>
          </cell>
          <cell r="AF458">
            <v>41.93</v>
          </cell>
          <cell r="AG458">
            <v>45.091999999999999</v>
          </cell>
          <cell r="AH458">
            <v>1890.7075599999998</v>
          </cell>
          <cell r="AI458">
            <v>3.04</v>
          </cell>
          <cell r="AJ458">
            <v>589.83940000000007</v>
          </cell>
          <cell r="AK458">
            <v>1793.1117760000002</v>
          </cell>
          <cell r="AL458">
            <v>3683.819336</v>
          </cell>
        </row>
        <row r="459">
          <cell r="B459">
            <v>39338</v>
          </cell>
          <cell r="C459">
            <v>42.895511017707847</v>
          </cell>
          <cell r="D459">
            <v>67.39265280121765</v>
          </cell>
          <cell r="E459">
            <v>98.178999274673913</v>
          </cell>
          <cell r="F459">
            <v>102.43981753742291</v>
          </cell>
          <cell r="G459">
            <v>42.142854896787199</v>
          </cell>
          <cell r="H459">
            <v>116.95696721311475</v>
          </cell>
          <cell r="J459">
            <v>7.75</v>
          </cell>
          <cell r="K459">
            <v>31.214000000000002</v>
          </cell>
          <cell r="L459">
            <v>241.9085</v>
          </cell>
          <cell r="M459">
            <v>28.8</v>
          </cell>
          <cell r="N459">
            <v>49.547000000000004</v>
          </cell>
          <cell r="O459">
            <v>1426.9536000000001</v>
          </cell>
          <cell r="P459">
            <v>10.5</v>
          </cell>
          <cell r="Q459">
            <v>44.273000000000003</v>
          </cell>
          <cell r="R459">
            <v>464.86650000000003</v>
          </cell>
          <cell r="S459">
            <v>33.89</v>
          </cell>
          <cell r="T459">
            <v>19.025000000000002</v>
          </cell>
          <cell r="U459">
            <v>644.75725000000011</v>
          </cell>
          <cell r="V459">
            <v>2778.48585</v>
          </cell>
          <cell r="X459">
            <v>47.050000000000004</v>
          </cell>
          <cell r="Y459">
            <v>28.106000000000002</v>
          </cell>
          <cell r="Z459">
            <v>1322.3873000000001</v>
          </cell>
          <cell r="AA459">
            <v>19.57</v>
          </cell>
          <cell r="AB459">
            <v>657.21100000000001</v>
          </cell>
          <cell r="AC459">
            <v>12861.619270000001</v>
          </cell>
          <cell r="AD459">
            <v>14184.006570000001</v>
          </cell>
          <cell r="AF459">
            <v>41.75</v>
          </cell>
          <cell r="AG459">
            <v>45.091999999999999</v>
          </cell>
          <cell r="AH459">
            <v>1882.5909999999999</v>
          </cell>
          <cell r="AI459">
            <v>3.0300000000000002</v>
          </cell>
          <cell r="AJ459">
            <v>589.83940000000007</v>
          </cell>
          <cell r="AK459">
            <v>1787.2133820000004</v>
          </cell>
          <cell r="AL459">
            <v>3669.8043820000003</v>
          </cell>
        </row>
        <row r="460">
          <cell r="B460">
            <v>39339</v>
          </cell>
          <cell r="C460">
            <v>42.589537000358085</v>
          </cell>
          <cell r="D460">
            <v>67.314397368878971</v>
          </cell>
          <cell r="E460">
            <v>94.206635819550939</v>
          </cell>
          <cell r="F460">
            <v>101.77613554554279</v>
          </cell>
          <cell r="G460">
            <v>43.675320033363249</v>
          </cell>
          <cell r="H460">
            <v>116.98061160151323</v>
          </cell>
          <cell r="J460">
            <v>7.71</v>
          </cell>
          <cell r="K460">
            <v>31.214000000000002</v>
          </cell>
          <cell r="L460">
            <v>240.65994000000001</v>
          </cell>
          <cell r="M460">
            <v>28.810000000000002</v>
          </cell>
          <cell r="N460">
            <v>49.547000000000004</v>
          </cell>
          <cell r="O460">
            <v>1427.4490700000001</v>
          </cell>
          <cell r="P460">
            <v>10.5</v>
          </cell>
          <cell r="Q460">
            <v>44.273000000000003</v>
          </cell>
          <cell r="R460">
            <v>464.86650000000003</v>
          </cell>
          <cell r="S460">
            <v>33.76</v>
          </cell>
          <cell r="T460">
            <v>19.025000000000002</v>
          </cell>
          <cell r="U460">
            <v>642.28399999999999</v>
          </cell>
          <cell r="V460">
            <v>2775.2595100000003</v>
          </cell>
          <cell r="X460">
            <v>47.910000000000004</v>
          </cell>
          <cell r="Y460">
            <v>28.106000000000002</v>
          </cell>
          <cell r="Z460">
            <v>1346.5584600000002</v>
          </cell>
          <cell r="AA460">
            <v>18.66</v>
          </cell>
          <cell r="AB460">
            <v>657.21100000000001</v>
          </cell>
          <cell r="AC460">
            <v>12263.55726</v>
          </cell>
          <cell r="AD460">
            <v>13610.11572</v>
          </cell>
          <cell r="AF460">
            <v>42.400000000000006</v>
          </cell>
          <cell r="AG460">
            <v>45.091999999999999</v>
          </cell>
          <cell r="AH460">
            <v>1911.9008000000001</v>
          </cell>
          <cell r="AI460">
            <v>2.94</v>
          </cell>
          <cell r="AJ460">
            <v>589.83940000000007</v>
          </cell>
          <cell r="AK460">
            <v>1734.1278360000001</v>
          </cell>
          <cell r="AL460">
            <v>3646.028636</v>
          </cell>
        </row>
        <row r="461">
          <cell r="B461">
            <v>39342</v>
          </cell>
          <cell r="C461">
            <v>42.360516656846379</v>
          </cell>
          <cell r="D461">
            <v>65.808394938528309</v>
          </cell>
          <cell r="E461">
            <v>90.117837344267883</v>
          </cell>
          <cell r="F461">
            <v>99.993219462475764</v>
          </cell>
          <cell r="G461">
            <v>44.074004029911393</v>
          </cell>
          <cell r="H461">
            <v>116.38162042875157</v>
          </cell>
          <cell r="J461">
            <v>7.51</v>
          </cell>
          <cell r="K461">
            <v>31.214000000000002</v>
          </cell>
          <cell r="L461">
            <v>234.41714000000002</v>
          </cell>
          <cell r="M461">
            <v>27.76</v>
          </cell>
          <cell r="N461">
            <v>49.547000000000004</v>
          </cell>
          <cell r="O461">
            <v>1375.4247200000002</v>
          </cell>
          <cell r="P461">
            <v>10.65</v>
          </cell>
          <cell r="Q461">
            <v>44.273000000000003</v>
          </cell>
          <cell r="R461">
            <v>471.50745000000006</v>
          </cell>
          <cell r="S461">
            <v>33.21</v>
          </cell>
          <cell r="T461">
            <v>19.025000000000002</v>
          </cell>
          <cell r="U461">
            <v>631.8202500000001</v>
          </cell>
          <cell r="V461">
            <v>2713.1695600000007</v>
          </cell>
          <cell r="X461">
            <v>47.47</v>
          </cell>
          <cell r="Y461">
            <v>28.106000000000002</v>
          </cell>
          <cell r="Z461">
            <v>1334.19182</v>
          </cell>
          <cell r="AA461">
            <v>17.78</v>
          </cell>
          <cell r="AB461">
            <v>657.21100000000001</v>
          </cell>
          <cell r="AC461">
            <v>11685.211580000001</v>
          </cell>
          <cell r="AD461">
            <v>13019.403400000001</v>
          </cell>
          <cell r="AF461">
            <v>42.03</v>
          </cell>
          <cell r="AG461">
            <v>45.091999999999999</v>
          </cell>
          <cell r="AH461">
            <v>1895.21676</v>
          </cell>
          <cell r="AI461">
            <v>2.86</v>
          </cell>
          <cell r="AJ461">
            <v>589.83940000000007</v>
          </cell>
          <cell r="AK461">
            <v>1686.9406840000001</v>
          </cell>
          <cell r="AL461">
            <v>3582.1574440000004</v>
          </cell>
        </row>
        <row r="462">
          <cell r="B462">
            <v>39343</v>
          </cell>
          <cell r="C462">
            <v>44.633455119870582</v>
          </cell>
          <cell r="D462">
            <v>68.745136242384234</v>
          </cell>
          <cell r="E462">
            <v>92.555216256502177</v>
          </cell>
          <cell r="F462">
            <v>103.42301044047184</v>
          </cell>
          <cell r="G462">
            <v>46.428779655334814</v>
          </cell>
          <cell r="H462">
            <v>119.78089533417401</v>
          </cell>
          <cell r="J462">
            <v>8.08</v>
          </cell>
          <cell r="K462">
            <v>31.214000000000002</v>
          </cell>
          <cell r="L462">
            <v>252.20912000000001</v>
          </cell>
          <cell r="M462">
            <v>28.34</v>
          </cell>
          <cell r="N462">
            <v>49.547000000000004</v>
          </cell>
          <cell r="O462">
            <v>1404.1619800000001</v>
          </cell>
          <cell r="P462">
            <v>11.44</v>
          </cell>
          <cell r="Q462">
            <v>44.273000000000003</v>
          </cell>
          <cell r="R462">
            <v>506.48312000000004</v>
          </cell>
          <cell r="S462">
            <v>35.29</v>
          </cell>
          <cell r="T462">
            <v>19.025000000000002</v>
          </cell>
          <cell r="U462">
            <v>671.3922500000001</v>
          </cell>
          <cell r="V462">
            <v>2834.24647</v>
          </cell>
          <cell r="X462">
            <v>49.71</v>
          </cell>
          <cell r="Y462">
            <v>28.106000000000002</v>
          </cell>
          <cell r="Z462">
            <v>1397.1492600000001</v>
          </cell>
          <cell r="AA462">
            <v>18.22</v>
          </cell>
          <cell r="AB462">
            <v>657.21100000000001</v>
          </cell>
          <cell r="AC462">
            <v>11974.38442</v>
          </cell>
          <cell r="AD462">
            <v>13371.53368</v>
          </cell>
          <cell r="AF462">
            <v>43.97</v>
          </cell>
          <cell r="AG462">
            <v>45.091999999999999</v>
          </cell>
          <cell r="AH462">
            <v>1982.6952399999998</v>
          </cell>
          <cell r="AI462">
            <v>2.92</v>
          </cell>
          <cell r="AJ462">
            <v>589.83940000000007</v>
          </cell>
          <cell r="AK462">
            <v>1722.3310480000002</v>
          </cell>
          <cell r="AL462">
            <v>3705.026288</v>
          </cell>
        </row>
        <row r="463">
          <cell r="B463">
            <v>39344</v>
          </cell>
          <cell r="C463">
            <v>44.796061337775228</v>
          </cell>
          <cell r="D463">
            <v>69.734519997976491</v>
          </cell>
          <cell r="E463">
            <v>91.633434035632988</v>
          </cell>
          <cell r="F463">
            <v>105.40731998309458</v>
          </cell>
          <cell r="G463">
            <v>46.44135617309059</v>
          </cell>
          <cell r="H463">
            <v>120.50993064312733</v>
          </cell>
          <cell r="J463">
            <v>8.14</v>
          </cell>
          <cell r="K463">
            <v>31.214000000000002</v>
          </cell>
          <cell r="L463">
            <v>254.08196000000004</v>
          </cell>
          <cell r="M463">
            <v>28.84</v>
          </cell>
          <cell r="N463">
            <v>49.547000000000004</v>
          </cell>
          <cell r="O463">
            <v>1428.9354800000001</v>
          </cell>
          <cell r="P463">
            <v>11.42</v>
          </cell>
          <cell r="Q463">
            <v>44.273000000000003</v>
          </cell>
          <cell r="R463">
            <v>505.59766000000002</v>
          </cell>
          <cell r="S463">
            <v>36.08</v>
          </cell>
          <cell r="T463">
            <v>19.025000000000002</v>
          </cell>
          <cell r="U463">
            <v>686.42200000000003</v>
          </cell>
          <cell r="V463">
            <v>2875.0371</v>
          </cell>
          <cell r="X463">
            <v>50.35</v>
          </cell>
          <cell r="Y463">
            <v>28.106000000000002</v>
          </cell>
          <cell r="Z463">
            <v>1415.1371000000001</v>
          </cell>
          <cell r="AA463">
            <v>17.990000000000002</v>
          </cell>
          <cell r="AB463">
            <v>657.21100000000001</v>
          </cell>
          <cell r="AC463">
            <v>11823.225890000002</v>
          </cell>
          <cell r="AD463">
            <v>13238.362990000001</v>
          </cell>
          <cell r="AF463">
            <v>44.5</v>
          </cell>
          <cell r="AG463">
            <v>45.091999999999999</v>
          </cell>
          <cell r="AH463">
            <v>2006.5940000000001</v>
          </cell>
          <cell r="AI463">
            <v>3</v>
          </cell>
          <cell r="AJ463">
            <v>589.83940000000007</v>
          </cell>
          <cell r="AK463">
            <v>1769.5182000000002</v>
          </cell>
          <cell r="AL463">
            <v>3776.1122000000005</v>
          </cell>
        </row>
        <row r="464">
          <cell r="B464">
            <v>39345</v>
          </cell>
          <cell r="C464">
            <v>43.397338146275054</v>
          </cell>
          <cell r="D464">
            <v>68.178174322885624</v>
          </cell>
          <cell r="E464">
            <v>89.158508456944659</v>
          </cell>
          <cell r="F464">
            <v>103.29065460257671</v>
          </cell>
          <cell r="G464">
            <v>43.795032407751556</v>
          </cell>
          <cell r="H464">
            <v>119.6997162673392</v>
          </cell>
          <cell r="J464">
            <v>8.2799999999999994</v>
          </cell>
          <cell r="K464">
            <v>31.214000000000002</v>
          </cell>
          <cell r="L464">
            <v>258.45191999999997</v>
          </cell>
          <cell r="M464">
            <v>28.0258</v>
          </cell>
          <cell r="N464">
            <v>49.547000000000004</v>
          </cell>
          <cell r="O464">
            <v>1388.5943126000002</v>
          </cell>
          <cell r="P464">
            <v>11.200000000000001</v>
          </cell>
          <cell r="Q464">
            <v>44.273000000000003</v>
          </cell>
          <cell r="R464">
            <v>495.8576000000001</v>
          </cell>
          <cell r="S464">
            <v>35.11</v>
          </cell>
          <cell r="T464">
            <v>19.025000000000002</v>
          </cell>
          <cell r="U464">
            <v>667.96775000000002</v>
          </cell>
          <cell r="V464">
            <v>2810.8715826000007</v>
          </cell>
          <cell r="X464">
            <v>49.32</v>
          </cell>
          <cell r="Y464">
            <v>28.106000000000002</v>
          </cell>
          <cell r="Z464">
            <v>1386.1879200000001</v>
          </cell>
          <cell r="AA464">
            <v>17.490000000000002</v>
          </cell>
          <cell r="AB464">
            <v>657.21100000000001</v>
          </cell>
          <cell r="AC464">
            <v>11494.620390000002</v>
          </cell>
          <cell r="AD464">
            <v>12880.808310000002</v>
          </cell>
          <cell r="AF464">
            <v>43.08</v>
          </cell>
          <cell r="AG464">
            <v>45.091999999999999</v>
          </cell>
          <cell r="AH464">
            <v>1942.5633599999999</v>
          </cell>
          <cell r="AI464">
            <v>2.98</v>
          </cell>
          <cell r="AJ464">
            <v>589.83940000000007</v>
          </cell>
          <cell r="AK464">
            <v>1757.7214120000001</v>
          </cell>
          <cell r="AL464">
            <v>3700.284772</v>
          </cell>
        </row>
      </sheetData>
      <sheetData sheetId="3">
        <row r="2">
          <cell r="C2" t="str">
            <v>Housing starts (units)</v>
          </cell>
          <cell r="D2" t="str">
            <v>Non-residential spending</v>
          </cell>
          <cell r="E2" t="str">
            <v>HVAC shipments</v>
          </cell>
        </row>
        <row r="3">
          <cell r="B3">
            <v>1997</v>
          </cell>
          <cell r="C3">
            <v>-2.0311442112389555E-3</v>
          </cell>
          <cell r="D3">
            <v>9.4705744002972825E-2</v>
          </cell>
          <cell r="E3">
            <v>-5.4809621093822369E-2</v>
          </cell>
        </row>
        <row r="4">
          <cell r="B4">
            <v>1998</v>
          </cell>
          <cell r="C4">
            <v>9.7014925373134275E-2</v>
          </cell>
          <cell r="D4">
            <v>0.11170413517702449</v>
          </cell>
          <cell r="E4">
            <v>0.16420584276673011</v>
          </cell>
        </row>
        <row r="5">
          <cell r="B5">
            <v>1999</v>
          </cell>
          <cell r="C5">
            <v>1.4842300556586308E-2</v>
          </cell>
          <cell r="D5">
            <v>7.5242660636085201E-2</v>
          </cell>
          <cell r="E5">
            <v>6.5239492831545176E-2</v>
          </cell>
        </row>
        <row r="6">
          <cell r="B6">
            <v>2000</v>
          </cell>
          <cell r="C6">
            <v>-4.3875685557586808E-2</v>
          </cell>
          <cell r="D6">
            <v>9.5808627280602021E-2</v>
          </cell>
          <cell r="E6">
            <v>5.7784849898550039E-3</v>
          </cell>
        </row>
        <row r="7">
          <cell r="B7">
            <v>2001</v>
          </cell>
          <cell r="C7">
            <v>2.1669853409815198E-2</v>
          </cell>
          <cell r="D7">
            <v>-3.3776122350988258E-2</v>
          </cell>
          <cell r="E7">
            <v>-6.0435142961291821E-2</v>
          </cell>
        </row>
        <row r="8">
          <cell r="B8">
            <v>2002</v>
          </cell>
          <cell r="C8">
            <v>6.3630692451653204E-2</v>
          </cell>
          <cell r="D8">
            <v>-7.0676819638973654E-2</v>
          </cell>
          <cell r="E8">
            <v>7.4008949854356798E-2</v>
          </cell>
        </row>
        <row r="9">
          <cell r="B9">
            <v>2003</v>
          </cell>
          <cell r="C9">
            <v>8.3284457478005836E-2</v>
          </cell>
          <cell r="D9">
            <v>4.4484187395386066E-3</v>
          </cell>
          <cell r="E9">
            <v>8.7457973421385393E-3</v>
          </cell>
        </row>
        <row r="10">
          <cell r="B10">
            <v>2004</v>
          </cell>
          <cell r="C10">
            <v>5.9014618299945809E-2</v>
          </cell>
          <cell r="D10">
            <v>5.7731955022161996E-2</v>
          </cell>
          <cell r="E10">
            <v>8.6244336790232579E-2</v>
          </cell>
        </row>
        <row r="11">
          <cell r="B11">
            <v>2005</v>
          </cell>
          <cell r="C11">
            <v>5.7259713701431458E-2</v>
          </cell>
          <cell r="D11">
            <v>5.8213802952758353E-2</v>
          </cell>
          <cell r="E11">
            <v>0.16440076650363311</v>
          </cell>
        </row>
        <row r="12">
          <cell r="B12">
            <v>2006</v>
          </cell>
          <cell r="C12">
            <v>-0.129110251450677</v>
          </cell>
          <cell r="D12">
            <v>0.14731986986645706</v>
          </cell>
          <cell r="E12">
            <v>-0.17833624126437519</v>
          </cell>
        </row>
        <row r="13">
          <cell r="C13" t="str">
            <v>Source: U.S. Census Bureau</v>
          </cell>
          <cell r="D13" t="str">
            <v>Source: U.S. Census Bureau</v>
          </cell>
          <cell r="E13" t="str">
            <v>Source: ARI</v>
          </cell>
        </row>
        <row r="35">
          <cell r="C35" t="str">
            <v>Dollar value shipped (millions)</v>
          </cell>
        </row>
        <row r="36">
          <cell r="B36">
            <v>2005</v>
          </cell>
          <cell r="C36">
            <v>12.8</v>
          </cell>
        </row>
        <row r="40">
          <cell r="B40">
            <v>2010</v>
          </cell>
          <cell r="C40">
            <v>14.8</v>
          </cell>
        </row>
        <row r="42">
          <cell r="B42" t="str">
            <v>2.9% CAGR</v>
          </cell>
        </row>
        <row r="49">
          <cell r="B49" t="str">
            <v>Residential</v>
          </cell>
          <cell r="C49">
            <v>0.63</v>
          </cell>
        </row>
        <row r="50">
          <cell r="B50" t="str">
            <v>Non-residential</v>
          </cell>
          <cell r="C50">
            <v>0.37</v>
          </cell>
        </row>
        <row r="66">
          <cell r="B66" t="str">
            <v>Replacement</v>
          </cell>
          <cell r="C66">
            <v>0.7</v>
          </cell>
        </row>
        <row r="67">
          <cell r="B67" t="str">
            <v>New</v>
          </cell>
          <cell r="C67">
            <v>0.3</v>
          </cell>
        </row>
        <row r="83">
          <cell r="B83" t="str">
            <v>Carrier</v>
          </cell>
          <cell r="C83">
            <v>0.23</v>
          </cell>
        </row>
        <row r="84">
          <cell r="B84" t="str">
            <v>Goodman</v>
          </cell>
          <cell r="C84">
            <v>0.16</v>
          </cell>
        </row>
        <row r="85">
          <cell r="B85" t="str">
            <v>Trane</v>
          </cell>
          <cell r="C85">
            <v>0.15</v>
          </cell>
        </row>
        <row r="86">
          <cell r="B86" t="str">
            <v>Lennox</v>
          </cell>
          <cell r="C86">
            <v>0.15</v>
          </cell>
        </row>
        <row r="87">
          <cell r="B87" t="str">
            <v>Rheem</v>
          </cell>
          <cell r="C87">
            <v>0.1</v>
          </cell>
        </row>
        <row r="88">
          <cell r="B88" t="str">
            <v>York</v>
          </cell>
          <cell r="C88">
            <v>0.08</v>
          </cell>
        </row>
        <row r="89">
          <cell r="B89" t="str">
            <v>Nordyne</v>
          </cell>
          <cell r="C89">
            <v>0.05</v>
          </cell>
        </row>
        <row r="90">
          <cell r="B90" t="str">
            <v>Other</v>
          </cell>
          <cell r="C90">
            <v>0.08</v>
          </cell>
        </row>
        <row r="100">
          <cell r="B100" t="str">
            <v>Carrier</v>
          </cell>
          <cell r="C100">
            <v>1500</v>
          </cell>
        </row>
        <row r="101">
          <cell r="B101" t="str">
            <v>Lennox</v>
          </cell>
          <cell r="C101">
            <v>1200</v>
          </cell>
        </row>
        <row r="102">
          <cell r="B102" t="str">
            <v>Goodman</v>
          </cell>
          <cell r="C102">
            <v>800</v>
          </cell>
        </row>
        <row r="103">
          <cell r="B103" t="str">
            <v>Trane</v>
          </cell>
          <cell r="C103">
            <v>400</v>
          </cell>
        </row>
        <row r="104">
          <cell r="B104" t="str">
            <v>York</v>
          </cell>
          <cell r="C104">
            <v>200</v>
          </cell>
        </row>
        <row r="108">
          <cell r="C108" t="str">
            <v>Enterprises</v>
          </cell>
        </row>
        <row r="109">
          <cell r="B109">
            <v>2002</v>
          </cell>
          <cell r="C109">
            <v>2926</v>
          </cell>
        </row>
        <row r="110">
          <cell r="B110">
            <v>2003</v>
          </cell>
        </row>
        <row r="111">
          <cell r="B111">
            <v>2004</v>
          </cell>
        </row>
        <row r="112">
          <cell r="B112">
            <v>2005</v>
          </cell>
        </row>
        <row r="113">
          <cell r="B113">
            <v>2006</v>
          </cell>
          <cell r="C113">
            <v>2856</v>
          </cell>
        </row>
        <row r="115">
          <cell r="B115" t="str">
            <v>CAGR: (0.6%)</v>
          </cell>
        </row>
        <row r="124">
          <cell r="B124" t="str">
            <v>Independent suppliers</v>
          </cell>
          <cell r="C124" t="str">
            <v>Estimates sales (millions)</v>
          </cell>
        </row>
        <row r="125">
          <cell r="B125" t="str">
            <v>Watsco</v>
          </cell>
          <cell r="C125">
            <v>1800</v>
          </cell>
        </row>
        <row r="126">
          <cell r="B126" t="str">
            <v>Hughes Supply</v>
          </cell>
          <cell r="C126">
            <v>500</v>
          </cell>
        </row>
        <row r="127">
          <cell r="B127" t="str">
            <v>Johnstone Supply</v>
          </cell>
          <cell r="C127">
            <v>500</v>
          </cell>
        </row>
        <row r="128">
          <cell r="B128" t="str">
            <v>Ferguson</v>
          </cell>
          <cell r="C128">
            <v>500</v>
          </cell>
        </row>
        <row r="129">
          <cell r="B129" t="str">
            <v>U.S. Air Conditioning</v>
          </cell>
          <cell r="C129">
            <v>200</v>
          </cell>
          <cell r="D129">
            <v>500</v>
          </cell>
        </row>
        <row r="130">
          <cell r="B130" t="str">
            <v>RE Michel Co</v>
          </cell>
          <cell r="C130">
            <v>200</v>
          </cell>
          <cell r="D130">
            <v>500</v>
          </cell>
        </row>
        <row r="131">
          <cell r="B131" t="str">
            <v>Win Wholesale</v>
          </cell>
          <cell r="C131">
            <v>200</v>
          </cell>
          <cell r="D131">
            <v>500</v>
          </cell>
        </row>
        <row r="132">
          <cell r="B132" t="str">
            <v>Russell Sigler</v>
          </cell>
          <cell r="C132">
            <v>200</v>
          </cell>
          <cell r="D132">
            <v>500</v>
          </cell>
        </row>
        <row r="133">
          <cell r="B133" t="str">
            <v>ACR Group</v>
          </cell>
          <cell r="C133">
            <v>200</v>
          </cell>
          <cell r="D133">
            <v>500</v>
          </cell>
        </row>
        <row r="134">
          <cell r="B134" t="str">
            <v>Hajoca</v>
          </cell>
          <cell r="C134">
            <v>200</v>
          </cell>
        </row>
      </sheetData>
      <sheetData sheetId="4">
        <row r="2">
          <cell r="C2" t="str">
            <v>Housing starts (units)</v>
          </cell>
          <cell r="D2" t="str">
            <v>Non-residential spending</v>
          </cell>
          <cell r="E2" t="str">
            <v>Residential improvement spending</v>
          </cell>
          <cell r="F2" t="str">
            <v>Electrical shipments</v>
          </cell>
        </row>
        <row r="3">
          <cell r="B3">
            <v>1997</v>
          </cell>
          <cell r="C3">
            <v>-2.0311442112389555E-3</v>
          </cell>
          <cell r="D3">
            <v>9.4705744002972825E-2</v>
          </cell>
          <cell r="E3">
            <v>2.5353815584756356E-2</v>
          </cell>
          <cell r="F3">
            <v>4.8079190516003179E-2</v>
          </cell>
        </row>
        <row r="4">
          <cell r="B4">
            <v>1998</v>
          </cell>
          <cell r="C4">
            <v>9.7014925373134275E-2</v>
          </cell>
          <cell r="D4">
            <v>0.11170413517702449</v>
          </cell>
          <cell r="E4">
            <v>-9.7167161338618246E-4</v>
          </cell>
          <cell r="F4">
            <v>2.8917104301003693E-2</v>
          </cell>
        </row>
        <row r="5">
          <cell r="B5">
            <v>1999</v>
          </cell>
          <cell r="C5">
            <v>1.4842300556586308E-2</v>
          </cell>
          <cell r="D5">
            <v>7.5242660636085201E-2</v>
          </cell>
          <cell r="E5">
            <v>7.8493734262458315E-2</v>
          </cell>
          <cell r="F5">
            <v>0.11208961603069367</v>
          </cell>
        </row>
        <row r="6">
          <cell r="B6">
            <v>2000</v>
          </cell>
          <cell r="C6">
            <v>-4.3875685557586808E-2</v>
          </cell>
          <cell r="D6">
            <v>9.5808627280602021E-2</v>
          </cell>
          <cell r="E6">
            <v>0.11820404575826582</v>
          </cell>
          <cell r="F6">
            <v>0.16231990275642638</v>
          </cell>
        </row>
        <row r="7">
          <cell r="B7">
            <v>2001</v>
          </cell>
          <cell r="C7">
            <v>2.1669853409815198E-2</v>
          </cell>
          <cell r="D7">
            <v>-3.3776122350988258E-2</v>
          </cell>
          <cell r="E7">
            <v>-9.0839083642819674E-3</v>
          </cell>
          <cell r="F7">
            <v>-0.10708985351224576</v>
          </cell>
        </row>
        <row r="8">
          <cell r="B8">
            <v>2002</v>
          </cell>
          <cell r="C8">
            <v>6.3630692451653204E-2</v>
          </cell>
          <cell r="D8">
            <v>-7.0676819638973654E-2</v>
          </cell>
          <cell r="E8">
            <v>0.12227886364610829</v>
          </cell>
          <cell r="F8">
            <v>-3.9399406640630019E-2</v>
          </cell>
        </row>
        <row r="9">
          <cell r="B9">
            <v>2003</v>
          </cell>
          <cell r="C9">
            <v>8.3284457478005836E-2</v>
          </cell>
          <cell r="D9">
            <v>4.4484187395386066E-3</v>
          </cell>
          <cell r="E9">
            <v>5.9172711810868917E-2</v>
          </cell>
          <cell r="F9">
            <v>1.7428178244362158E-2</v>
          </cell>
        </row>
        <row r="10">
          <cell r="B10">
            <v>2004</v>
          </cell>
          <cell r="C10">
            <v>5.9014618299945809E-2</v>
          </cell>
          <cell r="D10">
            <v>5.7731955022161996E-2</v>
          </cell>
          <cell r="E10">
            <v>0.13419293003399013</v>
          </cell>
          <cell r="F10">
            <v>0.113444211917612</v>
          </cell>
        </row>
        <row r="11">
          <cell r="B11">
            <v>2005</v>
          </cell>
          <cell r="C11">
            <v>5.7259713701431458E-2</v>
          </cell>
          <cell r="D11">
            <v>5.8213802952758353E-2</v>
          </cell>
          <cell r="E11">
            <v>9.4639681925800412E-2</v>
          </cell>
          <cell r="F11">
            <v>5.4039188996692022E-2</v>
          </cell>
        </row>
        <row r="12">
          <cell r="B12">
            <v>2006</v>
          </cell>
          <cell r="C12">
            <v>-0.129110251450677</v>
          </cell>
          <cell r="D12">
            <v>0.14731986986645706</v>
          </cell>
          <cell r="E12">
            <v>7.4522709031887624E-2</v>
          </cell>
          <cell r="F12">
            <v>0.10364102544851161</v>
          </cell>
        </row>
        <row r="13">
          <cell r="C13" t="str">
            <v>Source: U.S. Census Bureau</v>
          </cell>
          <cell r="D13" t="str">
            <v>Source: U.S. Census Bureau</v>
          </cell>
          <cell r="E13" t="str">
            <v>Source: U.S. Census Bureau</v>
          </cell>
          <cell r="F13" t="str">
            <v>Source: U.S. Census Bureau</v>
          </cell>
        </row>
        <row r="15">
          <cell r="B15" t="str">
            <v>Note: Electrical shipments comprises wholesale distribution of electrical construction materials, wiring supplies, electric light fixtures, light bulbs, and/or electrical power equipment for the generation, transmission, distribution, or control of electr</v>
          </cell>
        </row>
        <row r="16">
          <cell r="B16" t="str">
            <v>Note: Residential improvement spending represents spending for residential maintenance, repairs, improvements, additions, alterations and major replacements</v>
          </cell>
        </row>
        <row r="32">
          <cell r="D32" t="str">
            <v>Industry revenues (millions)</v>
          </cell>
        </row>
        <row r="33">
          <cell r="C33">
            <v>2002</v>
          </cell>
          <cell r="D33">
            <v>57987</v>
          </cell>
        </row>
        <row r="34">
          <cell r="C34">
            <v>2003</v>
          </cell>
          <cell r="D34">
            <v>60618</v>
          </cell>
        </row>
        <row r="35">
          <cell r="C35">
            <v>2004</v>
          </cell>
          <cell r="D35">
            <v>67832</v>
          </cell>
        </row>
        <row r="36">
          <cell r="C36">
            <v>2005</v>
          </cell>
          <cell r="D36">
            <v>75565</v>
          </cell>
        </row>
        <row r="37">
          <cell r="C37">
            <v>2006</v>
          </cell>
          <cell r="D37">
            <v>84406</v>
          </cell>
        </row>
        <row r="38">
          <cell r="C38">
            <v>2007</v>
          </cell>
          <cell r="D38">
            <v>93268</v>
          </cell>
        </row>
        <row r="40">
          <cell r="C40" t="str">
            <v>CAGR: 10.0%</v>
          </cell>
        </row>
        <row r="45">
          <cell r="C45" t="str">
            <v>Electrical and other contractors</v>
          </cell>
          <cell r="D45">
            <v>0.47899999999999998</v>
          </cell>
        </row>
        <row r="46">
          <cell r="C46" t="str">
            <v>Industrial uses</v>
          </cell>
          <cell r="D46">
            <v>0.23899999999999999</v>
          </cell>
        </row>
        <row r="47">
          <cell r="C47" t="str">
            <v>Commerical</v>
          </cell>
          <cell r="D47">
            <v>8.2000000000000003E-2</v>
          </cell>
        </row>
        <row r="48">
          <cell r="C48" t="str">
            <v>Utilities</v>
          </cell>
          <cell r="D48">
            <v>4.2000000000000003E-2</v>
          </cell>
        </row>
        <row r="49">
          <cell r="C49" t="str">
            <v>Government</v>
          </cell>
          <cell r="D49">
            <v>3.3000000000000002E-2</v>
          </cell>
        </row>
        <row r="50">
          <cell r="C50" t="str">
            <v>Other</v>
          </cell>
          <cell r="D50">
            <v>0.125</v>
          </cell>
        </row>
        <row r="59">
          <cell r="C59" t="str">
            <v>New home construction (single family)</v>
          </cell>
          <cell r="D59">
            <v>0.14899999999999999</v>
          </cell>
        </row>
        <row r="60">
          <cell r="C60" t="str">
            <v>Multi-unit residential new construction</v>
          </cell>
          <cell r="D60">
            <v>0.04</v>
          </cell>
        </row>
        <row r="61">
          <cell r="C61" t="str">
            <v>Industrial maintenance and repair supplies</v>
          </cell>
          <cell r="D61">
            <v>0.129</v>
          </cell>
        </row>
        <row r="62">
          <cell r="C62" t="str">
            <v>Indsutrial new construction</v>
          </cell>
          <cell r="D62">
            <v>5.8000000000000003E-2</v>
          </cell>
        </row>
        <row r="63">
          <cell r="C63" t="str">
            <v>Industrial renovation/retrofit</v>
          </cell>
          <cell r="D63">
            <v>3.3000000000000002E-2</v>
          </cell>
        </row>
        <row r="64">
          <cell r="C64" t="str">
            <v>Factory automation</v>
          </cell>
          <cell r="D64">
            <v>4.1000000000000002E-2</v>
          </cell>
        </row>
        <row r="65">
          <cell r="C65" t="str">
            <v>Commerical/office new construction</v>
          </cell>
          <cell r="D65">
            <v>0.125</v>
          </cell>
        </row>
        <row r="66">
          <cell r="C66" t="str">
            <v>Other private new construction</v>
          </cell>
          <cell r="D66">
            <v>4.7E-2</v>
          </cell>
        </row>
        <row r="67">
          <cell r="C67" t="str">
            <v>Original equipment manufacturers</v>
          </cell>
          <cell r="D67">
            <v>6.4000000000000001E-2</v>
          </cell>
        </row>
        <row r="68">
          <cell r="C68" t="str">
            <v>Power utilities</v>
          </cell>
          <cell r="D68">
            <v>5.5E-2</v>
          </cell>
        </row>
        <row r="70">
          <cell r="C70" t="str">
            <v>Industrial</v>
          </cell>
          <cell r="D70">
            <v>0.26100000000000001</v>
          </cell>
        </row>
        <row r="71">
          <cell r="C71" t="str">
            <v>Residential construction</v>
          </cell>
          <cell r="D71">
            <v>0.189</v>
          </cell>
        </row>
        <row r="72">
          <cell r="C72" t="str">
            <v>Commercial construction</v>
          </cell>
          <cell r="D72">
            <v>0.17199999999999999</v>
          </cell>
        </row>
        <row r="73">
          <cell r="C73" t="str">
            <v>OEMs</v>
          </cell>
          <cell r="D73">
            <v>6.4000000000000001E-2</v>
          </cell>
        </row>
        <row r="74">
          <cell r="C74" t="str">
            <v>Power utilities</v>
          </cell>
          <cell r="D74">
            <v>5.5E-2</v>
          </cell>
        </row>
        <row r="75">
          <cell r="C75" t="str">
            <v>Other</v>
          </cell>
          <cell r="D75">
            <v>0.25900000000000001</v>
          </cell>
        </row>
      </sheetData>
      <sheetData sheetId="5">
        <row r="2">
          <cell r="C2" t="str">
            <v>Housing starts (units)</v>
          </cell>
          <cell r="D2" t="str">
            <v>Non-residential spending</v>
          </cell>
          <cell r="E2" t="str">
            <v>Infrastructure spending</v>
          </cell>
          <cell r="F2" t="str">
            <v>Cement and aggregates shipments</v>
          </cell>
        </row>
        <row r="3">
          <cell r="B3">
            <v>1997</v>
          </cell>
          <cell r="C3">
            <v>-2.0311442112389555E-3</v>
          </cell>
          <cell r="D3">
            <v>9.4705744002972825E-2</v>
          </cell>
          <cell r="E3">
            <v>3.5364712954298216E-2</v>
          </cell>
          <cell r="F3">
            <v>6.2675004150296143E-2</v>
          </cell>
        </row>
        <row r="4">
          <cell r="B4">
            <v>1998</v>
          </cell>
          <cell r="C4">
            <v>9.7014925373134275E-2</v>
          </cell>
          <cell r="D4">
            <v>0.11170413517702449</v>
          </cell>
          <cell r="E4">
            <v>9.9272733684079961E-2</v>
          </cell>
          <cell r="F4">
            <v>7.747505676019073E-2</v>
          </cell>
        </row>
        <row r="5">
          <cell r="B5">
            <v>1999</v>
          </cell>
          <cell r="C5">
            <v>1.4842300556586308E-2</v>
          </cell>
          <cell r="D5">
            <v>7.5242660636085201E-2</v>
          </cell>
          <cell r="E5">
            <v>8.8465197562066278E-2</v>
          </cell>
          <cell r="F5">
            <v>5.2243927428786918E-2</v>
          </cell>
        </row>
        <row r="6">
          <cell r="B6">
            <v>2000</v>
          </cell>
          <cell r="C6">
            <v>-4.3875685557586808E-2</v>
          </cell>
          <cell r="D6">
            <v>9.5808627280602021E-2</v>
          </cell>
          <cell r="E6">
            <v>4.6449368900167265E-2</v>
          </cell>
          <cell r="F6">
            <v>1.4770994470062915E-2</v>
          </cell>
        </row>
        <row r="7">
          <cell r="B7">
            <v>2001</v>
          </cell>
          <cell r="C7">
            <v>2.1669853409815198E-2</v>
          </cell>
          <cell r="D7">
            <v>-3.3776122350988258E-2</v>
          </cell>
          <cell r="E7">
            <v>0.16044523083222439</v>
          </cell>
          <cell r="F7">
            <v>2.109169910382902E-2</v>
          </cell>
        </row>
        <row r="8">
          <cell r="B8">
            <v>2002</v>
          </cell>
          <cell r="C8">
            <v>6.3630692451653204E-2</v>
          </cell>
          <cell r="D8">
            <v>-7.0676819638973654E-2</v>
          </cell>
          <cell r="E8">
            <v>5.7757977342733913E-3</v>
          </cell>
          <cell r="F8">
            <v>-2.4645390070922035E-2</v>
          </cell>
        </row>
        <row r="9">
          <cell r="B9">
            <v>2003</v>
          </cell>
          <cell r="C9">
            <v>8.3284457478005836E-2</v>
          </cell>
          <cell r="D9">
            <v>4.4484187395386066E-3</v>
          </cell>
          <cell r="E9">
            <v>5.2481660109515715E-5</v>
          </cell>
          <cell r="F9">
            <v>3.6993273950190808E-2</v>
          </cell>
        </row>
        <row r="10">
          <cell r="B10">
            <v>2004</v>
          </cell>
          <cell r="C10">
            <v>5.9014618299945809E-2</v>
          </cell>
          <cell r="D10">
            <v>5.7731955022161996E-2</v>
          </cell>
          <cell r="E10">
            <v>7.2316138343457848E-3</v>
          </cell>
          <cell r="F10">
            <v>6.8542378823735595E-2</v>
          </cell>
        </row>
        <row r="11">
          <cell r="B11">
            <v>2005</v>
          </cell>
          <cell r="C11">
            <v>5.7259713701431458E-2</v>
          </cell>
          <cell r="D11">
            <v>5.8213802952758353E-2</v>
          </cell>
          <cell r="E11">
            <v>9.269365071720892E-2</v>
          </cell>
          <cell r="F11">
            <v>3.1908785169387333E-2</v>
          </cell>
        </row>
        <row r="12">
          <cell r="B12">
            <v>2006</v>
          </cell>
          <cell r="C12">
            <v>-0.129110251450677</v>
          </cell>
          <cell r="D12">
            <v>0.14731986986645706</v>
          </cell>
          <cell r="E12">
            <v>0.114088588193622</v>
          </cell>
          <cell r="F12">
            <v>1.3799682034976168E-2</v>
          </cell>
        </row>
        <row r="13">
          <cell r="C13" t="str">
            <v>Source: U.S. Census Bureau</v>
          </cell>
          <cell r="D13" t="str">
            <v>Source: U.S. Census Bureau</v>
          </cell>
          <cell r="E13" t="str">
            <v>Source: U.S. Census Bureau</v>
          </cell>
          <cell r="F13" t="str">
            <v>Source: U.S. Geological Survey</v>
          </cell>
        </row>
        <row r="15">
          <cell r="B15" t="str">
            <v>Note:  Cement shipments were sent to ready-mixed concrete producers, concrete product manufacturers, contractors and building materials dealers</v>
          </cell>
        </row>
        <row r="16">
          <cell r="B16" t="str">
            <v>Note: Infrastructure spending includes spending by local, state and federal governments</v>
          </cell>
        </row>
      </sheetData>
      <sheetData sheetId="6">
        <row r="2">
          <cell r="C2" t="str">
            <v>Housing starts (units)</v>
          </cell>
          <cell r="D2" t="str">
            <v>Non-residential spending</v>
          </cell>
          <cell r="E2" t="str">
            <v>Residential improvement spending</v>
          </cell>
          <cell r="F2" t="str">
            <v>Lumber shipments</v>
          </cell>
        </row>
        <row r="3">
          <cell r="B3">
            <v>1997</v>
          </cell>
          <cell r="C3">
            <v>-2.0311442112389555E-3</v>
          </cell>
          <cell r="D3">
            <v>9.4705744002972825E-2</v>
          </cell>
          <cell r="E3">
            <v>2.5353815584756356E-2</v>
          </cell>
          <cell r="F3">
            <v>6.903026286724101E-2</v>
          </cell>
        </row>
        <row r="4">
          <cell r="B4">
            <v>1998</v>
          </cell>
          <cell r="C4">
            <v>9.7014925373134275E-2</v>
          </cell>
          <cell r="D4">
            <v>0.11170413517702449</v>
          </cell>
          <cell r="E4">
            <v>-9.7167161338618246E-4</v>
          </cell>
          <cell r="F4">
            <v>3.1162826738299509E-2</v>
          </cell>
        </row>
        <row r="5">
          <cell r="B5">
            <v>1999</v>
          </cell>
          <cell r="C5">
            <v>1.4842300556586308E-2</v>
          </cell>
          <cell r="D5">
            <v>7.5242660636085201E-2</v>
          </cell>
          <cell r="E5">
            <v>7.8493734262458315E-2</v>
          </cell>
          <cell r="F5">
            <v>0.10810946208278538</v>
          </cell>
        </row>
        <row r="6">
          <cell r="B6">
            <v>2000</v>
          </cell>
          <cell r="C6">
            <v>-4.3875685557586808E-2</v>
          </cell>
          <cell r="D6">
            <v>9.5808627280602021E-2</v>
          </cell>
          <cell r="E6">
            <v>0.11820404575826582</v>
          </cell>
          <cell r="F6">
            <v>-1.1313674740327961E-2</v>
          </cell>
        </row>
        <row r="7">
          <cell r="B7">
            <v>2001</v>
          </cell>
          <cell r="C7">
            <v>2.1669853409815198E-2</v>
          </cell>
          <cell r="D7">
            <v>-3.3776122350988258E-2</v>
          </cell>
          <cell r="E7">
            <v>-9.0839083642819674E-3</v>
          </cell>
          <cell r="F7">
            <v>2.5904248022314613E-2</v>
          </cell>
        </row>
        <row r="8">
          <cell r="B8">
            <v>2002</v>
          </cell>
          <cell r="C8">
            <v>6.3630692451653204E-2</v>
          </cell>
          <cell r="D8">
            <v>-7.0676819638973654E-2</v>
          </cell>
          <cell r="E8">
            <v>0.12227886364610829</v>
          </cell>
          <cell r="F8">
            <v>6.0306211138597243E-2</v>
          </cell>
        </row>
        <row r="9">
          <cell r="B9">
            <v>2003</v>
          </cell>
          <cell r="C9">
            <v>8.3284457478005836E-2</v>
          </cell>
          <cell r="D9">
            <v>4.4484187395386066E-3</v>
          </cell>
          <cell r="E9">
            <v>5.9172711810868917E-2</v>
          </cell>
          <cell r="F9">
            <v>0.11000063055678155</v>
          </cell>
        </row>
        <row r="10">
          <cell r="B10">
            <v>2004</v>
          </cell>
          <cell r="C10">
            <v>5.9014618299945809E-2</v>
          </cell>
          <cell r="D10">
            <v>5.7731955022161996E-2</v>
          </cell>
          <cell r="E10">
            <v>0.13419293003399013</v>
          </cell>
          <cell r="F10">
            <v>0.21084822147110893</v>
          </cell>
        </row>
        <row r="11">
          <cell r="B11">
            <v>2005</v>
          </cell>
          <cell r="C11">
            <v>5.7259713701431458E-2</v>
          </cell>
          <cell r="D11">
            <v>5.8213802952758353E-2</v>
          </cell>
          <cell r="E11">
            <v>9.4639681925800412E-2</v>
          </cell>
          <cell r="F11">
            <v>0.10637183226341174</v>
          </cell>
        </row>
        <row r="12">
          <cell r="B12">
            <v>2006</v>
          </cell>
          <cell r="C12">
            <v>-0.129110251450677</v>
          </cell>
          <cell r="D12">
            <v>0.14731986986645706</v>
          </cell>
          <cell r="E12">
            <v>7.4522709031887624E-2</v>
          </cell>
          <cell r="F12">
            <v>4.2022686314004076E-2</v>
          </cell>
        </row>
        <row r="13">
          <cell r="C13" t="str">
            <v>Source: U.S. Census Bureau</v>
          </cell>
          <cell r="D13" t="str">
            <v>Source: U.S. Census Bureau</v>
          </cell>
          <cell r="E13" t="str">
            <v>Source: U.S. Census Bureau</v>
          </cell>
          <cell r="F13" t="str">
            <v>Source: U.S. Census Bureau</v>
          </cell>
        </row>
        <row r="15">
          <cell r="B15" t="str">
            <v>Note: Lumber shipments comprises wholesale distribution of lumber, plywood, reconstituted wood fiber products, wood fencing, doors and windows and their frames, wood roofing and siding</v>
          </cell>
        </row>
        <row r="16">
          <cell r="B16" t="str">
            <v>Note: Residential improvement spending represents spending for residential maintenance, repairs, improvements, additions, alterations and major replacements</v>
          </cell>
        </row>
      </sheetData>
      <sheetData sheetId="7">
        <row r="2">
          <cell r="B2">
            <v>39406</v>
          </cell>
          <cell r="C2" t="str">
            <v>BLG</v>
          </cell>
          <cell r="D2" t="str">
            <v>BLDR</v>
          </cell>
          <cell r="E2" t="str">
            <v>BXC</v>
          </cell>
          <cell r="F2" t="str">
            <v>POOL</v>
          </cell>
          <cell r="G2" t="str">
            <v>BECN</v>
          </cell>
          <cell r="H2" t="str">
            <v>UFPI</v>
          </cell>
          <cell r="I2" t="str">
            <v>WSO</v>
          </cell>
          <cell r="J2" t="str">
            <v>WOS</v>
          </cell>
          <cell r="K2" t="str">
            <v>WCC</v>
          </cell>
          <cell r="L2" t="str">
            <v>HGM-NL</v>
          </cell>
        </row>
        <row r="3">
          <cell r="C3" t="str">
            <v>Building Material Holding Corp.</v>
          </cell>
          <cell r="D3" t="str">
            <v>Builders First Source</v>
          </cell>
          <cell r="E3" t="str">
            <v>Bluelinx</v>
          </cell>
          <cell r="F3" t="str">
            <v>Pool Corp.</v>
          </cell>
          <cell r="G3" t="str">
            <v>Beacon Roofing Supply</v>
          </cell>
          <cell r="H3" t="str">
            <v>Universal Forest Products</v>
          </cell>
          <cell r="I3" t="str">
            <v>Watsco.</v>
          </cell>
          <cell r="J3" t="str">
            <v>Wolseley</v>
          </cell>
          <cell r="K3" t="str">
            <v>WESCO</v>
          </cell>
          <cell r="L3" t="str">
            <v>Hagemeyer</v>
          </cell>
        </row>
        <row r="4">
          <cell r="B4" t="str">
            <v>Buys</v>
          </cell>
          <cell r="C4">
            <v>3</v>
          </cell>
          <cell r="D4">
            <v>5</v>
          </cell>
          <cell r="E4">
            <v>4</v>
          </cell>
          <cell r="F4">
            <v>4</v>
          </cell>
          <cell r="G4">
            <v>5</v>
          </cell>
          <cell r="H4">
            <v>2</v>
          </cell>
          <cell r="I4">
            <v>5</v>
          </cell>
          <cell r="J4">
            <v>2</v>
          </cell>
          <cell r="K4">
            <v>9</v>
          </cell>
          <cell r="L4">
            <v>7</v>
          </cell>
        </row>
        <row r="5">
          <cell r="B5" t="str">
            <v>Holds</v>
          </cell>
          <cell r="C5">
            <v>2</v>
          </cell>
          <cell r="D5">
            <v>5</v>
          </cell>
          <cell r="E5">
            <v>4</v>
          </cell>
          <cell r="F5">
            <v>8</v>
          </cell>
          <cell r="G5">
            <v>6</v>
          </cell>
          <cell r="H5">
            <v>4</v>
          </cell>
          <cell r="I5">
            <v>5</v>
          </cell>
          <cell r="J5">
            <v>1</v>
          </cell>
          <cell r="K5">
            <v>3</v>
          </cell>
          <cell r="L5">
            <v>6</v>
          </cell>
        </row>
        <row r="6">
          <cell r="B6" t="str">
            <v>Sells</v>
          </cell>
          <cell r="C6">
            <v>1</v>
          </cell>
          <cell r="D6">
            <v>1</v>
          </cell>
          <cell r="E6">
            <v>1</v>
          </cell>
          <cell r="F6">
            <v>0</v>
          </cell>
          <cell r="G6">
            <v>0</v>
          </cell>
          <cell r="H6">
            <v>2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 t="str">
            <v>Total analysts</v>
          </cell>
          <cell r="C7">
            <v>6</v>
          </cell>
          <cell r="D7">
            <v>11</v>
          </cell>
          <cell r="E7">
            <v>9</v>
          </cell>
          <cell r="F7">
            <v>12</v>
          </cell>
          <cell r="G7">
            <v>11</v>
          </cell>
          <cell r="H7">
            <v>8</v>
          </cell>
          <cell r="I7">
            <v>10</v>
          </cell>
          <cell r="J7">
            <v>3</v>
          </cell>
          <cell r="K7">
            <v>12</v>
          </cell>
          <cell r="L7">
            <v>13</v>
          </cell>
        </row>
        <row r="8">
          <cell r="B8" t="str">
            <v>Current price</v>
          </cell>
          <cell r="C8">
            <v>6.16</v>
          </cell>
          <cell r="D8">
            <v>6.8900000000000006</v>
          </cell>
          <cell r="E8" t="str">
            <v>#Calc</v>
          </cell>
          <cell r="F8" t="str">
            <v>#Calc</v>
          </cell>
          <cell r="G8" t="str">
            <v>#Calc</v>
          </cell>
          <cell r="H8" t="str">
            <v>#Calc</v>
          </cell>
          <cell r="I8" t="str">
            <v>#Calc</v>
          </cell>
          <cell r="J8" t="str">
            <v>#Calc</v>
          </cell>
          <cell r="K8" t="str">
            <v>#Calc</v>
          </cell>
          <cell r="L8" t="str">
            <v>#Calc</v>
          </cell>
        </row>
        <row r="9">
          <cell r="B9" t="str">
            <v>Target price</v>
          </cell>
          <cell r="C9">
            <v>20</v>
          </cell>
          <cell r="D9">
            <v>19.04</v>
          </cell>
          <cell r="E9">
            <v>12</v>
          </cell>
          <cell r="F9">
            <v>39.25</v>
          </cell>
          <cell r="G9">
            <v>19.2</v>
          </cell>
          <cell r="H9">
            <v>47.62</v>
          </cell>
          <cell r="I9">
            <v>61.33</v>
          </cell>
          <cell r="J9" t="str">
            <v>NA</v>
          </cell>
          <cell r="K9">
            <v>72</v>
          </cell>
          <cell r="L9">
            <v>3.76</v>
          </cell>
        </row>
        <row r="10">
          <cell r="B10" t="str">
            <v>Percent difference</v>
          </cell>
          <cell r="C10">
            <v>2.2467532467532467</v>
          </cell>
          <cell r="D10">
            <v>1.7634252539912914</v>
          </cell>
          <cell r="E10" t="e">
            <v>#VALUE!</v>
          </cell>
          <cell r="F10" t="e">
            <v>#VALUE!</v>
          </cell>
          <cell r="G10" t="e">
            <v>#VALUE!</v>
          </cell>
          <cell r="H10" t="e">
            <v>#VALUE!</v>
          </cell>
          <cell r="I10" t="e">
            <v>#VALUE!</v>
          </cell>
          <cell r="J10" t="str">
            <v>NA</v>
          </cell>
          <cell r="K10" t="e">
            <v>#VALUE!</v>
          </cell>
          <cell r="L10" t="e">
            <v>#VALUE!</v>
          </cell>
        </row>
      </sheetData>
      <sheetData sheetId="8">
        <row r="1">
          <cell r="A1" t="str">
            <v>NAHB: (4/23/07)</v>
          </cell>
        </row>
        <row r="3">
          <cell r="B3" t="str">
            <v>Housing and Interest Rate Forecast,</v>
          </cell>
          <cell r="D3">
            <v>39273</v>
          </cell>
        </row>
        <row r="5">
          <cell r="C5">
            <v>2004</v>
          </cell>
          <cell r="D5">
            <v>2005</v>
          </cell>
          <cell r="E5">
            <v>2006</v>
          </cell>
          <cell r="F5">
            <v>2007</v>
          </cell>
          <cell r="G5">
            <v>2008</v>
          </cell>
        </row>
        <row r="6">
          <cell r="B6" t="str">
            <v>Housing Activity (000)</v>
          </cell>
        </row>
        <row r="7">
          <cell r="B7" t="str">
            <v>Total Housing Starts</v>
          </cell>
          <cell r="C7">
            <v>1949.4999999999925</v>
          </cell>
          <cell r="D7">
            <v>2072.9166666666665</v>
          </cell>
          <cell r="E7">
            <v>1811.9166666666665</v>
          </cell>
          <cell r="F7">
            <v>1425.0833333333333</v>
          </cell>
          <cell r="G7">
            <v>1445</v>
          </cell>
        </row>
        <row r="8">
          <cell r="B8" t="str">
            <v xml:space="preserve">  Single Family</v>
          </cell>
          <cell r="C8">
            <v>1604.1666666666599</v>
          </cell>
          <cell r="D8">
            <v>1718.5</v>
          </cell>
          <cell r="E8">
            <v>1474.25</v>
          </cell>
          <cell r="F8">
            <v>1140.5</v>
          </cell>
          <cell r="G8">
            <v>1166.25</v>
          </cell>
        </row>
        <row r="9">
          <cell r="B9" t="str">
            <v xml:space="preserve">  Multifamily</v>
          </cell>
          <cell r="C9">
            <v>345.33333333333258</v>
          </cell>
          <cell r="D9">
            <v>354.41666666666663</v>
          </cell>
          <cell r="E9">
            <v>337.66666666666663</v>
          </cell>
          <cell r="F9">
            <v>284.58333333333326</v>
          </cell>
          <cell r="G9">
            <v>278.75</v>
          </cell>
        </row>
        <row r="10">
          <cell r="B10" t="str">
            <v xml:space="preserve"> New Single Family Sales</v>
          </cell>
          <cell r="C10">
            <v>1200.8333333333301</v>
          </cell>
          <cell r="D10">
            <v>1278.9166666666599</v>
          </cell>
          <cell r="E10">
            <v>1049.3333333333301</v>
          </cell>
          <cell r="F10">
            <v>875.58833333333337</v>
          </cell>
          <cell r="G10">
            <v>937.61749999999995</v>
          </cell>
        </row>
        <row r="11">
          <cell r="B11" t="str">
            <v xml:space="preserve"> Existing Single-Family Home Sales</v>
          </cell>
          <cell r="C11">
            <v>5914.1666666666597</v>
          </cell>
          <cell r="D11">
            <v>6181.6666666666597</v>
          </cell>
          <cell r="E11">
            <v>5707.5</v>
          </cell>
          <cell r="F11">
            <v>5325.8588333333328</v>
          </cell>
          <cell r="G11">
            <v>5587.5992499999993</v>
          </cell>
        </row>
        <row r="13">
          <cell r="B13" t="str">
            <v>Interest Rates</v>
          </cell>
        </row>
        <row r="14">
          <cell r="B14" t="str">
            <v xml:space="preserve"> Federal Funds Rate</v>
          </cell>
          <cell r="C14">
            <v>1.3491666583333299E-2</v>
          </cell>
          <cell r="D14">
            <v>3.2133333166666597E-2</v>
          </cell>
          <cell r="E14">
            <v>4.9641666249999904E-2</v>
          </cell>
          <cell r="F14">
            <v>5.2516666999999996E-2</v>
          </cell>
          <cell r="G14">
            <v>5.2499999999999998E-2</v>
          </cell>
        </row>
        <row r="15">
          <cell r="B15" t="str">
            <v xml:space="preserve"> 90 day T Bill Rate</v>
          </cell>
          <cell r="C15">
            <v>1.3949999833333299E-2</v>
          </cell>
          <cell r="D15">
            <v>3.2133333166666597E-2</v>
          </cell>
          <cell r="E15">
            <v>4.8483333750000003E-2</v>
          </cell>
          <cell r="F15">
            <v>4.9974999749999943E-2</v>
          </cell>
          <cell r="G15">
            <v>0.05</v>
          </cell>
        </row>
        <row r="16">
          <cell r="B16" t="str">
            <v xml:space="preserve">    One Year Maturity</v>
          </cell>
          <cell r="C16">
            <v>1.88666664999999E-2</v>
          </cell>
          <cell r="D16">
            <v>3.6183332583333304E-2</v>
          </cell>
          <cell r="E16">
            <v>4.93249995833333E-2</v>
          </cell>
          <cell r="F16">
            <v>4.985833316666663E-2</v>
          </cell>
          <cell r="G16">
            <v>5.0500000000000003E-2</v>
          </cell>
        </row>
        <row r="17">
          <cell r="B17" t="str">
            <v xml:space="preserve">    Ten Year Maturity</v>
          </cell>
          <cell r="C17">
            <v>4.2741666583333303E-2</v>
          </cell>
          <cell r="D17">
            <v>4.2899999666666605E-2</v>
          </cell>
          <cell r="E17">
            <v>4.7916666666666601E-2</v>
          </cell>
          <cell r="F17">
            <v>4.9316666583333293E-2</v>
          </cell>
          <cell r="G17">
            <v>5.1499999999999997E-2</v>
          </cell>
        </row>
        <row r="18">
          <cell r="B18" t="str">
            <v xml:space="preserve">    Fixed Rate Mortgages</v>
          </cell>
          <cell r="C18">
            <v>5.8391665999999898E-2</v>
          </cell>
          <cell r="D18">
            <v>5.8658333166666604E-2</v>
          </cell>
          <cell r="E18">
            <v>6.4108333583333302E-2</v>
          </cell>
          <cell r="F18">
            <v>6.4808332999999968E-2</v>
          </cell>
          <cell r="G18">
            <v>6.7000000000000004E-2</v>
          </cell>
        </row>
        <row r="19">
          <cell r="B19" t="str">
            <v xml:space="preserve">    ARMs </v>
          </cell>
          <cell r="C19">
            <v>3.8941666833333305E-2</v>
          </cell>
          <cell r="D19">
            <v>4.4885416749999997E-2</v>
          </cell>
          <cell r="E19">
            <v>5.5325000333333298E-2</v>
          </cell>
          <cell r="F19">
            <v>5.5554167083333321E-2</v>
          </cell>
          <cell r="G19">
            <v>5.6500000000000002E-2</v>
          </cell>
        </row>
        <row r="20">
          <cell r="B20" t="str">
            <v xml:space="preserve"> Prime Rate</v>
          </cell>
          <cell r="C20">
            <v>4.3416666499999895E-2</v>
          </cell>
          <cell r="D20">
            <v>6.1866666916666598E-2</v>
          </cell>
          <cell r="E20">
            <v>7.9575000583333291E-2</v>
          </cell>
          <cell r="F20">
            <v>8.2500000000000004E-2</v>
          </cell>
          <cell r="G20">
            <v>8.2500000000000004E-2</v>
          </cell>
        </row>
        <row r="21">
          <cell r="B21" t="str">
            <v>Data are averages of seasonally adjusted quarterly data and may not match annual</v>
          </cell>
        </row>
        <row r="22">
          <cell r="B22" t="str">
            <v>data published elsewhere.</v>
          </cell>
        </row>
        <row r="23">
          <cell r="A23" t="str">
            <v>http://www.nahb.org/fileUpload_details.aspx?contentID=75231</v>
          </cell>
        </row>
        <row r="25">
          <cell r="B25">
            <v>2006</v>
          </cell>
          <cell r="E25">
            <v>2007</v>
          </cell>
          <cell r="I25">
            <v>2008</v>
          </cell>
          <cell r="L25" t="str">
            <v>Annual</v>
          </cell>
        </row>
        <row r="26">
          <cell r="A26" t="str">
            <v>NAR: (US Econ outlook - june 07)</v>
          </cell>
          <cell r="B26" t="str">
            <v>Q2</v>
          </cell>
          <cell r="C26" t="str">
            <v>Q3</v>
          </cell>
          <cell r="D26" t="str">
            <v>Q4</v>
          </cell>
          <cell r="E26" t="str">
            <v>Q1</v>
          </cell>
          <cell r="F26" t="str">
            <v>Q2</v>
          </cell>
          <cell r="G26" t="str">
            <v>Q3</v>
          </cell>
          <cell r="H26" t="str">
            <v>Q4</v>
          </cell>
          <cell r="I26" t="str">
            <v>Q1</v>
          </cell>
          <cell r="J26" t="str">
            <v>Q2</v>
          </cell>
          <cell r="K26" t="str">
            <v>Q3</v>
          </cell>
          <cell r="L26">
            <v>2005</v>
          </cell>
          <cell r="M26">
            <v>2006</v>
          </cell>
          <cell r="N26">
            <v>2007</v>
          </cell>
          <cell r="O26">
            <v>2008</v>
          </cell>
        </row>
        <row r="27">
          <cell r="A27" t="str">
            <v xml:space="preserve"> Existing Home Sales*  </v>
          </cell>
          <cell r="B27">
            <v>6627</v>
          </cell>
          <cell r="C27">
            <v>6287</v>
          </cell>
          <cell r="D27">
            <v>6263</v>
          </cell>
          <cell r="E27">
            <v>6423</v>
          </cell>
          <cell r="F27">
            <v>5964</v>
          </cell>
          <cell r="G27">
            <v>5998</v>
          </cell>
          <cell r="H27">
            <v>6163</v>
          </cell>
          <cell r="I27">
            <v>6320</v>
          </cell>
          <cell r="J27">
            <v>6310</v>
          </cell>
          <cell r="K27">
            <v>6364</v>
          </cell>
          <cell r="L27">
            <v>7076</v>
          </cell>
          <cell r="M27">
            <v>6478</v>
          </cell>
          <cell r="N27">
            <v>6114</v>
          </cell>
          <cell r="O27">
            <v>6368</v>
          </cell>
        </row>
        <row r="28">
          <cell r="A28" t="str">
            <v xml:space="preserve"> New Single-Family Sales  </v>
          </cell>
          <cell r="B28">
            <v>1086</v>
          </cell>
          <cell r="C28">
            <v>994</v>
          </cell>
          <cell r="D28">
            <v>986</v>
          </cell>
          <cell r="E28">
            <v>852</v>
          </cell>
          <cell r="F28">
            <v>909</v>
          </cell>
          <cell r="G28">
            <v>851</v>
          </cell>
          <cell r="H28">
            <v>845</v>
          </cell>
          <cell r="I28">
            <v>855</v>
          </cell>
          <cell r="J28">
            <v>872</v>
          </cell>
          <cell r="K28">
            <v>882</v>
          </cell>
          <cell r="L28">
            <v>1283</v>
          </cell>
          <cell r="M28">
            <v>1051</v>
          </cell>
          <cell r="N28">
            <v>865</v>
          </cell>
          <cell r="O28">
            <v>878</v>
          </cell>
        </row>
        <row r="29">
          <cell r="A29" t="str">
            <v xml:space="preserve"> Housing Starts  </v>
          </cell>
          <cell r="B29">
            <v>1861</v>
          </cell>
          <cell r="C29">
            <v>1704</v>
          </cell>
          <cell r="D29">
            <v>1555</v>
          </cell>
          <cell r="E29">
            <v>1460</v>
          </cell>
          <cell r="F29">
            <v>1444</v>
          </cell>
          <cell r="G29">
            <v>1411</v>
          </cell>
          <cell r="H29">
            <v>1405</v>
          </cell>
          <cell r="I29">
            <v>1412</v>
          </cell>
          <cell r="J29">
            <v>1436</v>
          </cell>
          <cell r="K29">
            <v>1444</v>
          </cell>
          <cell r="L29">
            <v>2068</v>
          </cell>
          <cell r="M29">
            <v>1801</v>
          </cell>
          <cell r="N29">
            <v>1430</v>
          </cell>
          <cell r="O29">
            <v>1439</v>
          </cell>
        </row>
        <row r="30">
          <cell r="A30" t="str">
            <v xml:space="preserve"> Single-Family Units  </v>
          </cell>
          <cell r="B30">
            <v>1520</v>
          </cell>
          <cell r="C30">
            <v>1393</v>
          </cell>
          <cell r="D30">
            <v>1232</v>
          </cell>
          <cell r="E30">
            <v>1172</v>
          </cell>
          <cell r="F30">
            <v>1141</v>
          </cell>
          <cell r="G30">
            <v>1095</v>
          </cell>
          <cell r="H30">
            <v>1087</v>
          </cell>
          <cell r="I30">
            <v>1084</v>
          </cell>
          <cell r="J30">
            <v>1104</v>
          </cell>
          <cell r="K30">
            <v>1116</v>
          </cell>
          <cell r="L30">
            <v>1716</v>
          </cell>
          <cell r="M30">
            <v>1465</v>
          </cell>
          <cell r="N30">
            <v>1124</v>
          </cell>
          <cell r="O30">
            <v>1109</v>
          </cell>
        </row>
        <row r="31">
          <cell r="A31" t="str">
            <v xml:space="preserve"> Multifamily Units  </v>
          </cell>
          <cell r="B31">
            <v>341</v>
          </cell>
          <cell r="C31">
            <v>311</v>
          </cell>
          <cell r="D31">
            <v>323</v>
          </cell>
          <cell r="E31">
            <v>288</v>
          </cell>
          <cell r="F31">
            <v>303</v>
          </cell>
          <cell r="G31">
            <v>316</v>
          </cell>
          <cell r="H31">
            <v>318</v>
          </cell>
          <cell r="I31">
            <v>328</v>
          </cell>
          <cell r="J31">
            <v>332</v>
          </cell>
          <cell r="K31">
            <v>328</v>
          </cell>
          <cell r="L31">
            <v>352</v>
          </cell>
          <cell r="M31">
            <v>336</v>
          </cell>
          <cell r="N31">
            <v>306</v>
          </cell>
          <cell r="O31">
            <v>330</v>
          </cell>
        </row>
        <row r="32">
          <cell r="A32" t="str">
            <v xml:space="preserve"> Residential Construction**  </v>
          </cell>
          <cell r="B32">
            <v>601</v>
          </cell>
          <cell r="C32">
            <v>570</v>
          </cell>
          <cell r="D32">
            <v>540</v>
          </cell>
          <cell r="E32">
            <v>517</v>
          </cell>
          <cell r="F32">
            <v>502</v>
          </cell>
          <cell r="G32">
            <v>492</v>
          </cell>
          <cell r="H32">
            <v>487</v>
          </cell>
          <cell r="I32">
            <v>487</v>
          </cell>
          <cell r="J32">
            <v>491</v>
          </cell>
          <cell r="K32">
            <v>497</v>
          </cell>
          <cell r="L32">
            <v>608</v>
          </cell>
          <cell r="M32">
            <v>582</v>
          </cell>
          <cell r="N32">
            <v>500</v>
          </cell>
          <cell r="O32">
            <v>495</v>
          </cell>
        </row>
        <row r="33">
          <cell r="A33" t="str">
            <v>http://www.realtor.org/Research.nsf/files/currentforecast.pdf/$FILE/currentforecast.pdf</v>
          </cell>
        </row>
        <row r="34">
          <cell r="A34" t="str">
            <v>July 2007 data</v>
          </cell>
        </row>
        <row r="36">
          <cell r="A36" t="str">
            <v>June 2007 data (old)</v>
          </cell>
        </row>
        <row r="37">
          <cell r="A37" t="str">
            <v xml:space="preserve"> Existing Home Sales*  </v>
          </cell>
          <cell r="B37">
            <v>6627</v>
          </cell>
          <cell r="C37">
            <v>6287</v>
          </cell>
          <cell r="D37">
            <v>6263</v>
          </cell>
          <cell r="E37">
            <v>6423</v>
          </cell>
          <cell r="F37">
            <v>6031</v>
          </cell>
          <cell r="G37">
            <v>6073</v>
          </cell>
          <cell r="H37">
            <v>6200</v>
          </cell>
          <cell r="I37">
            <v>6346</v>
          </cell>
          <cell r="J37">
            <v>6362</v>
          </cell>
          <cell r="K37">
            <v>6401</v>
          </cell>
          <cell r="L37">
            <v>7076</v>
          </cell>
          <cell r="M37">
            <v>6478</v>
          </cell>
          <cell r="N37">
            <v>6182</v>
          </cell>
          <cell r="O37">
            <v>6408</v>
          </cell>
        </row>
        <row r="38">
          <cell r="A38" t="str">
            <v xml:space="preserve"> New Single-Family Sales  </v>
          </cell>
          <cell r="B38">
            <v>1086</v>
          </cell>
          <cell r="C38">
            <v>994</v>
          </cell>
          <cell r="D38">
            <v>986</v>
          </cell>
          <cell r="E38">
            <v>863</v>
          </cell>
          <cell r="F38">
            <v>872</v>
          </cell>
          <cell r="G38">
            <v>854</v>
          </cell>
          <cell r="H38">
            <v>849</v>
          </cell>
          <cell r="I38">
            <v>861</v>
          </cell>
          <cell r="J38">
            <v>885</v>
          </cell>
          <cell r="K38">
            <v>915</v>
          </cell>
          <cell r="L38">
            <v>1283</v>
          </cell>
          <cell r="M38">
            <v>1051</v>
          </cell>
          <cell r="N38">
            <v>860</v>
          </cell>
          <cell r="O38">
            <v>901</v>
          </cell>
        </row>
        <row r="39">
          <cell r="A39" t="str">
            <v xml:space="preserve"> Housing Starts  </v>
          </cell>
          <cell r="B39">
            <v>1861</v>
          </cell>
          <cell r="C39">
            <v>1704</v>
          </cell>
          <cell r="D39">
            <v>1555</v>
          </cell>
          <cell r="E39">
            <v>1460</v>
          </cell>
          <cell r="F39">
            <v>1425</v>
          </cell>
          <cell r="G39">
            <v>1422</v>
          </cell>
          <cell r="H39">
            <v>1429</v>
          </cell>
          <cell r="I39">
            <v>1446</v>
          </cell>
          <cell r="J39">
            <v>1476</v>
          </cell>
          <cell r="K39">
            <v>1511</v>
          </cell>
          <cell r="L39">
            <v>2068</v>
          </cell>
          <cell r="M39">
            <v>1801</v>
          </cell>
          <cell r="N39">
            <v>1434</v>
          </cell>
          <cell r="O39">
            <v>1486</v>
          </cell>
        </row>
        <row r="40">
          <cell r="A40" t="str">
            <v xml:space="preserve"> Single-Family Units  </v>
          </cell>
          <cell r="B40">
            <v>1520</v>
          </cell>
          <cell r="C40">
            <v>1393</v>
          </cell>
          <cell r="D40">
            <v>1232</v>
          </cell>
          <cell r="E40">
            <v>1172</v>
          </cell>
          <cell r="F40">
            <v>1123</v>
          </cell>
          <cell r="G40">
            <v>1109</v>
          </cell>
          <cell r="H40">
            <v>1107</v>
          </cell>
          <cell r="I40">
            <v>1113</v>
          </cell>
          <cell r="J40">
            <v>1139</v>
          </cell>
          <cell r="K40">
            <v>1170</v>
          </cell>
          <cell r="L40">
            <v>1716</v>
          </cell>
          <cell r="M40">
            <v>1465</v>
          </cell>
          <cell r="N40">
            <v>1128</v>
          </cell>
          <cell r="O40">
            <v>1147</v>
          </cell>
        </row>
        <row r="41">
          <cell r="A41" t="str">
            <v xml:space="preserve"> Multifamily Units  </v>
          </cell>
          <cell r="B41">
            <v>341</v>
          </cell>
          <cell r="C41">
            <v>311</v>
          </cell>
          <cell r="D41">
            <v>323</v>
          </cell>
          <cell r="E41">
            <v>288</v>
          </cell>
          <cell r="F41">
            <v>302</v>
          </cell>
          <cell r="G41">
            <v>313</v>
          </cell>
          <cell r="H41">
            <v>322</v>
          </cell>
          <cell r="I41">
            <v>333</v>
          </cell>
          <cell r="J41">
            <v>337</v>
          </cell>
          <cell r="K41">
            <v>341</v>
          </cell>
          <cell r="L41">
            <v>352</v>
          </cell>
          <cell r="M41">
            <v>336</v>
          </cell>
          <cell r="N41">
            <v>306</v>
          </cell>
          <cell r="O41">
            <v>339</v>
          </cell>
        </row>
        <row r="42">
          <cell r="A42" t="str">
            <v xml:space="preserve"> Residential Construction**  </v>
          </cell>
          <cell r="B42">
            <v>601</v>
          </cell>
          <cell r="C42">
            <v>570</v>
          </cell>
          <cell r="D42">
            <v>540</v>
          </cell>
          <cell r="E42">
            <v>518</v>
          </cell>
          <cell r="F42">
            <v>500</v>
          </cell>
          <cell r="G42">
            <v>491</v>
          </cell>
          <cell r="H42">
            <v>490</v>
          </cell>
          <cell r="I42">
            <v>493</v>
          </cell>
          <cell r="J42">
            <v>499</v>
          </cell>
          <cell r="K42">
            <v>508</v>
          </cell>
          <cell r="L42">
            <v>608</v>
          </cell>
          <cell r="M42">
            <v>582</v>
          </cell>
          <cell r="N42">
            <v>500</v>
          </cell>
          <cell r="O42">
            <v>504</v>
          </cell>
        </row>
        <row r="48">
          <cell r="L48" t="str">
            <v>Actual</v>
          </cell>
          <cell r="N48" t="str">
            <v>NAR Forecast</v>
          </cell>
        </row>
        <row r="49">
          <cell r="K49">
            <v>1986</v>
          </cell>
          <cell r="L49">
            <v>1811.92</v>
          </cell>
        </row>
        <row r="50">
          <cell r="K50">
            <v>1987</v>
          </cell>
          <cell r="L50">
            <v>1630.5</v>
          </cell>
        </row>
        <row r="51">
          <cell r="K51">
            <v>1988</v>
          </cell>
          <cell r="L51">
            <v>1487.8333333333333</v>
          </cell>
        </row>
        <row r="52">
          <cell r="K52">
            <v>1989</v>
          </cell>
          <cell r="L52">
            <v>1382.0833333333333</v>
          </cell>
        </row>
        <row r="53">
          <cell r="K53">
            <v>1990</v>
          </cell>
          <cell r="L53">
            <v>1203.1666666666667</v>
          </cell>
        </row>
        <row r="54">
          <cell r="J54">
            <v>-0.38132474701011965</v>
          </cell>
          <cell r="K54">
            <v>1991</v>
          </cell>
          <cell r="L54">
            <v>1008.75</v>
          </cell>
        </row>
        <row r="55">
          <cell r="K55">
            <v>1992</v>
          </cell>
          <cell r="L55">
            <v>1201.4166666666667</v>
          </cell>
        </row>
        <row r="56">
          <cell r="K56">
            <v>1993</v>
          </cell>
          <cell r="L56">
            <v>1291.5833333333333</v>
          </cell>
        </row>
        <row r="57">
          <cell r="K57">
            <v>1994</v>
          </cell>
          <cell r="L57">
            <v>1446</v>
          </cell>
        </row>
        <row r="58">
          <cell r="K58">
            <v>1995</v>
          </cell>
          <cell r="L58">
            <v>1361</v>
          </cell>
        </row>
        <row r="59">
          <cell r="K59">
            <v>1996</v>
          </cell>
          <cell r="L59">
            <v>1477</v>
          </cell>
        </row>
        <row r="60">
          <cell r="K60">
            <v>1997</v>
          </cell>
          <cell r="L60">
            <v>1474</v>
          </cell>
        </row>
        <row r="61">
          <cell r="K61">
            <v>1998</v>
          </cell>
          <cell r="L61">
            <v>1617</v>
          </cell>
        </row>
        <row r="62">
          <cell r="K62">
            <v>1999</v>
          </cell>
          <cell r="L62">
            <v>1641</v>
          </cell>
        </row>
        <row r="63">
          <cell r="K63">
            <v>2000</v>
          </cell>
          <cell r="L63">
            <v>1569</v>
          </cell>
        </row>
        <row r="64">
          <cell r="K64">
            <v>2001</v>
          </cell>
          <cell r="L64">
            <v>1603</v>
          </cell>
        </row>
        <row r="65">
          <cell r="K65">
            <v>2002</v>
          </cell>
          <cell r="L65">
            <v>1705</v>
          </cell>
        </row>
        <row r="66">
          <cell r="K66">
            <v>2003</v>
          </cell>
          <cell r="L66">
            <v>1847</v>
          </cell>
        </row>
        <row r="67">
          <cell r="K67">
            <v>2004</v>
          </cell>
          <cell r="L67">
            <v>1956</v>
          </cell>
        </row>
        <row r="68">
          <cell r="K68">
            <v>2005</v>
          </cell>
          <cell r="L68">
            <v>2068</v>
          </cell>
        </row>
        <row r="69">
          <cell r="K69">
            <v>2006</v>
          </cell>
          <cell r="L69">
            <v>1801</v>
          </cell>
        </row>
        <row r="70">
          <cell r="J70" t="str">
            <v>NAHB</v>
          </cell>
          <cell r="K70" t="str">
            <v>2007F</v>
          </cell>
          <cell r="N70">
            <v>1373</v>
          </cell>
        </row>
        <row r="71">
          <cell r="J71" t="str">
            <v>NAHB Forecast</v>
          </cell>
          <cell r="K71" t="str">
            <v>2008F</v>
          </cell>
          <cell r="N71">
            <v>1263</v>
          </cell>
          <cell r="O71">
            <v>-0.33607350096711797</v>
          </cell>
        </row>
      </sheetData>
      <sheetData sheetId="9">
        <row r="2">
          <cell r="G2" t="str">
            <v>Beginning</v>
          </cell>
          <cell r="H2" t="str">
            <v>End</v>
          </cell>
        </row>
        <row r="3">
          <cell r="G3">
            <v>37259</v>
          </cell>
          <cell r="H3">
            <v>39338</v>
          </cell>
        </row>
        <row r="4">
          <cell r="G4" t="str">
            <v>Labels</v>
          </cell>
          <cell r="H4" t="str">
            <v>Major Unit</v>
          </cell>
        </row>
        <row r="5">
          <cell r="G5">
            <v>5</v>
          </cell>
          <cell r="H5">
            <v>415.8</v>
          </cell>
        </row>
        <row r="7">
          <cell r="G7" t="str">
            <v>2002 to date performance</v>
          </cell>
        </row>
        <row r="8">
          <cell r="G8" t="str">
            <v>Copper: 419.5%</v>
          </cell>
          <cell r="H8">
            <v>4.1950379048931783</v>
          </cell>
        </row>
        <row r="9">
          <cell r="G9" t="str">
            <v>Aluminum: 84.3%</v>
          </cell>
          <cell r="H9">
            <v>0.84318097361575628</v>
          </cell>
        </row>
        <row r="10">
          <cell r="G10" t="str">
            <v>Steel: 144.2%</v>
          </cell>
          <cell r="H10">
            <v>1.441860465116279</v>
          </cell>
        </row>
        <row r="16">
          <cell r="B16" t="str">
            <v>Indexed metal price</v>
          </cell>
          <cell r="I16">
            <v>2</v>
          </cell>
          <cell r="J16">
            <v>3</v>
          </cell>
        </row>
        <row r="17">
          <cell r="C17" t="str">
            <v>Copper</v>
          </cell>
          <cell r="D17" t="str">
            <v>Aluminum</v>
          </cell>
          <cell r="E17" t="str">
            <v>Steel</v>
          </cell>
          <cell r="H17" t="str">
            <v>Steel</v>
          </cell>
          <cell r="I17" t="str">
            <v>Copper</v>
          </cell>
          <cell r="J17" t="str">
            <v>Aluminum</v>
          </cell>
          <cell r="AI17" t="str">
            <v>Copper</v>
          </cell>
          <cell r="AJ17" t="str">
            <v>Aluminum</v>
          </cell>
          <cell r="AK17" t="str">
            <v>Steel</v>
          </cell>
          <cell r="AR17" t="str">
            <v>Steel</v>
          </cell>
          <cell r="AV17" t="str">
            <v>Steel</v>
          </cell>
        </row>
        <row r="18">
          <cell r="B18">
            <v>37259</v>
          </cell>
          <cell r="C18">
            <v>100</v>
          </cell>
          <cell r="D18">
            <v>100</v>
          </cell>
          <cell r="E18">
            <v>100</v>
          </cell>
          <cell r="G18">
            <v>37259</v>
          </cell>
          <cell r="H18">
            <v>215</v>
          </cell>
          <cell r="I18">
            <v>1451</v>
          </cell>
          <cell r="J18">
            <v>1345.5</v>
          </cell>
          <cell r="AH18">
            <v>37258</v>
          </cell>
          <cell r="AI18">
            <v>1445</v>
          </cell>
          <cell r="AJ18">
            <v>1339</v>
          </cell>
          <cell r="AM18">
            <v>1</v>
          </cell>
          <cell r="AN18">
            <v>1</v>
          </cell>
          <cell r="AR18">
            <v>215</v>
          </cell>
          <cell r="AU18">
            <v>37259</v>
          </cell>
          <cell r="AV18">
            <v>215</v>
          </cell>
          <cell r="AX18" t="str">
            <v/>
          </cell>
        </row>
        <row r="19">
          <cell r="B19">
            <v>37266</v>
          </cell>
          <cell r="C19">
            <v>106.47829083390765</v>
          </cell>
          <cell r="D19">
            <v>103.97621701969528</v>
          </cell>
          <cell r="E19">
            <v>104.65116279069768</v>
          </cell>
          <cell r="G19">
            <v>37266</v>
          </cell>
          <cell r="H19">
            <v>225</v>
          </cell>
          <cell r="I19">
            <v>1545</v>
          </cell>
          <cell r="J19">
            <v>1399</v>
          </cell>
          <cell r="AH19">
            <v>37259</v>
          </cell>
          <cell r="AI19">
            <v>1451</v>
          </cell>
          <cell r="AJ19">
            <v>1345.5</v>
          </cell>
          <cell r="AK19">
            <v>215</v>
          </cell>
          <cell r="AM19">
            <v>1.0041522491349482</v>
          </cell>
          <cell r="AN19">
            <v>1.0048543689320388</v>
          </cell>
          <cell r="AO19">
            <v>1</v>
          </cell>
          <cell r="AR19">
            <v>215</v>
          </cell>
          <cell r="AU19">
            <v>37266</v>
          </cell>
          <cell r="AV19">
            <v>225</v>
          </cell>
          <cell r="AX19">
            <v>215</v>
          </cell>
        </row>
        <row r="20">
          <cell r="B20">
            <v>37273</v>
          </cell>
          <cell r="C20">
            <v>106.40937284631289</v>
          </cell>
          <cell r="D20">
            <v>103.60460795243405</v>
          </cell>
          <cell r="E20">
            <v>104.65116279069768</v>
          </cell>
          <cell r="G20">
            <v>37273</v>
          </cell>
          <cell r="H20">
            <v>225</v>
          </cell>
          <cell r="I20">
            <v>1544</v>
          </cell>
          <cell r="J20">
            <v>1394</v>
          </cell>
          <cell r="AH20">
            <v>37260</v>
          </cell>
          <cell r="AI20">
            <v>1469</v>
          </cell>
          <cell r="AJ20">
            <v>1351</v>
          </cell>
          <cell r="AK20" t="str">
            <v/>
          </cell>
          <cell r="AM20">
            <v>1.0166089965397924</v>
          </cell>
          <cell r="AN20">
            <v>1.0089619118745332</v>
          </cell>
          <cell r="AO20" t="str">
            <v/>
          </cell>
          <cell r="AR20">
            <v>217</v>
          </cell>
          <cell r="AU20">
            <v>37273</v>
          </cell>
          <cell r="AV20">
            <v>225</v>
          </cell>
          <cell r="AX20" t="str">
            <v/>
          </cell>
        </row>
        <row r="21">
          <cell r="B21">
            <v>37280</v>
          </cell>
          <cell r="C21">
            <v>107.51206064782907</v>
          </cell>
          <cell r="D21">
            <v>104.64511334076552</v>
          </cell>
          <cell r="E21">
            <v>109.30232558139534</v>
          </cell>
          <cell r="G21">
            <v>37280</v>
          </cell>
          <cell r="H21">
            <v>235</v>
          </cell>
          <cell r="I21">
            <v>1560</v>
          </cell>
          <cell r="J21">
            <v>1408</v>
          </cell>
          <cell r="AH21">
            <v>37263</v>
          </cell>
          <cell r="AI21">
            <v>1539.5</v>
          </cell>
          <cell r="AJ21">
            <v>1419.5</v>
          </cell>
          <cell r="AK21" t="str">
            <v/>
          </cell>
          <cell r="AM21">
            <v>1.0653979238754325</v>
          </cell>
          <cell r="AN21">
            <v>1.060119492158327</v>
          </cell>
          <cell r="AO21" t="str">
            <v/>
          </cell>
          <cell r="AR21">
            <v>219</v>
          </cell>
          <cell r="AU21">
            <v>37280</v>
          </cell>
          <cell r="AV21">
            <v>235</v>
          </cell>
          <cell r="AX21" t="str">
            <v/>
          </cell>
        </row>
        <row r="22">
          <cell r="B22">
            <v>37287</v>
          </cell>
          <cell r="C22">
            <v>108.33907649896624</v>
          </cell>
          <cell r="D22">
            <v>103.30732069862505</v>
          </cell>
          <cell r="E22">
            <v>109.30232558139534</v>
          </cell>
          <cell r="G22">
            <v>37287</v>
          </cell>
          <cell r="H22">
            <v>235</v>
          </cell>
          <cell r="I22">
            <v>1572</v>
          </cell>
          <cell r="J22">
            <v>1390</v>
          </cell>
          <cell r="AH22">
            <v>37264</v>
          </cell>
          <cell r="AI22">
            <v>1549.5</v>
          </cell>
          <cell r="AJ22">
            <v>1416</v>
          </cell>
          <cell r="AK22" t="str">
            <v/>
          </cell>
          <cell r="AM22">
            <v>1.0723183391003461</v>
          </cell>
          <cell r="AN22">
            <v>1.0575056011949215</v>
          </cell>
          <cell r="AO22" t="str">
            <v/>
          </cell>
          <cell r="AR22">
            <v>221</v>
          </cell>
          <cell r="AU22">
            <v>37287</v>
          </cell>
          <cell r="AV22">
            <v>235</v>
          </cell>
          <cell r="AX22" t="str">
            <v/>
          </cell>
        </row>
        <row r="23">
          <cell r="B23">
            <v>37294</v>
          </cell>
          <cell r="C23">
            <v>109.855272226051</v>
          </cell>
          <cell r="D23">
            <v>103.01003344481605</v>
          </cell>
          <cell r="E23">
            <v>109.30232558139534</v>
          </cell>
          <cell r="G23">
            <v>37294</v>
          </cell>
          <cell r="H23">
            <v>235</v>
          </cell>
          <cell r="I23">
            <v>1594</v>
          </cell>
          <cell r="J23">
            <v>1386</v>
          </cell>
          <cell r="AH23">
            <v>37265</v>
          </cell>
          <cell r="AI23">
            <v>1565</v>
          </cell>
          <cell r="AJ23">
            <v>1429</v>
          </cell>
          <cell r="AK23" t="str">
            <v/>
          </cell>
          <cell r="AM23">
            <v>1.0830449826989619</v>
          </cell>
          <cell r="AN23">
            <v>1.0672143390589992</v>
          </cell>
          <cell r="AO23" t="str">
            <v/>
          </cell>
          <cell r="AR23">
            <v>223</v>
          </cell>
          <cell r="AU23">
            <v>37294</v>
          </cell>
          <cell r="AV23">
            <v>235</v>
          </cell>
          <cell r="AX23" t="str">
            <v/>
          </cell>
        </row>
        <row r="24">
          <cell r="B24">
            <v>37301</v>
          </cell>
          <cell r="C24">
            <v>111.71605789110959</v>
          </cell>
          <cell r="D24">
            <v>102.78706800445931</v>
          </cell>
          <cell r="E24">
            <v>109.30232558139534</v>
          </cell>
          <cell r="G24">
            <v>37301</v>
          </cell>
          <cell r="H24">
            <v>235</v>
          </cell>
          <cell r="I24">
            <v>1621</v>
          </cell>
          <cell r="J24">
            <v>1383</v>
          </cell>
          <cell r="AH24">
            <v>37266</v>
          </cell>
          <cell r="AI24">
            <v>1545</v>
          </cell>
          <cell r="AJ24">
            <v>1399</v>
          </cell>
          <cell r="AK24">
            <v>225</v>
          </cell>
          <cell r="AM24">
            <v>1.0692041522491349</v>
          </cell>
          <cell r="AN24">
            <v>1.0448095593726661</v>
          </cell>
          <cell r="AO24">
            <v>1.0465116279069768</v>
          </cell>
          <cell r="AR24">
            <v>225</v>
          </cell>
          <cell r="AU24">
            <v>37301</v>
          </cell>
          <cell r="AV24">
            <v>235</v>
          </cell>
          <cell r="AX24">
            <v>225</v>
          </cell>
        </row>
        <row r="25">
          <cell r="B25">
            <v>37308</v>
          </cell>
          <cell r="C25">
            <v>107.92556857339765</v>
          </cell>
          <cell r="D25">
            <v>102.11817168338908</v>
          </cell>
          <cell r="E25">
            <v>109.30232558139534</v>
          </cell>
          <cell r="G25">
            <v>37308</v>
          </cell>
          <cell r="H25">
            <v>235</v>
          </cell>
          <cell r="I25">
            <v>1566</v>
          </cell>
          <cell r="J25">
            <v>1374</v>
          </cell>
          <cell r="AH25">
            <v>37267</v>
          </cell>
          <cell r="AI25">
            <v>1534</v>
          </cell>
          <cell r="AJ25">
            <v>1389.5</v>
          </cell>
          <cell r="AK25" t="str">
            <v/>
          </cell>
          <cell r="AM25">
            <v>1.0615916955017302</v>
          </cell>
          <cell r="AN25">
            <v>1.0377147124719941</v>
          </cell>
          <cell r="AO25" t="str">
            <v/>
          </cell>
          <cell r="AR25">
            <v>225</v>
          </cell>
          <cell r="AU25">
            <v>37308</v>
          </cell>
          <cell r="AV25">
            <v>235</v>
          </cell>
          <cell r="AX25" t="str">
            <v/>
          </cell>
        </row>
        <row r="26">
          <cell r="B26">
            <v>37315</v>
          </cell>
          <cell r="C26">
            <v>108.06340454858719</v>
          </cell>
          <cell r="D26">
            <v>104.08769973987366</v>
          </cell>
          <cell r="E26">
            <v>125.58139534883721</v>
          </cell>
          <cell r="G26">
            <v>37315</v>
          </cell>
          <cell r="H26">
            <v>270</v>
          </cell>
          <cell r="I26">
            <v>1568</v>
          </cell>
          <cell r="J26">
            <v>1400.5</v>
          </cell>
          <cell r="AH26">
            <v>37270</v>
          </cell>
          <cell r="AI26">
            <v>1550</v>
          </cell>
          <cell r="AJ26">
            <v>1402</v>
          </cell>
          <cell r="AK26" t="str">
            <v/>
          </cell>
          <cell r="AM26">
            <v>1.0726643598615917</v>
          </cell>
          <cell r="AN26">
            <v>1.0470500373412994</v>
          </cell>
          <cell r="AO26" t="str">
            <v/>
          </cell>
          <cell r="AR26">
            <v>225</v>
          </cell>
          <cell r="AU26">
            <v>37315</v>
          </cell>
          <cell r="AV26">
            <v>270</v>
          </cell>
          <cell r="AX26" t="str">
            <v/>
          </cell>
        </row>
        <row r="27">
          <cell r="B27">
            <v>37322</v>
          </cell>
          <cell r="C27">
            <v>112.19848380427291</v>
          </cell>
          <cell r="D27">
            <v>106.57748049052398</v>
          </cell>
          <cell r="E27">
            <v>125.58139534883721</v>
          </cell>
          <cell r="G27">
            <v>37322</v>
          </cell>
          <cell r="H27">
            <v>270</v>
          </cell>
          <cell r="I27">
            <v>1628</v>
          </cell>
          <cell r="J27">
            <v>1434</v>
          </cell>
          <cell r="AH27">
            <v>37271</v>
          </cell>
          <cell r="AI27">
            <v>1538</v>
          </cell>
          <cell r="AJ27">
            <v>1392</v>
          </cell>
          <cell r="AK27" t="str">
            <v/>
          </cell>
          <cell r="AM27">
            <v>1.0643598615916956</v>
          </cell>
          <cell r="AN27">
            <v>1.0395817774458551</v>
          </cell>
          <cell r="AO27" t="str">
            <v/>
          </cell>
          <cell r="AR27">
            <v>225</v>
          </cell>
          <cell r="AU27">
            <v>37322</v>
          </cell>
          <cell r="AV27">
            <v>270</v>
          </cell>
          <cell r="AX27" t="str">
            <v/>
          </cell>
        </row>
        <row r="28">
          <cell r="B28">
            <v>37329</v>
          </cell>
          <cell r="C28">
            <v>111.92281185389386</v>
          </cell>
          <cell r="D28">
            <v>106.20587142326272</v>
          </cell>
          <cell r="E28">
            <v>125.58139534883721</v>
          </cell>
          <cell r="G28">
            <v>37329</v>
          </cell>
          <cell r="H28">
            <v>270</v>
          </cell>
          <cell r="I28">
            <v>1624</v>
          </cell>
          <cell r="J28">
            <v>1429</v>
          </cell>
          <cell r="AH28">
            <v>37272</v>
          </cell>
          <cell r="AI28">
            <v>1550.5</v>
          </cell>
          <cell r="AJ28">
            <v>1405</v>
          </cell>
          <cell r="AK28" t="str">
            <v/>
          </cell>
          <cell r="AM28">
            <v>1.0730103806228373</v>
          </cell>
          <cell r="AN28">
            <v>1.0492905153099328</v>
          </cell>
          <cell r="AO28" t="str">
            <v/>
          </cell>
          <cell r="AR28">
            <v>225</v>
          </cell>
          <cell r="AU28">
            <v>37329</v>
          </cell>
          <cell r="AV28">
            <v>270</v>
          </cell>
          <cell r="AX28" t="str">
            <v/>
          </cell>
        </row>
        <row r="29">
          <cell r="B29">
            <v>37336</v>
          </cell>
          <cell r="C29">
            <v>113.92143349414197</v>
          </cell>
          <cell r="D29">
            <v>106.28019323671498</v>
          </cell>
          <cell r="E29">
            <v>125.58139534883721</v>
          </cell>
          <cell r="G29">
            <v>37336</v>
          </cell>
          <cell r="H29">
            <v>270</v>
          </cell>
          <cell r="I29">
            <v>1653</v>
          </cell>
          <cell r="J29">
            <v>1430</v>
          </cell>
          <cell r="AH29">
            <v>37273</v>
          </cell>
          <cell r="AI29">
            <v>1544</v>
          </cell>
          <cell r="AJ29">
            <v>1394</v>
          </cell>
          <cell r="AK29">
            <v>225</v>
          </cell>
          <cell r="AM29">
            <v>1.0685121107266435</v>
          </cell>
          <cell r="AN29">
            <v>1.041075429424944</v>
          </cell>
          <cell r="AO29">
            <v>1.0465116279069768</v>
          </cell>
          <cell r="AR29">
            <v>225</v>
          </cell>
          <cell r="AU29">
            <v>37336</v>
          </cell>
          <cell r="AV29">
            <v>270</v>
          </cell>
          <cell r="AX29">
            <v>225</v>
          </cell>
        </row>
        <row r="30">
          <cell r="B30">
            <v>37350</v>
          </cell>
          <cell r="C30">
            <v>111.13025499655409</v>
          </cell>
          <cell r="D30">
            <v>103.38164251207729</v>
          </cell>
          <cell r="E30">
            <v>125.58139534883721</v>
          </cell>
          <cell r="G30">
            <v>37350</v>
          </cell>
          <cell r="H30">
            <v>270</v>
          </cell>
          <cell r="I30">
            <v>1612.5</v>
          </cell>
          <cell r="J30">
            <v>1391</v>
          </cell>
          <cell r="AH30">
            <v>37274</v>
          </cell>
          <cell r="AI30">
            <v>1525</v>
          </cell>
          <cell r="AJ30">
            <v>1383</v>
          </cell>
          <cell r="AK30" t="str">
            <v/>
          </cell>
          <cell r="AM30">
            <v>1.0553633217993079</v>
          </cell>
          <cell r="AN30">
            <v>1.0328603435399553</v>
          </cell>
          <cell r="AO30" t="str">
            <v/>
          </cell>
          <cell r="AR30">
            <v>227</v>
          </cell>
          <cell r="AU30">
            <v>37350</v>
          </cell>
          <cell r="AV30">
            <v>270</v>
          </cell>
          <cell r="AX30" t="str">
            <v/>
          </cell>
        </row>
        <row r="31">
          <cell r="B31">
            <v>37357</v>
          </cell>
          <cell r="C31">
            <v>109.64851826326671</v>
          </cell>
          <cell r="D31">
            <v>102.56410256410255</v>
          </cell>
          <cell r="E31">
            <v>148.83720930232559</v>
          </cell>
          <cell r="G31">
            <v>37357</v>
          </cell>
          <cell r="H31">
            <v>320</v>
          </cell>
          <cell r="I31">
            <v>1591</v>
          </cell>
          <cell r="J31">
            <v>1380</v>
          </cell>
          <cell r="AH31">
            <v>37277</v>
          </cell>
          <cell r="AI31">
            <v>1533.5</v>
          </cell>
          <cell r="AJ31">
            <v>1382</v>
          </cell>
          <cell r="AK31" t="str">
            <v/>
          </cell>
          <cell r="AM31">
            <v>1.0612456747404844</v>
          </cell>
          <cell r="AN31">
            <v>1.0321135175504108</v>
          </cell>
          <cell r="AO31" t="str">
            <v/>
          </cell>
          <cell r="AR31">
            <v>229</v>
          </cell>
          <cell r="AU31">
            <v>37357</v>
          </cell>
          <cell r="AV31">
            <v>320</v>
          </cell>
          <cell r="AX31" t="str">
            <v/>
          </cell>
        </row>
        <row r="32">
          <cell r="B32">
            <v>37364</v>
          </cell>
          <cell r="C32">
            <v>110.37215713301171</v>
          </cell>
          <cell r="D32">
            <v>103.97621701969528</v>
          </cell>
          <cell r="E32">
            <v>148.83720930232559</v>
          </cell>
          <cell r="G32">
            <v>37364</v>
          </cell>
          <cell r="H32">
            <v>320</v>
          </cell>
          <cell r="I32">
            <v>1601.5</v>
          </cell>
          <cell r="J32">
            <v>1399</v>
          </cell>
          <cell r="AH32">
            <v>37278</v>
          </cell>
          <cell r="AI32">
            <v>1532.5</v>
          </cell>
          <cell r="AJ32">
            <v>1382</v>
          </cell>
          <cell r="AK32" t="str">
            <v/>
          </cell>
          <cell r="AM32">
            <v>1.060553633217993</v>
          </cell>
          <cell r="AN32">
            <v>1.0321135175504108</v>
          </cell>
          <cell r="AO32" t="str">
            <v/>
          </cell>
          <cell r="AR32">
            <v>231</v>
          </cell>
          <cell r="AU32">
            <v>37364</v>
          </cell>
          <cell r="AV32">
            <v>320</v>
          </cell>
          <cell r="AX32" t="str">
            <v/>
          </cell>
        </row>
        <row r="33">
          <cell r="B33">
            <v>37371</v>
          </cell>
          <cell r="C33">
            <v>111.02687801516196</v>
          </cell>
          <cell r="D33">
            <v>103.53028613898178</v>
          </cell>
          <cell r="E33">
            <v>144.18604651162789</v>
          </cell>
          <cell r="G33">
            <v>37371</v>
          </cell>
          <cell r="H33">
            <v>310</v>
          </cell>
          <cell r="I33">
            <v>1611</v>
          </cell>
          <cell r="J33">
            <v>1393</v>
          </cell>
          <cell r="AH33">
            <v>37279</v>
          </cell>
          <cell r="AI33">
            <v>1550</v>
          </cell>
          <cell r="AJ33">
            <v>1401.5</v>
          </cell>
          <cell r="AK33" t="str">
            <v/>
          </cell>
          <cell r="AM33">
            <v>1.0726643598615917</v>
          </cell>
          <cell r="AN33">
            <v>1.0466766243465273</v>
          </cell>
          <cell r="AO33" t="str">
            <v/>
          </cell>
          <cell r="AR33">
            <v>233</v>
          </cell>
          <cell r="AU33">
            <v>37371</v>
          </cell>
          <cell r="AV33">
            <v>310</v>
          </cell>
          <cell r="AX33" t="str">
            <v/>
          </cell>
        </row>
        <row r="34">
          <cell r="B34">
            <v>37378</v>
          </cell>
          <cell r="C34">
            <v>110.13094417643006</v>
          </cell>
          <cell r="D34">
            <v>102.48978075065031</v>
          </cell>
          <cell r="E34">
            <v>144.18604651162789</v>
          </cell>
          <cell r="G34">
            <v>37378</v>
          </cell>
          <cell r="H34">
            <v>310</v>
          </cell>
          <cell r="I34">
            <v>1598</v>
          </cell>
          <cell r="J34">
            <v>1379</v>
          </cell>
          <cell r="AH34">
            <v>37280</v>
          </cell>
          <cell r="AI34">
            <v>1560</v>
          </cell>
          <cell r="AJ34">
            <v>1408</v>
          </cell>
          <cell r="AK34">
            <v>235</v>
          </cell>
          <cell r="AM34">
            <v>1.0795847750865053</v>
          </cell>
          <cell r="AN34">
            <v>1.0515309932785661</v>
          </cell>
          <cell r="AO34">
            <v>1.0930232558139534</v>
          </cell>
          <cell r="AR34">
            <v>235</v>
          </cell>
          <cell r="AU34">
            <v>37378</v>
          </cell>
          <cell r="AV34">
            <v>310</v>
          </cell>
          <cell r="AX34">
            <v>235</v>
          </cell>
        </row>
        <row r="35">
          <cell r="B35">
            <v>37385</v>
          </cell>
          <cell r="C35">
            <v>110.75120606478291</v>
          </cell>
          <cell r="D35">
            <v>102.37829803047194</v>
          </cell>
          <cell r="E35">
            <v>144.18604651162789</v>
          </cell>
          <cell r="G35">
            <v>37385</v>
          </cell>
          <cell r="H35">
            <v>310</v>
          </cell>
          <cell r="I35">
            <v>1607</v>
          </cell>
          <cell r="J35">
            <v>1377.5</v>
          </cell>
          <cell r="AH35">
            <v>37281</v>
          </cell>
          <cell r="AI35">
            <v>1551</v>
          </cell>
          <cell r="AJ35">
            <v>1380</v>
          </cell>
          <cell r="AK35" t="str">
            <v/>
          </cell>
          <cell r="AM35">
            <v>1.0733564013840831</v>
          </cell>
          <cell r="AN35">
            <v>1.0306198655713219</v>
          </cell>
          <cell r="AO35" t="str">
            <v/>
          </cell>
          <cell r="AR35">
            <v>235</v>
          </cell>
          <cell r="AU35">
            <v>37385</v>
          </cell>
          <cell r="AV35">
            <v>310</v>
          </cell>
          <cell r="AX35" t="str">
            <v/>
          </cell>
        </row>
        <row r="36">
          <cell r="B36">
            <v>37392</v>
          </cell>
          <cell r="C36">
            <v>111.02687801516196</v>
          </cell>
          <cell r="D36">
            <v>100.89186176142697</v>
          </cell>
          <cell r="E36">
            <v>151.16279069767441</v>
          </cell>
          <cell r="G36">
            <v>37392</v>
          </cell>
          <cell r="H36">
            <v>325</v>
          </cell>
          <cell r="I36">
            <v>1611</v>
          </cell>
          <cell r="J36">
            <v>1357.5</v>
          </cell>
          <cell r="AH36">
            <v>37284</v>
          </cell>
          <cell r="AI36">
            <v>1536</v>
          </cell>
          <cell r="AJ36">
            <v>1361</v>
          </cell>
          <cell r="AK36" t="str">
            <v/>
          </cell>
          <cell r="AM36">
            <v>1.0629757785467129</v>
          </cell>
          <cell r="AN36">
            <v>1.0164301717699775</v>
          </cell>
          <cell r="AO36" t="str">
            <v/>
          </cell>
          <cell r="AR36">
            <v>235</v>
          </cell>
          <cell r="AU36">
            <v>37392</v>
          </cell>
          <cell r="AV36">
            <v>325</v>
          </cell>
          <cell r="AX36" t="str">
            <v/>
          </cell>
        </row>
        <row r="37">
          <cell r="B37">
            <v>37399</v>
          </cell>
          <cell r="C37">
            <v>110.9579600275672</v>
          </cell>
          <cell r="D37">
            <v>100.33444816053512</v>
          </cell>
          <cell r="E37">
            <v>151.16279069767441</v>
          </cell>
          <cell r="G37">
            <v>37399</v>
          </cell>
          <cell r="H37">
            <v>325</v>
          </cell>
          <cell r="I37">
            <v>1610</v>
          </cell>
          <cell r="J37">
            <v>1350</v>
          </cell>
          <cell r="AH37">
            <v>37285</v>
          </cell>
          <cell r="AI37">
            <v>1530.5</v>
          </cell>
          <cell r="AJ37">
            <v>1357.5</v>
          </cell>
          <cell r="AK37" t="str">
            <v/>
          </cell>
          <cell r="AM37">
            <v>1.0591695501730103</v>
          </cell>
          <cell r="AN37">
            <v>1.013816280806572</v>
          </cell>
          <cell r="AO37" t="str">
            <v/>
          </cell>
          <cell r="AR37">
            <v>235</v>
          </cell>
          <cell r="AU37">
            <v>37399</v>
          </cell>
          <cell r="AV37">
            <v>325</v>
          </cell>
          <cell r="AX37" t="str">
            <v/>
          </cell>
        </row>
        <row r="38">
          <cell r="B38">
            <v>37406</v>
          </cell>
          <cell r="C38">
            <v>113.23225361819436</v>
          </cell>
          <cell r="D38">
            <v>102.86138981791156</v>
          </cell>
          <cell r="E38">
            <v>151.16279069767441</v>
          </cell>
          <cell r="G38">
            <v>37406</v>
          </cell>
          <cell r="H38">
            <v>325</v>
          </cell>
          <cell r="I38">
            <v>1643</v>
          </cell>
          <cell r="J38">
            <v>1384</v>
          </cell>
          <cell r="AH38">
            <v>37286</v>
          </cell>
          <cell r="AI38">
            <v>1529</v>
          </cell>
          <cell r="AJ38">
            <v>1361.5</v>
          </cell>
          <cell r="AK38" t="str">
            <v/>
          </cell>
          <cell r="AM38">
            <v>1.0581314878892734</v>
          </cell>
          <cell r="AN38">
            <v>1.0168035847647499</v>
          </cell>
          <cell r="AO38" t="str">
            <v/>
          </cell>
          <cell r="AR38">
            <v>235</v>
          </cell>
          <cell r="AU38">
            <v>37406</v>
          </cell>
          <cell r="AV38">
            <v>325</v>
          </cell>
          <cell r="AX38" t="str">
            <v/>
          </cell>
        </row>
        <row r="39">
          <cell r="B39">
            <v>37413</v>
          </cell>
          <cell r="C39">
            <v>117.57408683666438</v>
          </cell>
          <cell r="D39">
            <v>104.97956150130064</v>
          </cell>
          <cell r="E39">
            <v>155.81395348837211</v>
          </cell>
          <cell r="G39">
            <v>37413</v>
          </cell>
          <cell r="H39">
            <v>335</v>
          </cell>
          <cell r="I39">
            <v>1706</v>
          </cell>
          <cell r="J39">
            <v>1412.5</v>
          </cell>
          <cell r="AH39">
            <v>37287</v>
          </cell>
          <cell r="AI39">
            <v>1572</v>
          </cell>
          <cell r="AJ39">
            <v>1390</v>
          </cell>
          <cell r="AK39">
            <v>235</v>
          </cell>
          <cell r="AM39">
            <v>1.0878892733564014</v>
          </cell>
          <cell r="AN39">
            <v>1.0380881254667662</v>
          </cell>
          <cell r="AO39">
            <v>1.0930232558139534</v>
          </cell>
          <cell r="AR39">
            <v>235</v>
          </cell>
          <cell r="AU39">
            <v>37413</v>
          </cell>
          <cell r="AV39">
            <v>335</v>
          </cell>
          <cell r="AX39">
            <v>235</v>
          </cell>
        </row>
        <row r="40">
          <cell r="B40">
            <v>37420</v>
          </cell>
          <cell r="C40">
            <v>115.23087525844244</v>
          </cell>
          <cell r="D40">
            <v>102.71274619100706</v>
          </cell>
          <cell r="E40">
            <v>155.81395348837211</v>
          </cell>
          <cell r="G40">
            <v>37420</v>
          </cell>
          <cell r="H40">
            <v>335</v>
          </cell>
          <cell r="I40">
            <v>1672</v>
          </cell>
          <cell r="J40">
            <v>1382</v>
          </cell>
          <cell r="AH40">
            <v>37288</v>
          </cell>
          <cell r="AI40">
            <v>1601</v>
          </cell>
          <cell r="AJ40">
            <v>1391</v>
          </cell>
          <cell r="AK40" t="str">
            <v/>
          </cell>
          <cell r="AM40">
            <v>1.1079584775086506</v>
          </cell>
          <cell r="AN40">
            <v>1.0388349514563107</v>
          </cell>
          <cell r="AO40" t="str">
            <v/>
          </cell>
          <cell r="AR40">
            <v>235</v>
          </cell>
          <cell r="AU40">
            <v>37420</v>
          </cell>
          <cell r="AV40">
            <v>335</v>
          </cell>
          <cell r="AX40" t="str">
            <v/>
          </cell>
        </row>
        <row r="41">
          <cell r="B41">
            <v>37427</v>
          </cell>
          <cell r="C41">
            <v>113.43900758097864</v>
          </cell>
          <cell r="D41">
            <v>100.33444816053512</v>
          </cell>
          <cell r="E41">
            <v>167.44186046511629</v>
          </cell>
          <cell r="G41">
            <v>37427</v>
          </cell>
          <cell r="H41">
            <v>360</v>
          </cell>
          <cell r="I41">
            <v>1646</v>
          </cell>
          <cell r="J41">
            <v>1350</v>
          </cell>
          <cell r="AH41">
            <v>37291</v>
          </cell>
          <cell r="AI41">
            <v>1595</v>
          </cell>
          <cell r="AJ41">
            <v>1382</v>
          </cell>
          <cell r="AK41" t="str">
            <v/>
          </cell>
          <cell r="AM41">
            <v>1.1038062283737025</v>
          </cell>
          <cell r="AN41">
            <v>1.0321135175504108</v>
          </cell>
          <cell r="AO41" t="str">
            <v/>
          </cell>
          <cell r="AR41">
            <v>235</v>
          </cell>
          <cell r="AU41">
            <v>37427</v>
          </cell>
          <cell r="AV41">
            <v>360</v>
          </cell>
          <cell r="AX41" t="str">
            <v/>
          </cell>
        </row>
        <row r="42">
          <cell r="B42">
            <v>37434</v>
          </cell>
          <cell r="C42">
            <v>114.47277739490008</v>
          </cell>
          <cell r="D42">
            <v>101.8580453363062</v>
          </cell>
          <cell r="E42">
            <v>167.44186046511629</v>
          </cell>
          <cell r="G42">
            <v>37434</v>
          </cell>
          <cell r="H42">
            <v>360</v>
          </cell>
          <cell r="I42">
            <v>1661</v>
          </cell>
          <cell r="J42">
            <v>1370.5</v>
          </cell>
          <cell r="AH42">
            <v>37292</v>
          </cell>
          <cell r="AI42">
            <v>1595</v>
          </cell>
          <cell r="AJ42">
            <v>1392</v>
          </cell>
          <cell r="AK42" t="str">
            <v/>
          </cell>
          <cell r="AM42">
            <v>1.1038062283737025</v>
          </cell>
          <cell r="AN42">
            <v>1.0395817774458551</v>
          </cell>
          <cell r="AO42" t="str">
            <v/>
          </cell>
          <cell r="AR42">
            <v>235</v>
          </cell>
          <cell r="AU42">
            <v>37434</v>
          </cell>
          <cell r="AV42">
            <v>360</v>
          </cell>
          <cell r="AX42" t="str">
            <v/>
          </cell>
        </row>
        <row r="43">
          <cell r="B43">
            <v>37448</v>
          </cell>
          <cell r="C43">
            <v>113.19779462439696</v>
          </cell>
          <cell r="D43">
            <v>102.26681531029358</v>
          </cell>
          <cell r="E43">
            <v>167.44186046511629</v>
          </cell>
          <cell r="G43">
            <v>37448</v>
          </cell>
          <cell r="H43">
            <v>360</v>
          </cell>
          <cell r="I43">
            <v>1642.5</v>
          </cell>
          <cell r="J43">
            <v>1376</v>
          </cell>
          <cell r="AH43">
            <v>37293</v>
          </cell>
          <cell r="AI43">
            <v>1587</v>
          </cell>
          <cell r="AJ43">
            <v>1373.5</v>
          </cell>
          <cell r="AK43" t="str">
            <v/>
          </cell>
          <cell r="AM43">
            <v>1.0982698961937716</v>
          </cell>
          <cell r="AN43">
            <v>1.0257654966392831</v>
          </cell>
          <cell r="AO43" t="str">
            <v/>
          </cell>
          <cell r="AR43">
            <v>235</v>
          </cell>
          <cell r="AU43">
            <v>37448</v>
          </cell>
          <cell r="AV43">
            <v>360</v>
          </cell>
          <cell r="AX43" t="str">
            <v/>
          </cell>
        </row>
        <row r="44">
          <cell r="B44">
            <v>37455</v>
          </cell>
          <cell r="C44">
            <v>111.64713990351483</v>
          </cell>
          <cell r="D44">
            <v>101.44927536231884</v>
          </cell>
          <cell r="E44">
            <v>167.44186046511629</v>
          </cell>
          <cell r="G44">
            <v>37455</v>
          </cell>
          <cell r="H44">
            <v>360</v>
          </cell>
          <cell r="I44">
            <v>1620</v>
          </cell>
          <cell r="J44">
            <v>1365</v>
          </cell>
          <cell r="AH44">
            <v>37294</v>
          </cell>
          <cell r="AI44">
            <v>1594</v>
          </cell>
          <cell r="AJ44">
            <v>1386</v>
          </cell>
          <cell r="AK44">
            <v>235</v>
          </cell>
          <cell r="AM44">
            <v>1.1031141868512111</v>
          </cell>
          <cell r="AN44">
            <v>1.0351008215085884</v>
          </cell>
          <cell r="AO44">
            <v>1.0930232558139534</v>
          </cell>
          <cell r="AR44">
            <v>235</v>
          </cell>
          <cell r="AU44">
            <v>37455</v>
          </cell>
          <cell r="AV44">
            <v>360</v>
          </cell>
          <cell r="AX44">
            <v>235</v>
          </cell>
        </row>
        <row r="45">
          <cell r="B45">
            <v>37462</v>
          </cell>
          <cell r="C45">
            <v>105.75465196416265</v>
          </cell>
          <cell r="D45">
            <v>98.699368264585658</v>
          </cell>
          <cell r="E45">
            <v>167.44186046511629</v>
          </cell>
          <cell r="G45">
            <v>37462</v>
          </cell>
          <cell r="H45">
            <v>360</v>
          </cell>
          <cell r="I45">
            <v>1534.5</v>
          </cell>
          <cell r="J45">
            <v>1328</v>
          </cell>
          <cell r="AH45">
            <v>37295</v>
          </cell>
          <cell r="AI45">
            <v>1602</v>
          </cell>
          <cell r="AJ45">
            <v>1382</v>
          </cell>
          <cell r="AK45" t="str">
            <v/>
          </cell>
          <cell r="AM45">
            <v>1.108650519031142</v>
          </cell>
          <cell r="AN45">
            <v>1.0321135175504108</v>
          </cell>
          <cell r="AO45" t="str">
            <v/>
          </cell>
          <cell r="AR45">
            <v>235</v>
          </cell>
          <cell r="AU45">
            <v>37462</v>
          </cell>
          <cell r="AV45">
            <v>360</v>
          </cell>
          <cell r="AX45" t="str">
            <v/>
          </cell>
        </row>
        <row r="46">
          <cell r="B46">
            <v>37469</v>
          </cell>
          <cell r="C46">
            <v>103.85940730530669</v>
          </cell>
          <cell r="D46">
            <v>97.733184689706434</v>
          </cell>
          <cell r="E46">
            <v>167.44186046511629</v>
          </cell>
          <cell r="G46">
            <v>37469</v>
          </cell>
          <cell r="H46">
            <v>360</v>
          </cell>
          <cell r="I46">
            <v>1507</v>
          </cell>
          <cell r="J46">
            <v>1315</v>
          </cell>
          <cell r="AH46">
            <v>37298</v>
          </cell>
          <cell r="AI46">
            <v>1587.5</v>
          </cell>
          <cell r="AJ46">
            <v>1370.5</v>
          </cell>
          <cell r="AK46" t="str">
            <v/>
          </cell>
          <cell r="AM46">
            <v>1.0986159169550174</v>
          </cell>
          <cell r="AN46">
            <v>1.0235250186706497</v>
          </cell>
          <cell r="AO46" t="str">
            <v/>
          </cell>
          <cell r="AR46">
            <v>235</v>
          </cell>
          <cell r="AU46">
            <v>37469</v>
          </cell>
          <cell r="AV46">
            <v>360</v>
          </cell>
          <cell r="AX46" t="str">
            <v/>
          </cell>
        </row>
        <row r="47">
          <cell r="B47">
            <v>37476</v>
          </cell>
          <cell r="C47">
            <v>103.23914541695383</v>
          </cell>
          <cell r="D47">
            <v>97.138610182088442</v>
          </cell>
          <cell r="E47">
            <v>179.06976744186048</v>
          </cell>
          <cell r="G47">
            <v>37476</v>
          </cell>
          <cell r="H47">
            <v>385</v>
          </cell>
          <cell r="I47">
            <v>1498</v>
          </cell>
          <cell r="J47">
            <v>1307</v>
          </cell>
          <cell r="AH47">
            <v>37299</v>
          </cell>
          <cell r="AI47">
            <v>1594</v>
          </cell>
          <cell r="AJ47">
            <v>1382</v>
          </cell>
          <cell r="AK47" t="str">
            <v/>
          </cell>
          <cell r="AM47">
            <v>1.1031141868512111</v>
          </cell>
          <cell r="AN47">
            <v>1.0321135175504108</v>
          </cell>
          <cell r="AO47" t="str">
            <v/>
          </cell>
          <cell r="AR47">
            <v>235</v>
          </cell>
          <cell r="AU47">
            <v>37476</v>
          </cell>
          <cell r="AV47">
            <v>385</v>
          </cell>
          <cell r="AX47" t="str">
            <v/>
          </cell>
        </row>
        <row r="48">
          <cell r="B48">
            <v>37483</v>
          </cell>
          <cell r="C48">
            <v>104.82425913163335</v>
          </cell>
          <cell r="D48">
            <v>99.070977331846905</v>
          </cell>
          <cell r="E48">
            <v>179.06976744186048</v>
          </cell>
          <cell r="G48">
            <v>37483</v>
          </cell>
          <cell r="H48">
            <v>385</v>
          </cell>
          <cell r="I48">
            <v>1521</v>
          </cell>
          <cell r="J48">
            <v>1333</v>
          </cell>
          <cell r="AH48">
            <v>37300</v>
          </cell>
          <cell r="AI48">
            <v>1627</v>
          </cell>
          <cell r="AJ48">
            <v>1408</v>
          </cell>
          <cell r="AK48" t="str">
            <v/>
          </cell>
          <cell r="AM48">
            <v>1.1259515570934255</v>
          </cell>
          <cell r="AN48">
            <v>1.0515309932785661</v>
          </cell>
          <cell r="AO48" t="str">
            <v/>
          </cell>
          <cell r="AR48">
            <v>235</v>
          </cell>
          <cell r="AU48">
            <v>37483</v>
          </cell>
          <cell r="AV48">
            <v>385</v>
          </cell>
          <cell r="AX48" t="str">
            <v/>
          </cell>
        </row>
        <row r="49">
          <cell r="B49">
            <v>37490</v>
          </cell>
          <cell r="C49">
            <v>104.06616126809097</v>
          </cell>
          <cell r="D49">
            <v>98.253437383872168</v>
          </cell>
          <cell r="E49">
            <v>176.74418604651163</v>
          </cell>
          <cell r="G49">
            <v>37490</v>
          </cell>
          <cell r="H49">
            <v>380</v>
          </cell>
          <cell r="I49">
            <v>1510</v>
          </cell>
          <cell r="J49">
            <v>1322</v>
          </cell>
          <cell r="AH49">
            <v>37301</v>
          </cell>
          <cell r="AI49">
            <v>1621</v>
          </cell>
          <cell r="AJ49">
            <v>1383</v>
          </cell>
          <cell r="AK49">
            <v>235</v>
          </cell>
          <cell r="AM49">
            <v>1.1217993079584776</v>
          </cell>
          <cell r="AN49">
            <v>1.0328603435399553</v>
          </cell>
          <cell r="AO49">
            <v>1.0930232558139534</v>
          </cell>
          <cell r="AR49">
            <v>235</v>
          </cell>
          <cell r="AU49">
            <v>37490</v>
          </cell>
          <cell r="AV49">
            <v>380</v>
          </cell>
          <cell r="AX49">
            <v>235</v>
          </cell>
        </row>
        <row r="50">
          <cell r="B50">
            <v>37497</v>
          </cell>
          <cell r="C50">
            <v>104.20399724328048</v>
          </cell>
          <cell r="D50">
            <v>97.47305834262356</v>
          </cell>
          <cell r="E50">
            <v>176.74418604651163</v>
          </cell>
          <cell r="G50">
            <v>37497</v>
          </cell>
          <cell r="H50">
            <v>380</v>
          </cell>
          <cell r="I50">
            <v>1512</v>
          </cell>
          <cell r="J50">
            <v>1311.5</v>
          </cell>
          <cell r="AH50">
            <v>37302</v>
          </cell>
          <cell r="AI50">
            <v>1605</v>
          </cell>
          <cell r="AJ50">
            <v>1374</v>
          </cell>
          <cell r="AK50" t="str">
            <v/>
          </cell>
          <cell r="AM50">
            <v>1.1107266435986158</v>
          </cell>
          <cell r="AN50">
            <v>1.0261389096340552</v>
          </cell>
          <cell r="AO50" t="str">
            <v/>
          </cell>
          <cell r="AR50">
            <v>235</v>
          </cell>
          <cell r="AU50">
            <v>37497</v>
          </cell>
          <cell r="AV50">
            <v>380</v>
          </cell>
          <cell r="AX50" t="str">
            <v/>
          </cell>
        </row>
        <row r="51">
          <cell r="B51">
            <v>37504</v>
          </cell>
          <cell r="C51">
            <v>102.13645761543764</v>
          </cell>
          <cell r="D51">
            <v>97.435897435897431</v>
          </cell>
          <cell r="E51">
            <v>176.74418604651163</v>
          </cell>
          <cell r="G51">
            <v>37504</v>
          </cell>
          <cell r="H51">
            <v>380</v>
          </cell>
          <cell r="I51">
            <v>1482</v>
          </cell>
          <cell r="J51">
            <v>1311</v>
          </cell>
          <cell r="AH51">
            <v>37305</v>
          </cell>
          <cell r="AI51">
            <v>1593</v>
          </cell>
          <cell r="AJ51">
            <v>1371</v>
          </cell>
          <cell r="AK51" t="str">
            <v/>
          </cell>
          <cell r="AM51">
            <v>1.1024221453287197</v>
          </cell>
          <cell r="AN51">
            <v>1.023898431665422</v>
          </cell>
          <cell r="AO51" t="str">
            <v/>
          </cell>
          <cell r="AR51">
            <v>235</v>
          </cell>
          <cell r="AU51">
            <v>37504</v>
          </cell>
          <cell r="AV51">
            <v>380</v>
          </cell>
          <cell r="AX51" t="str">
            <v/>
          </cell>
        </row>
        <row r="52">
          <cell r="B52">
            <v>37511</v>
          </cell>
          <cell r="C52">
            <v>105.92694693314955</v>
          </cell>
          <cell r="D52">
            <v>99.814195466369384</v>
          </cell>
          <cell r="E52">
            <v>176.74418604651163</v>
          </cell>
          <cell r="G52">
            <v>37511</v>
          </cell>
          <cell r="H52">
            <v>380</v>
          </cell>
          <cell r="I52">
            <v>1537</v>
          </cell>
          <cell r="J52">
            <v>1343</v>
          </cell>
          <cell r="AH52">
            <v>37306</v>
          </cell>
          <cell r="AI52">
            <v>1565</v>
          </cell>
          <cell r="AJ52">
            <v>1368.5</v>
          </cell>
          <cell r="AK52" t="str">
            <v/>
          </cell>
          <cell r="AM52">
            <v>1.0830449826989619</v>
          </cell>
          <cell r="AN52">
            <v>1.0220313666915608</v>
          </cell>
          <cell r="AO52" t="str">
            <v/>
          </cell>
          <cell r="AR52">
            <v>235</v>
          </cell>
          <cell r="AU52">
            <v>37511</v>
          </cell>
          <cell r="AV52">
            <v>380</v>
          </cell>
          <cell r="AX52" t="str">
            <v/>
          </cell>
        </row>
        <row r="53">
          <cell r="B53">
            <v>37518</v>
          </cell>
          <cell r="C53">
            <v>102.17091660923501</v>
          </cell>
          <cell r="D53">
            <v>97.138610182088442</v>
          </cell>
          <cell r="E53">
            <v>115.81395348837209</v>
          </cell>
          <cell r="G53">
            <v>37518</v>
          </cell>
          <cell r="H53">
            <v>249</v>
          </cell>
          <cell r="I53">
            <v>1482.5</v>
          </cell>
          <cell r="J53">
            <v>1307</v>
          </cell>
          <cell r="AH53">
            <v>37307</v>
          </cell>
          <cell r="AI53">
            <v>1554</v>
          </cell>
          <cell r="AJ53">
            <v>1372</v>
          </cell>
          <cell r="AK53" t="str">
            <v/>
          </cell>
          <cell r="AM53">
            <v>1.0754325259515571</v>
          </cell>
          <cell r="AN53">
            <v>1.0246452576549665</v>
          </cell>
          <cell r="AO53" t="str">
            <v/>
          </cell>
          <cell r="AR53">
            <v>235</v>
          </cell>
          <cell r="AU53">
            <v>37518</v>
          </cell>
          <cell r="AV53">
            <v>249</v>
          </cell>
          <cell r="AX53" t="str">
            <v/>
          </cell>
        </row>
        <row r="54">
          <cell r="B54">
            <v>37525</v>
          </cell>
          <cell r="C54">
            <v>102.61888352860096</v>
          </cell>
          <cell r="D54">
            <v>97.398736529171316</v>
          </cell>
          <cell r="E54">
            <v>167.44186046511629</v>
          </cell>
          <cell r="G54">
            <v>37525</v>
          </cell>
          <cell r="H54">
            <v>360</v>
          </cell>
          <cell r="I54">
            <v>1489</v>
          </cell>
          <cell r="J54">
            <v>1310.5</v>
          </cell>
          <cell r="AH54">
            <v>37308</v>
          </cell>
          <cell r="AI54">
            <v>1566</v>
          </cell>
          <cell r="AJ54">
            <v>1374</v>
          </cell>
          <cell r="AK54">
            <v>235</v>
          </cell>
          <cell r="AM54">
            <v>1.0837370242214532</v>
          </cell>
          <cell r="AN54">
            <v>1.0261389096340552</v>
          </cell>
          <cell r="AO54">
            <v>1.0930232558139534</v>
          </cell>
          <cell r="AR54">
            <v>235</v>
          </cell>
          <cell r="AU54">
            <v>37525</v>
          </cell>
          <cell r="AV54">
            <v>360</v>
          </cell>
          <cell r="AX54">
            <v>235</v>
          </cell>
        </row>
        <row r="55">
          <cell r="B55">
            <v>37532</v>
          </cell>
          <cell r="C55">
            <v>101.51619572708476</v>
          </cell>
          <cell r="D55">
            <v>97.510219249349689</v>
          </cell>
          <cell r="E55">
            <v>167.44186046511629</v>
          </cell>
          <cell r="G55">
            <v>37532</v>
          </cell>
          <cell r="H55">
            <v>360</v>
          </cell>
          <cell r="I55">
            <v>1473</v>
          </cell>
          <cell r="J55">
            <v>1312</v>
          </cell>
          <cell r="AH55">
            <v>37309</v>
          </cell>
          <cell r="AI55">
            <v>1543</v>
          </cell>
          <cell r="AJ55">
            <v>1364</v>
          </cell>
          <cell r="AK55" t="str">
            <v/>
          </cell>
          <cell r="AM55">
            <v>1.0678200692041522</v>
          </cell>
          <cell r="AN55">
            <v>1.0186706497386109</v>
          </cell>
          <cell r="AO55" t="str">
            <v/>
          </cell>
          <cell r="AR55">
            <v>242</v>
          </cell>
          <cell r="AU55">
            <v>37532</v>
          </cell>
          <cell r="AV55">
            <v>360</v>
          </cell>
          <cell r="AX55" t="str">
            <v/>
          </cell>
        </row>
        <row r="56">
          <cell r="B56">
            <v>37539</v>
          </cell>
          <cell r="C56">
            <v>101.44727773949</v>
          </cell>
          <cell r="D56">
            <v>96.172426607209218</v>
          </cell>
          <cell r="E56">
            <v>167.44186046511629</v>
          </cell>
          <cell r="G56">
            <v>37539</v>
          </cell>
          <cell r="H56">
            <v>360</v>
          </cell>
          <cell r="I56">
            <v>1472</v>
          </cell>
          <cell r="J56">
            <v>1294</v>
          </cell>
          <cell r="AH56">
            <v>37312</v>
          </cell>
          <cell r="AI56">
            <v>1548</v>
          </cell>
          <cell r="AJ56">
            <v>1371.5</v>
          </cell>
          <cell r="AK56" t="str">
            <v/>
          </cell>
          <cell r="AM56">
            <v>1.071280276816609</v>
          </cell>
          <cell r="AN56">
            <v>1.0242718446601942</v>
          </cell>
          <cell r="AO56" t="str">
            <v/>
          </cell>
          <cell r="AR56">
            <v>249</v>
          </cell>
          <cell r="AU56">
            <v>37539</v>
          </cell>
          <cell r="AV56">
            <v>360</v>
          </cell>
          <cell r="AX56" t="str">
            <v/>
          </cell>
        </row>
        <row r="57">
          <cell r="B57">
            <v>37546</v>
          </cell>
          <cell r="C57">
            <v>104.89317711922811</v>
          </cell>
          <cell r="D57">
            <v>99.145299145299148</v>
          </cell>
          <cell r="E57">
            <v>167.44186046511629</v>
          </cell>
          <cell r="G57">
            <v>37546</v>
          </cell>
          <cell r="H57">
            <v>360</v>
          </cell>
          <cell r="I57">
            <v>1522</v>
          </cell>
          <cell r="J57">
            <v>1334</v>
          </cell>
          <cell r="AH57">
            <v>37313</v>
          </cell>
          <cell r="AI57">
            <v>1547</v>
          </cell>
          <cell r="AJ57">
            <v>1370</v>
          </cell>
          <cell r="AK57" t="str">
            <v/>
          </cell>
          <cell r="AM57">
            <v>1.0705882352941176</v>
          </cell>
          <cell r="AN57">
            <v>1.0231516056758776</v>
          </cell>
          <cell r="AO57" t="str">
            <v/>
          </cell>
          <cell r="AR57">
            <v>256</v>
          </cell>
          <cell r="AU57">
            <v>37546</v>
          </cell>
          <cell r="AV57">
            <v>360</v>
          </cell>
          <cell r="AX57" t="str">
            <v/>
          </cell>
        </row>
        <row r="58">
          <cell r="B58">
            <v>37553</v>
          </cell>
          <cell r="C58">
            <v>105.99586492074431</v>
          </cell>
          <cell r="D58">
            <v>99.29394277220365</v>
          </cell>
          <cell r="E58">
            <v>167.44186046511629</v>
          </cell>
          <cell r="G58">
            <v>37553</v>
          </cell>
          <cell r="H58">
            <v>360</v>
          </cell>
          <cell r="I58">
            <v>1538</v>
          </cell>
          <cell r="J58">
            <v>1336</v>
          </cell>
          <cell r="AH58">
            <v>37314</v>
          </cell>
          <cell r="AI58">
            <v>1577</v>
          </cell>
          <cell r="AJ58">
            <v>1405.5</v>
          </cell>
          <cell r="AK58" t="str">
            <v/>
          </cell>
          <cell r="AM58">
            <v>1.0913494809688582</v>
          </cell>
          <cell r="AN58">
            <v>1.0496639283047049</v>
          </cell>
          <cell r="AO58" t="str">
            <v/>
          </cell>
          <cell r="AR58">
            <v>263</v>
          </cell>
          <cell r="AU58">
            <v>37553</v>
          </cell>
          <cell r="AV58">
            <v>360</v>
          </cell>
          <cell r="AX58" t="str">
            <v/>
          </cell>
        </row>
        <row r="59">
          <cell r="B59">
            <v>37560</v>
          </cell>
          <cell r="C59">
            <v>108.06340454858719</v>
          </cell>
          <cell r="D59">
            <v>100.33444816053512</v>
          </cell>
          <cell r="E59">
            <v>167.44186046511629</v>
          </cell>
          <cell r="G59">
            <v>37560</v>
          </cell>
          <cell r="H59">
            <v>360</v>
          </cell>
          <cell r="I59">
            <v>1568</v>
          </cell>
          <cell r="J59">
            <v>1350</v>
          </cell>
          <cell r="AH59">
            <v>37315</v>
          </cell>
          <cell r="AI59">
            <v>1568</v>
          </cell>
          <cell r="AJ59">
            <v>1400.5</v>
          </cell>
          <cell r="AK59">
            <v>270</v>
          </cell>
          <cell r="AM59">
            <v>1.085121107266436</v>
          </cell>
          <cell r="AN59">
            <v>1.0459297983569829</v>
          </cell>
          <cell r="AO59">
            <v>1.2558139534883721</v>
          </cell>
          <cell r="AR59">
            <v>270</v>
          </cell>
          <cell r="AU59">
            <v>37560</v>
          </cell>
          <cell r="AV59">
            <v>360</v>
          </cell>
          <cell r="AX59">
            <v>270</v>
          </cell>
        </row>
        <row r="60">
          <cell r="B60">
            <v>37567</v>
          </cell>
          <cell r="C60">
            <v>108.27015851137148</v>
          </cell>
          <cell r="D60">
            <v>101.82088442958008</v>
          </cell>
          <cell r="E60">
            <v>158.13953488372093</v>
          </cell>
          <cell r="G60">
            <v>37567</v>
          </cell>
          <cell r="H60">
            <v>340</v>
          </cell>
          <cell r="I60">
            <v>1571</v>
          </cell>
          <cell r="J60">
            <v>1370</v>
          </cell>
          <cell r="AH60">
            <v>37316</v>
          </cell>
          <cell r="AI60">
            <v>1592</v>
          </cell>
          <cell r="AJ60">
            <v>1410</v>
          </cell>
          <cell r="AK60" t="str">
            <v/>
          </cell>
          <cell r="AM60">
            <v>1.1017301038062284</v>
          </cell>
          <cell r="AN60">
            <v>1.053024645257655</v>
          </cell>
          <cell r="AO60" t="str">
            <v/>
          </cell>
          <cell r="AR60">
            <v>270</v>
          </cell>
          <cell r="AU60">
            <v>37567</v>
          </cell>
          <cell r="AV60">
            <v>340</v>
          </cell>
          <cell r="AX60" t="str">
            <v/>
          </cell>
        </row>
        <row r="61">
          <cell r="B61">
            <v>37574</v>
          </cell>
          <cell r="C61">
            <v>108.2012405237767</v>
          </cell>
          <cell r="D61">
            <v>102.19249349684132</v>
          </cell>
          <cell r="E61">
            <v>158.13953488372093</v>
          </cell>
          <cell r="G61">
            <v>37574</v>
          </cell>
          <cell r="H61">
            <v>340</v>
          </cell>
          <cell r="I61">
            <v>1570</v>
          </cell>
          <cell r="J61">
            <v>1375</v>
          </cell>
          <cell r="AH61">
            <v>37319</v>
          </cell>
          <cell r="AI61">
            <v>1609</v>
          </cell>
          <cell r="AJ61">
            <v>1419.5</v>
          </cell>
          <cell r="AK61" t="str">
            <v/>
          </cell>
          <cell r="AM61">
            <v>1.1134948096885813</v>
          </cell>
          <cell r="AN61">
            <v>1.060119492158327</v>
          </cell>
          <cell r="AO61" t="str">
            <v/>
          </cell>
          <cell r="AR61">
            <v>270</v>
          </cell>
          <cell r="AU61">
            <v>37574</v>
          </cell>
          <cell r="AV61">
            <v>340</v>
          </cell>
          <cell r="AX61" t="str">
            <v/>
          </cell>
        </row>
        <row r="62">
          <cell r="B62">
            <v>37581</v>
          </cell>
          <cell r="C62">
            <v>111.99172984148862</v>
          </cell>
          <cell r="D62">
            <v>103.67892976588628</v>
          </cell>
          <cell r="E62">
            <v>148.83720930232559</v>
          </cell>
          <cell r="G62">
            <v>37581</v>
          </cell>
          <cell r="H62">
            <v>320</v>
          </cell>
          <cell r="I62">
            <v>1625</v>
          </cell>
          <cell r="J62">
            <v>1395</v>
          </cell>
          <cell r="AH62">
            <v>37320</v>
          </cell>
          <cell r="AI62">
            <v>1607</v>
          </cell>
          <cell r="AJ62">
            <v>1412</v>
          </cell>
          <cell r="AK62" t="str">
            <v/>
          </cell>
          <cell r="AM62">
            <v>1.1121107266435986</v>
          </cell>
          <cell r="AN62">
            <v>1.0545182972367437</v>
          </cell>
          <cell r="AO62" t="str">
            <v/>
          </cell>
          <cell r="AR62">
            <v>270</v>
          </cell>
          <cell r="AU62">
            <v>37581</v>
          </cell>
          <cell r="AV62">
            <v>320</v>
          </cell>
          <cell r="AX62" t="str">
            <v/>
          </cell>
        </row>
        <row r="63">
          <cell r="B63">
            <v>37588</v>
          </cell>
          <cell r="C63">
            <v>112.81874569262578</v>
          </cell>
          <cell r="D63">
            <v>102.34113712374582</v>
          </cell>
          <cell r="E63">
            <v>148.83720930232559</v>
          </cell>
          <cell r="G63">
            <v>37588</v>
          </cell>
          <cell r="H63">
            <v>320</v>
          </cell>
          <cell r="I63">
            <v>1637</v>
          </cell>
          <cell r="J63">
            <v>1377</v>
          </cell>
          <cell r="AH63">
            <v>37321</v>
          </cell>
          <cell r="AI63">
            <v>1627</v>
          </cell>
          <cell r="AJ63">
            <v>1416.5</v>
          </cell>
          <cell r="AK63" t="str">
            <v/>
          </cell>
          <cell r="AM63">
            <v>1.1259515570934255</v>
          </cell>
          <cell r="AN63">
            <v>1.0578790141896939</v>
          </cell>
          <cell r="AO63" t="str">
            <v/>
          </cell>
          <cell r="AR63">
            <v>270</v>
          </cell>
          <cell r="AU63">
            <v>37588</v>
          </cell>
          <cell r="AV63">
            <v>320</v>
          </cell>
          <cell r="AX63" t="str">
            <v/>
          </cell>
        </row>
        <row r="64">
          <cell r="B64">
            <v>37595</v>
          </cell>
          <cell r="C64">
            <v>112.81874569262578</v>
          </cell>
          <cell r="D64">
            <v>102.11817168338908</v>
          </cell>
          <cell r="E64">
            <v>148.83720930232559</v>
          </cell>
          <cell r="G64">
            <v>37595</v>
          </cell>
          <cell r="H64">
            <v>320</v>
          </cell>
          <cell r="I64">
            <v>1637</v>
          </cell>
          <cell r="J64">
            <v>1374</v>
          </cell>
          <cell r="AH64">
            <v>37322</v>
          </cell>
          <cell r="AI64">
            <v>1628</v>
          </cell>
          <cell r="AJ64">
            <v>1434</v>
          </cell>
          <cell r="AK64">
            <v>270</v>
          </cell>
          <cell r="AM64">
            <v>1.1266435986159169</v>
          </cell>
          <cell r="AN64">
            <v>1.0709484690067215</v>
          </cell>
          <cell r="AO64">
            <v>1.2558139534883721</v>
          </cell>
          <cell r="AR64">
            <v>270</v>
          </cell>
          <cell r="AU64">
            <v>37595</v>
          </cell>
          <cell r="AV64">
            <v>320</v>
          </cell>
          <cell r="AX64">
            <v>270</v>
          </cell>
        </row>
        <row r="65">
          <cell r="B65">
            <v>37602</v>
          </cell>
          <cell r="C65">
            <v>111.78497587870436</v>
          </cell>
          <cell r="D65">
            <v>103.01003344481605</v>
          </cell>
          <cell r="E65">
            <v>148.83720930232559</v>
          </cell>
          <cell r="G65">
            <v>37602</v>
          </cell>
          <cell r="H65">
            <v>320</v>
          </cell>
          <cell r="I65">
            <v>1622</v>
          </cell>
          <cell r="J65">
            <v>1386</v>
          </cell>
          <cell r="AH65">
            <v>37323</v>
          </cell>
          <cell r="AI65">
            <v>1630</v>
          </cell>
          <cell r="AJ65">
            <v>1430.5</v>
          </cell>
          <cell r="AK65" t="str">
            <v/>
          </cell>
          <cell r="AM65">
            <v>1.1280276816608996</v>
          </cell>
          <cell r="AN65">
            <v>1.068334578043316</v>
          </cell>
          <cell r="AO65" t="str">
            <v/>
          </cell>
          <cell r="AR65">
            <v>270</v>
          </cell>
          <cell r="AU65">
            <v>37602</v>
          </cell>
          <cell r="AV65">
            <v>320</v>
          </cell>
          <cell r="AX65" t="str">
            <v/>
          </cell>
        </row>
        <row r="66">
          <cell r="B66">
            <v>37609</v>
          </cell>
          <cell r="C66">
            <v>109.44176430048242</v>
          </cell>
          <cell r="D66">
            <v>101.96952805648458</v>
          </cell>
          <cell r="E66">
            <v>148.83720930232559</v>
          </cell>
          <cell r="G66">
            <v>37609</v>
          </cell>
          <cell r="H66">
            <v>320</v>
          </cell>
          <cell r="I66">
            <v>1588</v>
          </cell>
          <cell r="J66">
            <v>1372</v>
          </cell>
          <cell r="AH66">
            <v>37326</v>
          </cell>
          <cell r="AI66">
            <v>1625</v>
          </cell>
          <cell r="AJ66">
            <v>1436</v>
          </cell>
          <cell r="AK66" t="str">
            <v/>
          </cell>
          <cell r="AM66">
            <v>1.1245674740484428</v>
          </cell>
          <cell r="AN66">
            <v>1.0724421209858104</v>
          </cell>
          <cell r="AO66" t="str">
            <v/>
          </cell>
          <cell r="AR66">
            <v>270</v>
          </cell>
          <cell r="AU66">
            <v>37609</v>
          </cell>
          <cell r="AV66">
            <v>320</v>
          </cell>
          <cell r="AX66" t="str">
            <v/>
          </cell>
        </row>
        <row r="67">
          <cell r="B67">
            <v>37617</v>
          </cell>
          <cell r="C67">
            <v>109.855272226051</v>
          </cell>
          <cell r="D67">
            <v>102.19249349684132</v>
          </cell>
          <cell r="E67">
            <v>148.83720930232559</v>
          </cell>
          <cell r="G67">
            <v>37617</v>
          </cell>
          <cell r="H67">
            <v>320</v>
          </cell>
          <cell r="I67">
            <v>1594</v>
          </cell>
          <cell r="J67">
            <v>1375</v>
          </cell>
          <cell r="AH67">
            <v>37327</v>
          </cell>
          <cell r="AI67">
            <v>1615.5</v>
          </cell>
          <cell r="AJ67">
            <v>1426</v>
          </cell>
          <cell r="AK67" t="str">
            <v/>
          </cell>
          <cell r="AM67">
            <v>1.117993079584775</v>
          </cell>
          <cell r="AN67">
            <v>1.0649738610903658</v>
          </cell>
          <cell r="AO67" t="str">
            <v/>
          </cell>
          <cell r="AR67">
            <v>270</v>
          </cell>
          <cell r="AU67">
            <v>37617</v>
          </cell>
          <cell r="AV67">
            <v>320</v>
          </cell>
          <cell r="AX67" t="str">
            <v/>
          </cell>
        </row>
        <row r="68">
          <cell r="B68">
            <v>37623</v>
          </cell>
          <cell r="C68">
            <v>109.57960027567195</v>
          </cell>
          <cell r="D68">
            <v>100.59457450761799</v>
          </cell>
          <cell r="E68">
            <v>148.83720930232559</v>
          </cell>
          <cell r="G68">
            <v>37623</v>
          </cell>
          <cell r="H68">
            <v>320</v>
          </cell>
          <cell r="I68">
            <v>1590</v>
          </cell>
          <cell r="J68">
            <v>1353.5</v>
          </cell>
          <cell r="AH68">
            <v>37328</v>
          </cell>
          <cell r="AI68">
            <v>1613</v>
          </cell>
          <cell r="AJ68">
            <v>1421</v>
          </cell>
          <cell r="AK68" t="str">
            <v/>
          </cell>
          <cell r="AM68">
            <v>1.1162629757785467</v>
          </cell>
          <cell r="AN68">
            <v>1.0612397311426438</v>
          </cell>
          <cell r="AO68" t="str">
            <v/>
          </cell>
          <cell r="AR68">
            <v>270</v>
          </cell>
          <cell r="AU68">
            <v>37623</v>
          </cell>
          <cell r="AV68">
            <v>320</v>
          </cell>
          <cell r="AX68" t="str">
            <v/>
          </cell>
        </row>
        <row r="69">
          <cell r="B69">
            <v>37630</v>
          </cell>
          <cell r="C69">
            <v>114.0592694693315</v>
          </cell>
          <cell r="D69">
            <v>100.55741360089185</v>
          </cell>
          <cell r="E69">
            <v>148.83720930232559</v>
          </cell>
          <cell r="G69">
            <v>37630</v>
          </cell>
          <cell r="H69">
            <v>320</v>
          </cell>
          <cell r="I69">
            <v>1655</v>
          </cell>
          <cell r="J69">
            <v>1353</v>
          </cell>
          <cell r="AH69">
            <v>37329</v>
          </cell>
          <cell r="AI69">
            <v>1624</v>
          </cell>
          <cell r="AJ69">
            <v>1429</v>
          </cell>
          <cell r="AK69">
            <v>270</v>
          </cell>
          <cell r="AM69">
            <v>1.1238754325259515</v>
          </cell>
          <cell r="AN69">
            <v>1.0672143390589992</v>
          </cell>
          <cell r="AO69">
            <v>1.2558139534883721</v>
          </cell>
          <cell r="AR69">
            <v>270</v>
          </cell>
          <cell r="AU69">
            <v>37630</v>
          </cell>
          <cell r="AV69">
            <v>320</v>
          </cell>
          <cell r="AX69">
            <v>270</v>
          </cell>
        </row>
        <row r="70">
          <cell r="B70">
            <v>37637</v>
          </cell>
          <cell r="C70">
            <v>116.12680909717437</v>
          </cell>
          <cell r="D70">
            <v>102.56410256410255</v>
          </cell>
          <cell r="E70">
            <v>146.51162790697674</v>
          </cell>
          <cell r="G70">
            <v>37637</v>
          </cell>
          <cell r="H70">
            <v>315</v>
          </cell>
          <cell r="I70">
            <v>1685</v>
          </cell>
          <cell r="J70">
            <v>1380</v>
          </cell>
          <cell r="AH70">
            <v>37330</v>
          </cell>
          <cell r="AI70">
            <v>1631</v>
          </cell>
          <cell r="AJ70">
            <v>1433.5</v>
          </cell>
          <cell r="AK70" t="str">
            <v/>
          </cell>
          <cell r="AM70">
            <v>1.128719723183391</v>
          </cell>
          <cell r="AN70">
            <v>1.0705750560119491</v>
          </cell>
          <cell r="AO70" t="str">
            <v/>
          </cell>
          <cell r="AR70">
            <v>270</v>
          </cell>
          <cell r="AU70">
            <v>37637</v>
          </cell>
          <cell r="AV70">
            <v>315</v>
          </cell>
          <cell r="AX70" t="str">
            <v/>
          </cell>
        </row>
        <row r="71">
          <cell r="B71">
            <v>37644</v>
          </cell>
          <cell r="C71">
            <v>117.29841488628531</v>
          </cell>
          <cell r="D71">
            <v>104.79375696767002</v>
          </cell>
          <cell r="E71">
            <v>144.18604651162789</v>
          </cell>
          <cell r="G71">
            <v>37644</v>
          </cell>
          <cell r="H71">
            <v>310</v>
          </cell>
          <cell r="I71">
            <v>1702</v>
          </cell>
          <cell r="J71">
            <v>1410</v>
          </cell>
          <cell r="AH71">
            <v>37333</v>
          </cell>
          <cell r="AI71">
            <v>1662</v>
          </cell>
          <cell r="AJ71">
            <v>1437.5</v>
          </cell>
          <cell r="AK71" t="str">
            <v/>
          </cell>
          <cell r="AM71">
            <v>1.1501730103806229</v>
          </cell>
          <cell r="AN71">
            <v>1.0735623599701269</v>
          </cell>
          <cell r="AO71" t="str">
            <v/>
          </cell>
          <cell r="AR71">
            <v>270</v>
          </cell>
          <cell r="AU71">
            <v>37644</v>
          </cell>
          <cell r="AV71">
            <v>310</v>
          </cell>
          <cell r="AX71" t="str">
            <v/>
          </cell>
        </row>
        <row r="72">
          <cell r="B72">
            <v>37651</v>
          </cell>
          <cell r="C72">
            <v>118.95244658855961</v>
          </cell>
          <cell r="D72">
            <v>106.35451505016722</v>
          </cell>
          <cell r="E72">
            <v>144.18604651162789</v>
          </cell>
          <cell r="G72">
            <v>37651</v>
          </cell>
          <cell r="H72">
            <v>310</v>
          </cell>
          <cell r="I72">
            <v>1726</v>
          </cell>
          <cell r="J72">
            <v>1431</v>
          </cell>
          <cell r="AH72">
            <v>37334</v>
          </cell>
          <cell r="AI72">
            <v>1671.5</v>
          </cell>
          <cell r="AJ72">
            <v>1455</v>
          </cell>
          <cell r="AK72" t="str">
            <v/>
          </cell>
          <cell r="AM72">
            <v>1.1567474048442907</v>
          </cell>
          <cell r="AN72">
            <v>1.0866318147871545</v>
          </cell>
          <cell r="AO72" t="str">
            <v/>
          </cell>
          <cell r="AR72">
            <v>270</v>
          </cell>
          <cell r="AU72">
            <v>37651</v>
          </cell>
          <cell r="AV72">
            <v>310</v>
          </cell>
          <cell r="AX72" t="str">
            <v/>
          </cell>
        </row>
        <row r="73">
          <cell r="B73">
            <v>37658</v>
          </cell>
          <cell r="C73">
            <v>116.47139903514818</v>
          </cell>
          <cell r="D73">
            <v>104.19918246005201</v>
          </cell>
          <cell r="E73">
            <v>144.18604651162789</v>
          </cell>
          <cell r="G73">
            <v>37658</v>
          </cell>
          <cell r="H73">
            <v>310</v>
          </cell>
          <cell r="I73">
            <v>1690</v>
          </cell>
          <cell r="J73">
            <v>1402</v>
          </cell>
          <cell r="AH73">
            <v>37335</v>
          </cell>
          <cell r="AI73">
            <v>1667</v>
          </cell>
          <cell r="AJ73">
            <v>1448</v>
          </cell>
          <cell r="AK73" t="str">
            <v/>
          </cell>
          <cell r="AM73">
            <v>1.1536332179930795</v>
          </cell>
          <cell r="AN73">
            <v>1.0814040328603436</v>
          </cell>
          <cell r="AO73" t="str">
            <v/>
          </cell>
          <cell r="AR73">
            <v>270</v>
          </cell>
          <cell r="AU73">
            <v>37658</v>
          </cell>
          <cell r="AV73">
            <v>310</v>
          </cell>
          <cell r="AX73" t="str">
            <v/>
          </cell>
        </row>
        <row r="74">
          <cell r="B74">
            <v>37665</v>
          </cell>
          <cell r="C74">
            <v>114.4038594073053</v>
          </cell>
          <cell r="D74">
            <v>102.41545893719808</v>
          </cell>
          <cell r="E74">
            <v>127.90697674418605</v>
          </cell>
          <cell r="G74">
            <v>37665</v>
          </cell>
          <cell r="H74">
            <v>275</v>
          </cell>
          <cell r="I74">
            <v>1660</v>
          </cell>
          <cell r="J74">
            <v>1378</v>
          </cell>
          <cell r="AH74">
            <v>37336</v>
          </cell>
          <cell r="AI74">
            <v>1653</v>
          </cell>
          <cell r="AJ74">
            <v>1430</v>
          </cell>
          <cell r="AK74">
            <v>270</v>
          </cell>
          <cell r="AM74">
            <v>1.1439446366782007</v>
          </cell>
          <cell r="AN74">
            <v>1.0679611650485437</v>
          </cell>
          <cell r="AO74">
            <v>1.2558139534883721</v>
          </cell>
          <cell r="AR74">
            <v>270</v>
          </cell>
          <cell r="AU74">
            <v>37665</v>
          </cell>
          <cell r="AV74">
            <v>275</v>
          </cell>
          <cell r="AX74">
            <v>270</v>
          </cell>
        </row>
        <row r="75">
          <cell r="B75">
            <v>37672</v>
          </cell>
          <cell r="C75">
            <v>114.74844934527913</v>
          </cell>
          <cell r="D75">
            <v>103.38164251207729</v>
          </cell>
          <cell r="E75">
            <v>127.90697674418605</v>
          </cell>
          <cell r="G75">
            <v>37672</v>
          </cell>
          <cell r="H75">
            <v>275</v>
          </cell>
          <cell r="I75">
            <v>1665</v>
          </cell>
          <cell r="J75">
            <v>1391</v>
          </cell>
          <cell r="AH75">
            <v>37337</v>
          </cell>
          <cell r="AI75">
            <v>1633</v>
          </cell>
          <cell r="AJ75">
            <v>1396</v>
          </cell>
          <cell r="AK75" t="str">
            <v/>
          </cell>
          <cell r="AM75">
            <v>1.1301038062283737</v>
          </cell>
          <cell r="AN75">
            <v>1.0425690814040329</v>
          </cell>
          <cell r="AO75" t="str">
            <v/>
          </cell>
          <cell r="AR75">
            <v>270</v>
          </cell>
          <cell r="AU75">
            <v>37672</v>
          </cell>
          <cell r="AV75">
            <v>275</v>
          </cell>
          <cell r="AX75" t="str">
            <v/>
          </cell>
        </row>
        <row r="76">
          <cell r="B76">
            <v>37679</v>
          </cell>
          <cell r="C76">
            <v>119.71054445210201</v>
          </cell>
          <cell r="D76">
            <v>106.57748049052398</v>
          </cell>
          <cell r="E76">
            <v>127.90697674418605</v>
          </cell>
          <cell r="G76">
            <v>37679</v>
          </cell>
          <cell r="H76">
            <v>275</v>
          </cell>
          <cell r="I76">
            <v>1737</v>
          </cell>
          <cell r="J76">
            <v>1434</v>
          </cell>
          <cell r="AH76">
            <v>37340</v>
          </cell>
          <cell r="AI76">
            <v>1612</v>
          </cell>
          <cell r="AJ76">
            <v>1382</v>
          </cell>
          <cell r="AK76" t="str">
            <v/>
          </cell>
          <cell r="AM76">
            <v>1.1155709342560554</v>
          </cell>
          <cell r="AN76">
            <v>1.0321135175504108</v>
          </cell>
          <cell r="AO76" t="str">
            <v/>
          </cell>
          <cell r="AR76">
            <v>270</v>
          </cell>
          <cell r="AU76">
            <v>37679</v>
          </cell>
          <cell r="AV76">
            <v>275</v>
          </cell>
          <cell r="AX76" t="str">
            <v/>
          </cell>
        </row>
        <row r="77">
          <cell r="B77">
            <v>37686</v>
          </cell>
          <cell r="C77">
            <v>115.57546519641626</v>
          </cell>
          <cell r="D77">
            <v>103.90189520624303</v>
          </cell>
          <cell r="E77">
            <v>130.23255813953489</v>
          </cell>
          <cell r="G77">
            <v>37686</v>
          </cell>
          <cell r="H77">
            <v>280</v>
          </cell>
          <cell r="I77">
            <v>1677</v>
          </cell>
          <cell r="J77">
            <v>1398</v>
          </cell>
          <cell r="AH77">
            <v>37341</v>
          </cell>
          <cell r="AI77">
            <v>1625</v>
          </cell>
          <cell r="AJ77">
            <v>1394</v>
          </cell>
          <cell r="AK77" t="str">
            <v/>
          </cell>
          <cell r="AM77">
            <v>1.1245674740484428</v>
          </cell>
          <cell r="AN77">
            <v>1.041075429424944</v>
          </cell>
          <cell r="AO77" t="str">
            <v/>
          </cell>
          <cell r="AR77">
            <v>270</v>
          </cell>
          <cell r="AU77">
            <v>37686</v>
          </cell>
          <cell r="AV77">
            <v>280</v>
          </cell>
          <cell r="AX77" t="str">
            <v/>
          </cell>
        </row>
        <row r="78">
          <cell r="B78">
            <v>37693</v>
          </cell>
          <cell r="C78">
            <v>113.99035148173672</v>
          </cell>
          <cell r="D78">
            <v>103.34448160535116</v>
          </cell>
          <cell r="E78">
            <v>130.23255813953489</v>
          </cell>
          <cell r="G78">
            <v>37693</v>
          </cell>
          <cell r="H78">
            <v>280</v>
          </cell>
          <cell r="I78">
            <v>1654</v>
          </cell>
          <cell r="J78">
            <v>1390.5</v>
          </cell>
          <cell r="AH78">
            <v>37342</v>
          </cell>
          <cell r="AI78">
            <v>1638</v>
          </cell>
          <cell r="AJ78">
            <v>1395.5</v>
          </cell>
          <cell r="AK78" t="str">
            <v/>
          </cell>
          <cell r="AM78">
            <v>1.1335640138408305</v>
          </cell>
          <cell r="AN78">
            <v>1.0421956684092606</v>
          </cell>
          <cell r="AO78" t="str">
            <v/>
          </cell>
          <cell r="AR78" t="str">
            <v/>
          </cell>
          <cell r="AU78">
            <v>37693</v>
          </cell>
          <cell r="AV78">
            <v>280</v>
          </cell>
          <cell r="AX78" t="str">
            <v/>
          </cell>
        </row>
        <row r="79">
          <cell r="B79">
            <v>37700</v>
          </cell>
          <cell r="C79">
            <v>116.19572708476913</v>
          </cell>
          <cell r="D79">
            <v>102.78706800445931</v>
          </cell>
          <cell r="E79">
            <v>130.23255813953489</v>
          </cell>
          <cell r="G79">
            <v>37700</v>
          </cell>
          <cell r="H79">
            <v>280</v>
          </cell>
          <cell r="I79">
            <v>1686</v>
          </cell>
          <cell r="J79">
            <v>1383</v>
          </cell>
          <cell r="AH79">
            <v>37343</v>
          </cell>
          <cell r="AI79">
            <v>1652</v>
          </cell>
          <cell r="AJ79">
            <v>1403</v>
          </cell>
          <cell r="AK79" t="str">
            <v/>
          </cell>
          <cell r="AM79">
            <v>1.1432525951557093</v>
          </cell>
          <cell r="AN79">
            <v>1.0477968633308439</v>
          </cell>
          <cell r="AO79" t="str">
            <v/>
          </cell>
          <cell r="AR79" t="str">
            <v/>
          </cell>
          <cell r="AU79">
            <v>37700</v>
          </cell>
          <cell r="AV79">
            <v>280</v>
          </cell>
          <cell r="AX79" t="str">
            <v/>
          </cell>
        </row>
        <row r="80">
          <cell r="B80">
            <v>37707</v>
          </cell>
          <cell r="C80">
            <v>111.78497587870436</v>
          </cell>
          <cell r="D80">
            <v>100.18580453363062</v>
          </cell>
          <cell r="E80">
            <v>130.23255813953489</v>
          </cell>
          <cell r="G80">
            <v>37707</v>
          </cell>
          <cell r="H80">
            <v>280</v>
          </cell>
          <cell r="I80">
            <v>1622</v>
          </cell>
          <cell r="J80">
            <v>1348</v>
          </cell>
          <cell r="AH80">
            <v>37348</v>
          </cell>
          <cell r="AI80">
            <v>1674.5</v>
          </cell>
          <cell r="AJ80">
            <v>1410</v>
          </cell>
          <cell r="AK80" t="str">
            <v/>
          </cell>
          <cell r="AM80">
            <v>1.1588235294117648</v>
          </cell>
          <cell r="AN80">
            <v>1.053024645257655</v>
          </cell>
          <cell r="AO80" t="str">
            <v/>
          </cell>
          <cell r="AR80" t="str">
            <v/>
          </cell>
          <cell r="AU80">
            <v>37707</v>
          </cell>
          <cell r="AV80">
            <v>280</v>
          </cell>
          <cell r="AX80" t="str">
            <v/>
          </cell>
        </row>
        <row r="81">
          <cell r="B81">
            <v>37714</v>
          </cell>
          <cell r="C81">
            <v>108.54583046175053</v>
          </cell>
          <cell r="D81">
            <v>98.996655518394647</v>
          </cell>
          <cell r="E81">
            <v>130.23255813953489</v>
          </cell>
          <cell r="G81">
            <v>37714</v>
          </cell>
          <cell r="H81">
            <v>280</v>
          </cell>
          <cell r="I81">
            <v>1575</v>
          </cell>
          <cell r="J81">
            <v>1332</v>
          </cell>
          <cell r="AH81">
            <v>37349</v>
          </cell>
          <cell r="AI81">
            <v>1625</v>
          </cell>
          <cell r="AJ81">
            <v>1394</v>
          </cell>
          <cell r="AK81" t="str">
            <v/>
          </cell>
          <cell r="AM81">
            <v>1.1245674740484428</v>
          </cell>
          <cell r="AN81">
            <v>1.041075429424944</v>
          </cell>
          <cell r="AO81" t="str">
            <v/>
          </cell>
          <cell r="AR81" t="str">
            <v/>
          </cell>
          <cell r="AU81">
            <v>37714</v>
          </cell>
          <cell r="AV81">
            <v>280</v>
          </cell>
          <cell r="AX81" t="str">
            <v/>
          </cell>
        </row>
        <row r="82">
          <cell r="B82">
            <v>37721</v>
          </cell>
          <cell r="C82">
            <v>109.131633356306</v>
          </cell>
          <cell r="D82">
            <v>98.662207357859529</v>
          </cell>
          <cell r="E82">
            <v>130.23255813953489</v>
          </cell>
          <cell r="G82">
            <v>37721</v>
          </cell>
          <cell r="H82">
            <v>280</v>
          </cell>
          <cell r="I82">
            <v>1583.5</v>
          </cell>
          <cell r="J82">
            <v>1327.5</v>
          </cell>
          <cell r="AH82">
            <v>37350</v>
          </cell>
          <cell r="AI82">
            <v>1612.5</v>
          </cell>
          <cell r="AJ82">
            <v>1391</v>
          </cell>
          <cell r="AK82">
            <v>270</v>
          </cell>
          <cell r="AM82">
            <v>1.1159169550173011</v>
          </cell>
          <cell r="AN82">
            <v>1.0388349514563107</v>
          </cell>
          <cell r="AO82">
            <v>1.2558139534883721</v>
          </cell>
          <cell r="AR82">
            <v>270</v>
          </cell>
          <cell r="AU82">
            <v>37721</v>
          </cell>
          <cell r="AV82">
            <v>280</v>
          </cell>
          <cell r="AX82">
            <v>270</v>
          </cell>
        </row>
        <row r="83">
          <cell r="B83">
            <v>37735</v>
          </cell>
          <cell r="C83">
            <v>109.09717436250861</v>
          </cell>
          <cell r="D83">
            <v>100.70605722779635</v>
          </cell>
          <cell r="E83">
            <v>130.23255813953489</v>
          </cell>
          <cell r="G83">
            <v>37735</v>
          </cell>
          <cell r="H83">
            <v>280</v>
          </cell>
          <cell r="I83">
            <v>1583</v>
          </cell>
          <cell r="J83">
            <v>1355</v>
          </cell>
          <cell r="AH83">
            <v>37351</v>
          </cell>
          <cell r="AI83">
            <v>1591</v>
          </cell>
          <cell r="AJ83">
            <v>1373</v>
          </cell>
          <cell r="AK83" t="str">
            <v/>
          </cell>
          <cell r="AM83">
            <v>1.101038062283737</v>
          </cell>
          <cell r="AN83">
            <v>1.0253920836445107</v>
          </cell>
          <cell r="AO83" t="str">
            <v/>
          </cell>
          <cell r="AR83">
            <v>280</v>
          </cell>
          <cell r="AU83">
            <v>37735</v>
          </cell>
          <cell r="AV83">
            <v>280</v>
          </cell>
          <cell r="AX83" t="str">
            <v/>
          </cell>
        </row>
        <row r="84">
          <cell r="B84">
            <v>37742</v>
          </cell>
          <cell r="C84">
            <v>110.88904203997242</v>
          </cell>
          <cell r="D84">
            <v>101.89520624303232</v>
          </cell>
          <cell r="E84">
            <v>130.23255813953489</v>
          </cell>
          <cell r="G84">
            <v>37742</v>
          </cell>
          <cell r="H84">
            <v>280</v>
          </cell>
          <cell r="I84">
            <v>1609</v>
          </cell>
          <cell r="J84">
            <v>1371</v>
          </cell>
          <cell r="AH84">
            <v>37354</v>
          </cell>
          <cell r="AI84">
            <v>1583</v>
          </cell>
          <cell r="AJ84">
            <v>1375</v>
          </cell>
          <cell r="AK84" t="str">
            <v/>
          </cell>
          <cell r="AM84">
            <v>1.0955017301038061</v>
          </cell>
          <cell r="AN84">
            <v>1.0268857356235996</v>
          </cell>
          <cell r="AO84" t="str">
            <v/>
          </cell>
          <cell r="AR84">
            <v>290</v>
          </cell>
          <cell r="AU84">
            <v>37742</v>
          </cell>
          <cell r="AV84">
            <v>280</v>
          </cell>
          <cell r="AX84" t="str">
            <v/>
          </cell>
        </row>
        <row r="85">
          <cell r="B85">
            <v>37749</v>
          </cell>
          <cell r="C85">
            <v>112.2329427980703</v>
          </cell>
          <cell r="D85">
            <v>103.64176885916017</v>
          </cell>
          <cell r="E85">
            <v>130.23255813953489</v>
          </cell>
          <cell r="G85">
            <v>37749</v>
          </cell>
          <cell r="H85">
            <v>280</v>
          </cell>
          <cell r="I85">
            <v>1628.5</v>
          </cell>
          <cell r="J85">
            <v>1394.5</v>
          </cell>
          <cell r="AH85">
            <v>37355</v>
          </cell>
          <cell r="AI85">
            <v>1595</v>
          </cell>
          <cell r="AJ85">
            <v>1383</v>
          </cell>
          <cell r="AK85" t="str">
            <v/>
          </cell>
          <cell r="AM85">
            <v>1.1038062283737025</v>
          </cell>
          <cell r="AN85">
            <v>1.0328603435399553</v>
          </cell>
          <cell r="AO85" t="str">
            <v/>
          </cell>
          <cell r="AR85">
            <v>300</v>
          </cell>
          <cell r="AU85">
            <v>37749</v>
          </cell>
          <cell r="AV85">
            <v>280</v>
          </cell>
          <cell r="AX85" t="str">
            <v/>
          </cell>
        </row>
        <row r="86">
          <cell r="B86">
            <v>37756</v>
          </cell>
          <cell r="C86">
            <v>115.92005513439008</v>
          </cell>
          <cell r="D86">
            <v>105.23968784838348</v>
          </cell>
          <cell r="E86">
            <v>120.93023255813952</v>
          </cell>
          <cell r="G86">
            <v>37756</v>
          </cell>
          <cell r="H86">
            <v>260</v>
          </cell>
          <cell r="I86">
            <v>1682</v>
          </cell>
          <cell r="J86">
            <v>1416</v>
          </cell>
          <cell r="AH86">
            <v>37356</v>
          </cell>
          <cell r="AI86">
            <v>1583</v>
          </cell>
          <cell r="AJ86">
            <v>1377</v>
          </cell>
          <cell r="AK86" t="str">
            <v/>
          </cell>
          <cell r="AM86">
            <v>1.0955017301038061</v>
          </cell>
          <cell r="AN86">
            <v>1.0283793876026885</v>
          </cell>
          <cell r="AO86" t="str">
            <v/>
          </cell>
          <cell r="AR86">
            <v>310</v>
          </cell>
          <cell r="AU86">
            <v>37756</v>
          </cell>
          <cell r="AV86">
            <v>260</v>
          </cell>
          <cell r="AX86" t="str">
            <v/>
          </cell>
        </row>
        <row r="87">
          <cell r="B87">
            <v>37763</v>
          </cell>
          <cell r="C87">
            <v>116.64369400413509</v>
          </cell>
          <cell r="D87">
            <v>104.86807878112225</v>
          </cell>
          <cell r="E87">
            <v>120.93023255813952</v>
          </cell>
          <cell r="G87">
            <v>37763</v>
          </cell>
          <cell r="H87">
            <v>260</v>
          </cell>
          <cell r="I87">
            <v>1692.5</v>
          </cell>
          <cell r="J87">
            <v>1411</v>
          </cell>
          <cell r="AH87">
            <v>37357</v>
          </cell>
          <cell r="AI87">
            <v>1591</v>
          </cell>
          <cell r="AJ87">
            <v>1380</v>
          </cell>
          <cell r="AK87">
            <v>320</v>
          </cell>
          <cell r="AM87">
            <v>1.101038062283737</v>
          </cell>
          <cell r="AN87">
            <v>1.0306198655713219</v>
          </cell>
          <cell r="AO87">
            <v>1.4883720930232558</v>
          </cell>
          <cell r="AR87">
            <v>320</v>
          </cell>
          <cell r="AU87">
            <v>37763</v>
          </cell>
          <cell r="AV87">
            <v>260</v>
          </cell>
          <cell r="AX87">
            <v>320</v>
          </cell>
        </row>
        <row r="88">
          <cell r="B88">
            <v>37770</v>
          </cell>
          <cell r="C88">
            <v>116.67815299793244</v>
          </cell>
          <cell r="D88">
            <v>104.19918246005201</v>
          </cell>
          <cell r="E88">
            <v>120.93023255813952</v>
          </cell>
          <cell r="G88">
            <v>37770</v>
          </cell>
          <cell r="H88">
            <v>260</v>
          </cell>
          <cell r="I88">
            <v>1693</v>
          </cell>
          <cell r="J88">
            <v>1402</v>
          </cell>
          <cell r="AH88">
            <v>37358</v>
          </cell>
          <cell r="AI88">
            <v>1572</v>
          </cell>
          <cell r="AJ88">
            <v>1371</v>
          </cell>
          <cell r="AK88" t="str">
            <v/>
          </cell>
          <cell r="AM88">
            <v>1.0878892733564014</v>
          </cell>
          <cell r="AN88">
            <v>1.023898431665422</v>
          </cell>
          <cell r="AO88" t="str">
            <v/>
          </cell>
          <cell r="AR88">
            <v>320</v>
          </cell>
          <cell r="AU88">
            <v>37770</v>
          </cell>
          <cell r="AV88">
            <v>260</v>
          </cell>
          <cell r="AX88" t="str">
            <v/>
          </cell>
        </row>
        <row r="89">
          <cell r="B89">
            <v>37777</v>
          </cell>
          <cell r="C89">
            <v>118.6078566505858</v>
          </cell>
          <cell r="D89">
            <v>104.90523968784838</v>
          </cell>
          <cell r="E89">
            <v>120.93023255813952</v>
          </cell>
          <cell r="G89">
            <v>37777</v>
          </cell>
          <cell r="H89">
            <v>260</v>
          </cell>
          <cell r="I89">
            <v>1721</v>
          </cell>
          <cell r="J89">
            <v>1411.5</v>
          </cell>
          <cell r="AH89">
            <v>37361</v>
          </cell>
          <cell r="AI89">
            <v>1568</v>
          </cell>
          <cell r="AJ89">
            <v>1362</v>
          </cell>
          <cell r="AK89" t="str">
            <v/>
          </cell>
          <cell r="AM89">
            <v>1.085121107266436</v>
          </cell>
          <cell r="AN89">
            <v>1.017176997759522</v>
          </cell>
          <cell r="AO89" t="str">
            <v/>
          </cell>
          <cell r="AR89">
            <v>320</v>
          </cell>
          <cell r="AU89">
            <v>37777</v>
          </cell>
          <cell r="AV89">
            <v>260</v>
          </cell>
          <cell r="AX89" t="str">
            <v/>
          </cell>
        </row>
        <row r="90">
          <cell r="B90">
            <v>37784</v>
          </cell>
          <cell r="C90">
            <v>117.02274293590627</v>
          </cell>
          <cell r="D90">
            <v>102.89855072463767</v>
          </cell>
          <cell r="E90">
            <v>120.93023255813952</v>
          </cell>
          <cell r="G90">
            <v>37784</v>
          </cell>
          <cell r="H90">
            <v>260</v>
          </cell>
          <cell r="I90">
            <v>1698</v>
          </cell>
          <cell r="J90">
            <v>1384.5</v>
          </cell>
          <cell r="AH90">
            <v>37362</v>
          </cell>
          <cell r="AI90">
            <v>1598</v>
          </cell>
          <cell r="AJ90">
            <v>1382.5</v>
          </cell>
          <cell r="AK90" t="str">
            <v/>
          </cell>
          <cell r="AM90">
            <v>1.1058823529411765</v>
          </cell>
          <cell r="AN90">
            <v>1.0324869305451829</v>
          </cell>
          <cell r="AO90" t="str">
            <v/>
          </cell>
          <cell r="AR90">
            <v>320</v>
          </cell>
          <cell r="AU90">
            <v>37784</v>
          </cell>
          <cell r="AV90">
            <v>260</v>
          </cell>
          <cell r="AX90" t="str">
            <v/>
          </cell>
        </row>
        <row r="91">
          <cell r="B91">
            <v>37791</v>
          </cell>
          <cell r="C91">
            <v>118.47002067539627</v>
          </cell>
          <cell r="D91">
            <v>103.67892976588628</v>
          </cell>
          <cell r="E91">
            <v>120.93023255813952</v>
          </cell>
          <cell r="G91">
            <v>37791</v>
          </cell>
          <cell r="H91">
            <v>260</v>
          </cell>
          <cell r="I91">
            <v>1719</v>
          </cell>
          <cell r="J91">
            <v>1395</v>
          </cell>
          <cell r="AH91">
            <v>37363</v>
          </cell>
          <cell r="AI91">
            <v>1617</v>
          </cell>
          <cell r="AJ91">
            <v>1406</v>
          </cell>
          <cell r="AK91" t="str">
            <v/>
          </cell>
          <cell r="AM91">
            <v>1.1190311418685122</v>
          </cell>
          <cell r="AN91">
            <v>1.0500373412994772</v>
          </cell>
          <cell r="AO91" t="str">
            <v/>
          </cell>
          <cell r="AR91">
            <v>320</v>
          </cell>
          <cell r="AU91">
            <v>37791</v>
          </cell>
          <cell r="AV91">
            <v>260</v>
          </cell>
          <cell r="AX91" t="str">
            <v/>
          </cell>
        </row>
        <row r="92">
          <cell r="B92">
            <v>37798</v>
          </cell>
          <cell r="C92">
            <v>114.7829083390765</v>
          </cell>
          <cell r="D92">
            <v>101.74656261612782</v>
          </cell>
          <cell r="E92">
            <v>120.93023255813952</v>
          </cell>
          <cell r="G92">
            <v>37798</v>
          </cell>
          <cell r="H92">
            <v>260</v>
          </cell>
          <cell r="I92">
            <v>1665.5</v>
          </cell>
          <cell r="J92">
            <v>1369</v>
          </cell>
          <cell r="AH92">
            <v>37364</v>
          </cell>
          <cell r="AI92">
            <v>1601.5</v>
          </cell>
          <cell r="AJ92">
            <v>1399</v>
          </cell>
          <cell r="AK92">
            <v>320</v>
          </cell>
          <cell r="AM92">
            <v>1.1083044982698962</v>
          </cell>
          <cell r="AN92">
            <v>1.0448095593726661</v>
          </cell>
          <cell r="AO92">
            <v>1.4883720930232558</v>
          </cell>
          <cell r="AR92">
            <v>320</v>
          </cell>
          <cell r="AU92">
            <v>37798</v>
          </cell>
          <cell r="AV92">
            <v>260</v>
          </cell>
          <cell r="AX92">
            <v>320</v>
          </cell>
        </row>
        <row r="93">
          <cell r="B93">
            <v>37805</v>
          </cell>
          <cell r="C93">
            <v>113.6802205375603</v>
          </cell>
          <cell r="D93">
            <v>101.59791898922334</v>
          </cell>
          <cell r="E93">
            <v>120.93023255813952</v>
          </cell>
          <cell r="G93">
            <v>37805</v>
          </cell>
          <cell r="H93">
            <v>260</v>
          </cell>
          <cell r="I93">
            <v>1649.5</v>
          </cell>
          <cell r="J93">
            <v>1367</v>
          </cell>
          <cell r="AH93">
            <v>37365</v>
          </cell>
          <cell r="AI93">
            <v>1610</v>
          </cell>
          <cell r="AJ93">
            <v>1405</v>
          </cell>
          <cell r="AK93" t="str">
            <v/>
          </cell>
          <cell r="AM93">
            <v>1.1141868512110726</v>
          </cell>
          <cell r="AN93">
            <v>1.0492905153099328</v>
          </cell>
          <cell r="AO93" t="str">
            <v/>
          </cell>
          <cell r="AR93">
            <v>318</v>
          </cell>
          <cell r="AU93">
            <v>37805</v>
          </cell>
          <cell r="AV93">
            <v>260</v>
          </cell>
          <cell r="AX93" t="str">
            <v/>
          </cell>
        </row>
        <row r="94">
          <cell r="B94">
            <v>37812</v>
          </cell>
          <cell r="C94">
            <v>117.91867677463819</v>
          </cell>
          <cell r="D94">
            <v>104.86807878112225</v>
          </cell>
          <cell r="E94">
            <v>130.23255813953489</v>
          </cell>
          <cell r="G94">
            <v>37812</v>
          </cell>
          <cell r="H94">
            <v>280</v>
          </cell>
          <cell r="I94">
            <v>1711</v>
          </cell>
          <cell r="J94">
            <v>1411</v>
          </cell>
          <cell r="AH94">
            <v>37368</v>
          </cell>
          <cell r="AI94">
            <v>1632</v>
          </cell>
          <cell r="AJ94">
            <v>1410</v>
          </cell>
          <cell r="AK94" t="str">
            <v/>
          </cell>
          <cell r="AM94">
            <v>1.1294117647058823</v>
          </cell>
          <cell r="AN94">
            <v>1.053024645257655</v>
          </cell>
          <cell r="AO94" t="str">
            <v/>
          </cell>
          <cell r="AR94">
            <v>316</v>
          </cell>
          <cell r="AU94">
            <v>37812</v>
          </cell>
          <cell r="AV94">
            <v>280</v>
          </cell>
          <cell r="AX94" t="str">
            <v/>
          </cell>
        </row>
        <row r="95">
          <cell r="B95">
            <v>37819</v>
          </cell>
          <cell r="C95">
            <v>119.02136457615438</v>
          </cell>
          <cell r="D95">
            <v>103.90189520624303</v>
          </cell>
          <cell r="E95">
            <v>130.23255813953489</v>
          </cell>
          <cell r="G95">
            <v>37819</v>
          </cell>
          <cell r="H95">
            <v>280</v>
          </cell>
          <cell r="I95">
            <v>1727</v>
          </cell>
          <cell r="J95">
            <v>1398</v>
          </cell>
          <cell r="AH95">
            <v>37369</v>
          </cell>
          <cell r="AI95">
            <v>1611</v>
          </cell>
          <cell r="AJ95">
            <v>1400</v>
          </cell>
          <cell r="AK95" t="str">
            <v/>
          </cell>
          <cell r="AM95">
            <v>1.114878892733564</v>
          </cell>
          <cell r="AN95">
            <v>1.0455563853622105</v>
          </cell>
          <cell r="AO95" t="str">
            <v/>
          </cell>
          <cell r="AR95">
            <v>314</v>
          </cell>
          <cell r="AU95">
            <v>37819</v>
          </cell>
          <cell r="AV95">
            <v>280</v>
          </cell>
          <cell r="AX95" t="str">
            <v/>
          </cell>
        </row>
        <row r="96">
          <cell r="B96">
            <v>37833</v>
          </cell>
          <cell r="C96">
            <v>123.08752584424533</v>
          </cell>
          <cell r="D96">
            <v>108.58416945373467</v>
          </cell>
          <cell r="E96">
            <v>130.23255813953489</v>
          </cell>
          <cell r="G96">
            <v>37833</v>
          </cell>
          <cell r="H96">
            <v>280</v>
          </cell>
          <cell r="I96">
            <v>1786</v>
          </cell>
          <cell r="J96">
            <v>1461</v>
          </cell>
          <cell r="AH96">
            <v>37370</v>
          </cell>
          <cell r="AI96">
            <v>1613.5</v>
          </cell>
          <cell r="AJ96">
            <v>1400</v>
          </cell>
          <cell r="AK96" t="str">
            <v/>
          </cell>
          <cell r="AM96">
            <v>1.1166089965397923</v>
          </cell>
          <cell r="AN96">
            <v>1.0455563853622105</v>
          </cell>
          <cell r="AO96" t="str">
            <v/>
          </cell>
          <cell r="AR96">
            <v>312</v>
          </cell>
          <cell r="AU96">
            <v>37833</v>
          </cell>
          <cell r="AV96">
            <v>280</v>
          </cell>
          <cell r="AX96" t="str">
            <v/>
          </cell>
        </row>
        <row r="97">
          <cell r="B97">
            <v>37840</v>
          </cell>
          <cell r="C97">
            <v>123.15644383184011</v>
          </cell>
          <cell r="D97">
            <v>107.39502043849869</v>
          </cell>
          <cell r="E97">
            <v>130.23255813953489</v>
          </cell>
          <cell r="G97">
            <v>37840</v>
          </cell>
          <cell r="H97">
            <v>280</v>
          </cell>
          <cell r="I97">
            <v>1787</v>
          </cell>
          <cell r="J97">
            <v>1445</v>
          </cell>
          <cell r="AH97">
            <v>37371</v>
          </cell>
          <cell r="AI97">
            <v>1611</v>
          </cell>
          <cell r="AJ97">
            <v>1393</v>
          </cell>
          <cell r="AK97">
            <v>310</v>
          </cell>
          <cell r="AM97">
            <v>1.114878892733564</v>
          </cell>
          <cell r="AN97">
            <v>1.0403286034353996</v>
          </cell>
          <cell r="AO97">
            <v>1.441860465116279</v>
          </cell>
          <cell r="AR97">
            <v>310</v>
          </cell>
          <cell r="AU97">
            <v>37840</v>
          </cell>
          <cell r="AV97">
            <v>280</v>
          </cell>
          <cell r="AX97">
            <v>310</v>
          </cell>
        </row>
        <row r="98">
          <cell r="B98">
            <v>37847</v>
          </cell>
          <cell r="C98">
            <v>120.8132322536182</v>
          </cell>
          <cell r="D98">
            <v>106.57748049052398</v>
          </cell>
          <cell r="E98">
            <v>131.3953488372093</v>
          </cell>
          <cell r="G98">
            <v>37847</v>
          </cell>
          <cell r="H98">
            <v>282.5</v>
          </cell>
          <cell r="I98">
            <v>1753</v>
          </cell>
          <cell r="J98">
            <v>1434</v>
          </cell>
          <cell r="AH98">
            <v>37372</v>
          </cell>
          <cell r="AI98">
            <v>1619</v>
          </cell>
          <cell r="AJ98">
            <v>1397</v>
          </cell>
          <cell r="AK98" t="str">
            <v/>
          </cell>
          <cell r="AM98">
            <v>1.1204152249134949</v>
          </cell>
          <cell r="AN98">
            <v>1.0433159073935774</v>
          </cell>
          <cell r="AO98" t="str">
            <v/>
          </cell>
          <cell r="AR98">
            <v>310</v>
          </cell>
          <cell r="AU98">
            <v>37847</v>
          </cell>
          <cell r="AV98">
            <v>282.5</v>
          </cell>
          <cell r="AX98" t="str">
            <v/>
          </cell>
        </row>
        <row r="99">
          <cell r="B99">
            <v>37861</v>
          </cell>
          <cell r="C99">
            <v>119.50379048931772</v>
          </cell>
          <cell r="D99">
            <v>105.57413600891863</v>
          </cell>
          <cell r="E99">
            <v>131.3953488372093</v>
          </cell>
          <cell r="G99">
            <v>37861</v>
          </cell>
          <cell r="H99">
            <v>282.5</v>
          </cell>
          <cell r="I99">
            <v>1734</v>
          </cell>
          <cell r="J99">
            <v>1420.5</v>
          </cell>
          <cell r="AH99">
            <v>37375</v>
          </cell>
          <cell r="AI99">
            <v>1623</v>
          </cell>
          <cell r="AJ99">
            <v>1401.5</v>
          </cell>
          <cell r="AK99" t="str">
            <v/>
          </cell>
          <cell r="AM99">
            <v>1.1231833910034603</v>
          </cell>
          <cell r="AN99">
            <v>1.0466766243465273</v>
          </cell>
          <cell r="AO99" t="str">
            <v/>
          </cell>
          <cell r="AR99">
            <v>310</v>
          </cell>
          <cell r="AU99">
            <v>37861</v>
          </cell>
          <cell r="AV99">
            <v>282.5</v>
          </cell>
          <cell r="AX99" t="str">
            <v/>
          </cell>
        </row>
        <row r="100">
          <cell r="B100">
            <v>37868</v>
          </cell>
          <cell r="C100">
            <v>123.84562370778774</v>
          </cell>
          <cell r="D100">
            <v>106.35451505016722</v>
          </cell>
          <cell r="E100">
            <v>134.88372093023256</v>
          </cell>
          <cell r="G100">
            <v>37868</v>
          </cell>
          <cell r="H100">
            <v>290</v>
          </cell>
          <cell r="I100">
            <v>1797</v>
          </cell>
          <cell r="J100">
            <v>1431</v>
          </cell>
          <cell r="AH100">
            <v>37376</v>
          </cell>
          <cell r="AI100">
            <v>1610</v>
          </cell>
          <cell r="AJ100">
            <v>1396</v>
          </cell>
          <cell r="AK100" t="str">
            <v/>
          </cell>
          <cell r="AM100">
            <v>1.1141868512110726</v>
          </cell>
          <cell r="AN100">
            <v>1.0425690814040329</v>
          </cell>
          <cell r="AO100" t="str">
            <v/>
          </cell>
          <cell r="AR100">
            <v>310</v>
          </cell>
          <cell r="AU100">
            <v>37868</v>
          </cell>
          <cell r="AV100">
            <v>290</v>
          </cell>
          <cell r="AX100" t="str">
            <v/>
          </cell>
        </row>
        <row r="101">
          <cell r="B101">
            <v>37875</v>
          </cell>
          <cell r="C101">
            <v>125.15506547208821</v>
          </cell>
          <cell r="D101">
            <v>105.23968784838348</v>
          </cell>
          <cell r="E101">
            <v>134.88372093023256</v>
          </cell>
          <cell r="G101">
            <v>37875</v>
          </cell>
          <cell r="H101">
            <v>290</v>
          </cell>
          <cell r="I101">
            <v>1816</v>
          </cell>
          <cell r="J101">
            <v>1416</v>
          </cell>
          <cell r="AH101">
            <v>37377</v>
          </cell>
          <cell r="AI101">
            <v>1587</v>
          </cell>
          <cell r="AJ101">
            <v>1367.5</v>
          </cell>
          <cell r="AK101" t="str">
            <v/>
          </cell>
          <cell r="AM101">
            <v>1.0982698961937716</v>
          </cell>
          <cell r="AN101">
            <v>1.0212845407020164</v>
          </cell>
          <cell r="AO101" t="str">
            <v/>
          </cell>
          <cell r="AR101">
            <v>310</v>
          </cell>
          <cell r="AU101">
            <v>37875</v>
          </cell>
          <cell r="AV101">
            <v>290</v>
          </cell>
          <cell r="AX101" t="str">
            <v/>
          </cell>
        </row>
        <row r="102">
          <cell r="B102">
            <v>37882</v>
          </cell>
          <cell r="C102">
            <v>124.91385251550655</v>
          </cell>
          <cell r="D102">
            <v>105.46265328874026</v>
          </cell>
          <cell r="E102">
            <v>137.2093023255814</v>
          </cell>
          <cell r="G102">
            <v>37882</v>
          </cell>
          <cell r="H102">
            <v>295</v>
          </cell>
          <cell r="I102">
            <v>1812.5</v>
          </cell>
          <cell r="J102">
            <v>1419</v>
          </cell>
          <cell r="AH102">
            <v>37378</v>
          </cell>
          <cell r="AI102">
            <v>1598</v>
          </cell>
          <cell r="AJ102">
            <v>1379</v>
          </cell>
          <cell r="AK102">
            <v>310</v>
          </cell>
          <cell r="AM102">
            <v>1.1058823529411765</v>
          </cell>
          <cell r="AN102">
            <v>1.0298730395817774</v>
          </cell>
          <cell r="AO102">
            <v>1.441860465116279</v>
          </cell>
          <cell r="AR102">
            <v>310</v>
          </cell>
          <cell r="AU102">
            <v>37882</v>
          </cell>
          <cell r="AV102">
            <v>295</v>
          </cell>
          <cell r="AX102">
            <v>310</v>
          </cell>
        </row>
        <row r="103">
          <cell r="B103">
            <v>37889</v>
          </cell>
          <cell r="C103">
            <v>125.25844245348037</v>
          </cell>
          <cell r="D103">
            <v>106.80044593088071</v>
          </cell>
          <cell r="E103">
            <v>137.2093023255814</v>
          </cell>
          <cell r="G103">
            <v>37889</v>
          </cell>
          <cell r="H103">
            <v>295</v>
          </cell>
          <cell r="I103">
            <v>1817.5</v>
          </cell>
          <cell r="J103">
            <v>1437</v>
          </cell>
          <cell r="AH103">
            <v>37379</v>
          </cell>
          <cell r="AI103">
            <v>1585.5</v>
          </cell>
          <cell r="AJ103">
            <v>1369</v>
          </cell>
          <cell r="AK103" t="str">
            <v/>
          </cell>
          <cell r="AM103">
            <v>1.0972318339100346</v>
          </cell>
          <cell r="AN103">
            <v>1.0224047796863331</v>
          </cell>
          <cell r="AO103" t="str">
            <v/>
          </cell>
          <cell r="AR103">
            <v>310</v>
          </cell>
          <cell r="AU103">
            <v>37889</v>
          </cell>
          <cell r="AV103">
            <v>295</v>
          </cell>
          <cell r="AX103" t="str">
            <v/>
          </cell>
        </row>
        <row r="104">
          <cell r="B104">
            <v>37896</v>
          </cell>
          <cell r="C104">
            <v>125.77532736044108</v>
          </cell>
          <cell r="D104">
            <v>106.28019323671498</v>
          </cell>
          <cell r="E104">
            <v>137.2093023255814</v>
          </cell>
          <cell r="G104">
            <v>37896</v>
          </cell>
          <cell r="H104">
            <v>295</v>
          </cell>
          <cell r="I104">
            <v>1825</v>
          </cell>
          <cell r="J104">
            <v>1430</v>
          </cell>
          <cell r="AH104">
            <v>37383</v>
          </cell>
          <cell r="AI104">
            <v>1583</v>
          </cell>
          <cell r="AJ104">
            <v>1375.5</v>
          </cell>
          <cell r="AK104" t="str">
            <v/>
          </cell>
          <cell r="AM104">
            <v>1.0955017301038061</v>
          </cell>
          <cell r="AN104">
            <v>1.027259148618372</v>
          </cell>
          <cell r="AO104" t="str">
            <v/>
          </cell>
          <cell r="AR104">
            <v>310</v>
          </cell>
          <cell r="AU104">
            <v>37896</v>
          </cell>
          <cell r="AV104">
            <v>295</v>
          </cell>
          <cell r="AX104" t="str">
            <v/>
          </cell>
        </row>
        <row r="105">
          <cell r="B105">
            <v>37903</v>
          </cell>
          <cell r="C105">
            <v>129.15230875258445</v>
          </cell>
          <cell r="D105">
            <v>110.51653660349312</v>
          </cell>
          <cell r="E105">
            <v>137.2093023255814</v>
          </cell>
          <cell r="G105">
            <v>37903</v>
          </cell>
          <cell r="H105">
            <v>295</v>
          </cell>
          <cell r="I105">
            <v>1874</v>
          </cell>
          <cell r="J105">
            <v>1487</v>
          </cell>
          <cell r="AH105">
            <v>37384</v>
          </cell>
          <cell r="AI105">
            <v>1603</v>
          </cell>
          <cell r="AJ105">
            <v>1382.5</v>
          </cell>
          <cell r="AK105" t="str">
            <v/>
          </cell>
          <cell r="AM105">
            <v>1.1093425605536331</v>
          </cell>
          <cell r="AN105">
            <v>1.0324869305451829</v>
          </cell>
          <cell r="AO105" t="str">
            <v/>
          </cell>
          <cell r="AR105">
            <v>310</v>
          </cell>
          <cell r="AU105">
            <v>37903</v>
          </cell>
          <cell r="AV105">
            <v>295</v>
          </cell>
          <cell r="AX105" t="str">
            <v/>
          </cell>
        </row>
        <row r="106">
          <cell r="B106">
            <v>37910</v>
          </cell>
          <cell r="C106">
            <v>135.28600964851827</v>
          </cell>
          <cell r="D106">
            <v>111.85432924563359</v>
          </cell>
          <cell r="E106">
            <v>141.86046511627907</v>
          </cell>
          <cell r="G106">
            <v>37910</v>
          </cell>
          <cell r="H106">
            <v>305</v>
          </cell>
          <cell r="I106">
            <v>1963</v>
          </cell>
          <cell r="J106">
            <v>1505</v>
          </cell>
          <cell r="AH106">
            <v>37385</v>
          </cell>
          <cell r="AI106">
            <v>1607</v>
          </cell>
          <cell r="AJ106">
            <v>1377.5</v>
          </cell>
          <cell r="AK106">
            <v>310</v>
          </cell>
          <cell r="AM106">
            <v>1.1121107266435986</v>
          </cell>
          <cell r="AN106">
            <v>1.0287528005974609</v>
          </cell>
          <cell r="AO106">
            <v>1.441860465116279</v>
          </cell>
          <cell r="AR106">
            <v>310</v>
          </cell>
          <cell r="AU106">
            <v>37910</v>
          </cell>
          <cell r="AV106">
            <v>305</v>
          </cell>
          <cell r="AX106">
            <v>310</v>
          </cell>
        </row>
        <row r="107">
          <cell r="B107">
            <v>37917</v>
          </cell>
          <cell r="C107">
            <v>136.62991040661612</v>
          </cell>
          <cell r="D107">
            <v>110.51653660349312</v>
          </cell>
          <cell r="E107">
            <v>141.86046511627907</v>
          </cell>
          <cell r="G107">
            <v>37917</v>
          </cell>
          <cell r="H107">
            <v>305</v>
          </cell>
          <cell r="I107">
            <v>1982.5</v>
          </cell>
          <cell r="J107">
            <v>1487</v>
          </cell>
          <cell r="AH107">
            <v>37386</v>
          </cell>
          <cell r="AI107">
            <v>1613</v>
          </cell>
          <cell r="AJ107">
            <v>1366.5</v>
          </cell>
          <cell r="AK107" t="str">
            <v/>
          </cell>
          <cell r="AM107">
            <v>1.1162629757785467</v>
          </cell>
          <cell r="AN107">
            <v>1.0205377147124719</v>
          </cell>
          <cell r="AO107" t="str">
            <v/>
          </cell>
          <cell r="AR107">
            <v>313</v>
          </cell>
          <cell r="AU107">
            <v>37917</v>
          </cell>
          <cell r="AV107">
            <v>305</v>
          </cell>
          <cell r="AX107" t="str">
            <v/>
          </cell>
        </row>
        <row r="108">
          <cell r="B108">
            <v>37924</v>
          </cell>
          <cell r="C108">
            <v>141.4197105444521</v>
          </cell>
          <cell r="D108">
            <v>113.34076551467855</v>
          </cell>
          <cell r="E108">
            <v>141.86046511627907</v>
          </cell>
          <cell r="G108">
            <v>37924</v>
          </cell>
          <cell r="H108">
            <v>305</v>
          </cell>
          <cell r="I108">
            <v>2052</v>
          </cell>
          <cell r="J108">
            <v>1525</v>
          </cell>
          <cell r="AH108">
            <v>37389</v>
          </cell>
          <cell r="AI108">
            <v>1609.5</v>
          </cell>
          <cell r="AJ108">
            <v>1362</v>
          </cell>
          <cell r="AK108" t="str">
            <v/>
          </cell>
          <cell r="AM108">
            <v>1.1138408304498271</v>
          </cell>
          <cell r="AN108">
            <v>1.017176997759522</v>
          </cell>
          <cell r="AO108" t="str">
            <v/>
          </cell>
          <cell r="AR108">
            <v>316</v>
          </cell>
          <cell r="AU108">
            <v>37924</v>
          </cell>
          <cell r="AV108">
            <v>305</v>
          </cell>
          <cell r="AX108" t="str">
            <v/>
          </cell>
        </row>
        <row r="109">
          <cell r="B109">
            <v>37931</v>
          </cell>
          <cell r="C109">
            <v>143.55616815988975</v>
          </cell>
          <cell r="D109">
            <v>111.92865105908585</v>
          </cell>
          <cell r="E109">
            <v>141.86046511627907</v>
          </cell>
          <cell r="G109">
            <v>37931</v>
          </cell>
          <cell r="H109">
            <v>305</v>
          </cell>
          <cell r="I109">
            <v>2083</v>
          </cell>
          <cell r="J109">
            <v>1506</v>
          </cell>
          <cell r="AH109">
            <v>37390</v>
          </cell>
          <cell r="AI109">
            <v>1622</v>
          </cell>
          <cell r="AJ109">
            <v>1367.5</v>
          </cell>
          <cell r="AK109" t="str">
            <v/>
          </cell>
          <cell r="AM109">
            <v>1.122491349480969</v>
          </cell>
          <cell r="AN109">
            <v>1.0212845407020164</v>
          </cell>
          <cell r="AO109" t="str">
            <v/>
          </cell>
          <cell r="AR109">
            <v>319</v>
          </cell>
          <cell r="AU109">
            <v>37931</v>
          </cell>
          <cell r="AV109">
            <v>305</v>
          </cell>
          <cell r="AX109" t="str">
            <v/>
          </cell>
        </row>
        <row r="110">
          <cell r="B110">
            <v>37938</v>
          </cell>
          <cell r="C110">
            <v>143.48725017229498</v>
          </cell>
          <cell r="D110">
            <v>112.85767372723893</v>
          </cell>
          <cell r="E110">
            <v>146.51162790697674</v>
          </cell>
          <cell r="G110">
            <v>37938</v>
          </cell>
          <cell r="H110">
            <v>315</v>
          </cell>
          <cell r="I110">
            <v>2082</v>
          </cell>
          <cell r="J110">
            <v>1518.5</v>
          </cell>
          <cell r="AH110">
            <v>37391</v>
          </cell>
          <cell r="AI110">
            <v>1627</v>
          </cell>
          <cell r="AJ110">
            <v>1365.5</v>
          </cell>
          <cell r="AK110" t="str">
            <v/>
          </cell>
          <cell r="AM110">
            <v>1.1259515570934255</v>
          </cell>
          <cell r="AN110">
            <v>1.0197908887229277</v>
          </cell>
          <cell r="AO110" t="str">
            <v/>
          </cell>
          <cell r="AR110">
            <v>322</v>
          </cell>
          <cell r="AU110">
            <v>37938</v>
          </cell>
          <cell r="AV110">
            <v>315</v>
          </cell>
          <cell r="AX110" t="str">
            <v/>
          </cell>
        </row>
        <row r="111">
          <cell r="B111">
            <v>37945</v>
          </cell>
          <cell r="C111">
            <v>135.69951757408685</v>
          </cell>
          <cell r="D111">
            <v>111.40839836492012</v>
          </cell>
          <cell r="E111">
            <v>146.51162790697674</v>
          </cell>
          <cell r="G111">
            <v>37945</v>
          </cell>
          <cell r="H111">
            <v>315</v>
          </cell>
          <cell r="I111">
            <v>1969</v>
          </cell>
          <cell r="J111">
            <v>1499</v>
          </cell>
          <cell r="AH111">
            <v>37392</v>
          </cell>
          <cell r="AI111">
            <v>1611</v>
          </cell>
          <cell r="AJ111">
            <v>1357.5</v>
          </cell>
          <cell r="AK111">
            <v>325</v>
          </cell>
          <cell r="AM111">
            <v>1.114878892733564</v>
          </cell>
          <cell r="AN111">
            <v>1.013816280806572</v>
          </cell>
          <cell r="AO111">
            <v>1.5116279069767442</v>
          </cell>
          <cell r="AR111">
            <v>325</v>
          </cell>
          <cell r="AU111">
            <v>37945</v>
          </cell>
          <cell r="AV111">
            <v>315</v>
          </cell>
          <cell r="AX111">
            <v>325</v>
          </cell>
        </row>
        <row r="112">
          <cell r="B112">
            <v>37959</v>
          </cell>
          <cell r="C112">
            <v>146.58855961405928</v>
          </cell>
          <cell r="D112">
            <v>115.86770717205499</v>
          </cell>
          <cell r="E112">
            <v>146.51162790697674</v>
          </cell>
          <cell r="G112">
            <v>37959</v>
          </cell>
          <cell r="H112">
            <v>315</v>
          </cell>
          <cell r="I112">
            <v>2127</v>
          </cell>
          <cell r="J112">
            <v>1559</v>
          </cell>
          <cell r="AH112">
            <v>37393</v>
          </cell>
          <cell r="AI112">
            <v>1589</v>
          </cell>
          <cell r="AJ112">
            <v>1350</v>
          </cell>
          <cell r="AK112" t="str">
            <v/>
          </cell>
          <cell r="AM112">
            <v>1.0996539792387543</v>
          </cell>
          <cell r="AN112">
            <v>1.0082150858849888</v>
          </cell>
          <cell r="AO112" t="str">
            <v/>
          </cell>
          <cell r="AR112">
            <v>325</v>
          </cell>
          <cell r="AU112">
            <v>37959</v>
          </cell>
          <cell r="AV112">
            <v>315</v>
          </cell>
          <cell r="AX112" t="str">
            <v/>
          </cell>
        </row>
        <row r="113">
          <cell r="B113">
            <v>37966</v>
          </cell>
          <cell r="C113">
            <v>147.55341144038593</v>
          </cell>
          <cell r="D113">
            <v>114.97584541062803</v>
          </cell>
          <cell r="E113">
            <v>158.13953488372093</v>
          </cell>
          <cell r="G113">
            <v>37966</v>
          </cell>
          <cell r="H113">
            <v>340</v>
          </cell>
          <cell r="I113">
            <v>2141</v>
          </cell>
          <cell r="J113">
            <v>1547</v>
          </cell>
          <cell r="AH113">
            <v>37396</v>
          </cell>
          <cell r="AI113">
            <v>1591</v>
          </cell>
          <cell r="AJ113">
            <v>1343</v>
          </cell>
          <cell r="AK113" t="str">
            <v/>
          </cell>
          <cell r="AM113">
            <v>1.101038062283737</v>
          </cell>
          <cell r="AN113">
            <v>1.0029873039581778</v>
          </cell>
          <cell r="AO113" t="str">
            <v/>
          </cell>
          <cell r="AR113">
            <v>325</v>
          </cell>
          <cell r="AU113">
            <v>37966</v>
          </cell>
          <cell r="AV113">
            <v>340</v>
          </cell>
          <cell r="AX113" t="str">
            <v/>
          </cell>
        </row>
        <row r="114">
          <cell r="B114">
            <v>37973</v>
          </cell>
          <cell r="C114">
            <v>153.34252239834595</v>
          </cell>
          <cell r="D114">
            <v>117.05685618729098</v>
          </cell>
          <cell r="E114">
            <v>158.13953488372093</v>
          </cell>
          <cell r="G114">
            <v>37973</v>
          </cell>
          <cell r="H114">
            <v>340</v>
          </cell>
          <cell r="I114">
            <v>2225</v>
          </cell>
          <cell r="J114">
            <v>1575</v>
          </cell>
          <cell r="AH114">
            <v>37397</v>
          </cell>
          <cell r="AI114">
            <v>1595</v>
          </cell>
          <cell r="AJ114">
            <v>1343.5</v>
          </cell>
          <cell r="AK114" t="str">
            <v/>
          </cell>
          <cell r="AM114">
            <v>1.1038062283737025</v>
          </cell>
          <cell r="AN114">
            <v>1.0033607169529499</v>
          </cell>
          <cell r="AO114" t="str">
            <v/>
          </cell>
          <cell r="AR114">
            <v>325</v>
          </cell>
          <cell r="AU114">
            <v>37973</v>
          </cell>
          <cell r="AV114">
            <v>340</v>
          </cell>
          <cell r="AX114" t="str">
            <v/>
          </cell>
        </row>
        <row r="115">
          <cell r="B115">
            <v>37994</v>
          </cell>
          <cell r="C115">
            <v>165.67884217780841</v>
          </cell>
          <cell r="D115">
            <v>120.32701597918989</v>
          </cell>
          <cell r="E115">
            <v>181.3953488372093</v>
          </cell>
          <cell r="G115">
            <v>37994</v>
          </cell>
          <cell r="H115">
            <v>390</v>
          </cell>
          <cell r="I115">
            <v>2404</v>
          </cell>
          <cell r="J115">
            <v>1619</v>
          </cell>
          <cell r="AH115">
            <v>37398</v>
          </cell>
          <cell r="AI115">
            <v>1593</v>
          </cell>
          <cell r="AJ115">
            <v>1345</v>
          </cell>
          <cell r="AK115" t="str">
            <v/>
          </cell>
          <cell r="AM115">
            <v>1.1024221453287197</v>
          </cell>
          <cell r="AN115">
            <v>1.0044809559372667</v>
          </cell>
          <cell r="AO115" t="str">
            <v/>
          </cell>
          <cell r="AR115">
            <v>325</v>
          </cell>
          <cell r="AU115">
            <v>37994</v>
          </cell>
          <cell r="AV115">
            <v>390</v>
          </cell>
          <cell r="AX115" t="str">
            <v/>
          </cell>
        </row>
        <row r="116">
          <cell r="B116">
            <v>38001</v>
          </cell>
          <cell r="C116">
            <v>162.57753273604411</v>
          </cell>
          <cell r="D116">
            <v>119.88108509847639</v>
          </cell>
          <cell r="E116">
            <v>186.04651162790697</v>
          </cell>
          <cell r="G116">
            <v>38001</v>
          </cell>
          <cell r="H116">
            <v>400</v>
          </cell>
          <cell r="I116">
            <v>2359</v>
          </cell>
          <cell r="J116">
            <v>1613</v>
          </cell>
          <cell r="AH116">
            <v>37399</v>
          </cell>
          <cell r="AI116">
            <v>1610</v>
          </cell>
          <cell r="AJ116">
            <v>1350</v>
          </cell>
          <cell r="AK116">
            <v>325</v>
          </cell>
          <cell r="AM116">
            <v>1.1141868512110726</v>
          </cell>
          <cell r="AN116">
            <v>1.0082150858849888</v>
          </cell>
          <cell r="AO116">
            <v>1.5116279069767442</v>
          </cell>
          <cell r="AR116">
            <v>325</v>
          </cell>
          <cell r="AU116">
            <v>38001</v>
          </cell>
          <cell r="AV116">
            <v>400</v>
          </cell>
          <cell r="AX116">
            <v>325</v>
          </cell>
        </row>
        <row r="117">
          <cell r="B117">
            <v>38008</v>
          </cell>
          <cell r="C117">
            <v>169.40041350792555</v>
          </cell>
          <cell r="D117">
            <v>121.88777406168711</v>
          </cell>
          <cell r="E117">
            <v>190.69767441860466</v>
          </cell>
          <cell r="G117">
            <v>38008</v>
          </cell>
          <cell r="H117">
            <v>410</v>
          </cell>
          <cell r="I117">
            <v>2458</v>
          </cell>
          <cell r="J117">
            <v>1640</v>
          </cell>
          <cell r="AH117">
            <v>37400</v>
          </cell>
          <cell r="AI117">
            <v>1616</v>
          </cell>
          <cell r="AJ117">
            <v>1352</v>
          </cell>
          <cell r="AK117" t="str">
            <v/>
          </cell>
          <cell r="AM117">
            <v>1.1183391003460208</v>
          </cell>
          <cell r="AN117">
            <v>1.0097087378640777</v>
          </cell>
          <cell r="AO117" t="str">
            <v/>
          </cell>
          <cell r="AR117">
            <v>325</v>
          </cell>
          <cell r="AU117">
            <v>38008</v>
          </cell>
          <cell r="AV117">
            <v>410</v>
          </cell>
          <cell r="AX117" t="str">
            <v/>
          </cell>
        </row>
        <row r="118">
          <cell r="B118">
            <v>38015</v>
          </cell>
          <cell r="C118">
            <v>169.12474155754651</v>
          </cell>
          <cell r="D118">
            <v>122.22222222222223</v>
          </cell>
          <cell r="E118">
            <v>190.69767441860466</v>
          </cell>
          <cell r="G118">
            <v>38015</v>
          </cell>
          <cell r="H118">
            <v>410</v>
          </cell>
          <cell r="I118">
            <v>2454</v>
          </cell>
          <cell r="J118">
            <v>1644.5</v>
          </cell>
          <cell r="AH118">
            <v>37403</v>
          </cell>
          <cell r="AI118">
            <v>1620</v>
          </cell>
          <cell r="AJ118">
            <v>1350.5</v>
          </cell>
          <cell r="AK118" t="str">
            <v/>
          </cell>
          <cell r="AM118">
            <v>1.1211072664359862</v>
          </cell>
          <cell r="AN118">
            <v>1.0085884988797611</v>
          </cell>
          <cell r="AO118" t="str">
            <v/>
          </cell>
          <cell r="AR118">
            <v>325</v>
          </cell>
          <cell r="AU118">
            <v>38015</v>
          </cell>
          <cell r="AV118">
            <v>410</v>
          </cell>
          <cell r="AX118" t="str">
            <v/>
          </cell>
        </row>
        <row r="119">
          <cell r="B119">
            <v>38022</v>
          </cell>
          <cell r="C119">
            <v>176.01654031702273</v>
          </cell>
          <cell r="D119">
            <v>123.89446302489782</v>
          </cell>
          <cell r="E119">
            <v>200</v>
          </cell>
          <cell r="G119">
            <v>38022</v>
          </cell>
          <cell r="H119">
            <v>430</v>
          </cell>
          <cell r="I119">
            <v>2554</v>
          </cell>
          <cell r="J119">
            <v>1667</v>
          </cell>
          <cell r="AH119">
            <v>37404</v>
          </cell>
          <cell r="AI119">
            <v>1649</v>
          </cell>
          <cell r="AJ119">
            <v>1375</v>
          </cell>
          <cell r="AK119" t="str">
            <v/>
          </cell>
          <cell r="AM119">
            <v>1.1411764705882352</v>
          </cell>
          <cell r="AN119">
            <v>1.0268857356235996</v>
          </cell>
          <cell r="AO119" t="str">
            <v/>
          </cell>
          <cell r="AR119">
            <v>325</v>
          </cell>
          <cell r="AU119">
            <v>38022</v>
          </cell>
          <cell r="AV119">
            <v>430</v>
          </cell>
          <cell r="AX119" t="str">
            <v/>
          </cell>
        </row>
        <row r="120">
          <cell r="B120">
            <v>38029</v>
          </cell>
          <cell r="C120">
            <v>186.21640248104757</v>
          </cell>
          <cell r="D120">
            <v>127.83351913786696</v>
          </cell>
          <cell r="E120">
            <v>211.62790697674421</v>
          </cell>
          <cell r="G120">
            <v>38029</v>
          </cell>
          <cell r="H120">
            <v>455</v>
          </cell>
          <cell r="I120">
            <v>2702</v>
          </cell>
          <cell r="J120">
            <v>1720</v>
          </cell>
          <cell r="AH120">
            <v>37405</v>
          </cell>
          <cell r="AI120">
            <v>1644</v>
          </cell>
          <cell r="AJ120">
            <v>1384</v>
          </cell>
          <cell r="AK120" t="str">
            <v/>
          </cell>
          <cell r="AM120">
            <v>1.1377162629757784</v>
          </cell>
          <cell r="AN120">
            <v>1.0336071695294997</v>
          </cell>
          <cell r="AO120" t="str">
            <v/>
          </cell>
          <cell r="AR120">
            <v>325</v>
          </cell>
          <cell r="AU120">
            <v>38029</v>
          </cell>
          <cell r="AV120">
            <v>455</v>
          </cell>
          <cell r="AX120" t="str">
            <v/>
          </cell>
        </row>
        <row r="121">
          <cell r="B121">
            <v>38036</v>
          </cell>
          <cell r="C121">
            <v>197.93246037215712</v>
          </cell>
          <cell r="D121">
            <v>128.98550724637681</v>
          </cell>
          <cell r="E121">
            <v>265.11627906976742</v>
          </cell>
          <cell r="G121">
            <v>38036</v>
          </cell>
          <cell r="H121">
            <v>570</v>
          </cell>
          <cell r="I121">
            <v>2872</v>
          </cell>
          <cell r="J121">
            <v>1735.5</v>
          </cell>
          <cell r="AH121">
            <v>37406</v>
          </cell>
          <cell r="AI121">
            <v>1643</v>
          </cell>
          <cell r="AJ121">
            <v>1384</v>
          </cell>
          <cell r="AK121">
            <v>325</v>
          </cell>
          <cell r="AM121">
            <v>1.1370242214532873</v>
          </cell>
          <cell r="AN121">
            <v>1.0336071695294997</v>
          </cell>
          <cell r="AO121">
            <v>1.5116279069767442</v>
          </cell>
          <cell r="AR121">
            <v>325</v>
          </cell>
          <cell r="AU121">
            <v>38036</v>
          </cell>
          <cell r="AV121">
            <v>570</v>
          </cell>
          <cell r="AX121">
            <v>325</v>
          </cell>
        </row>
        <row r="122">
          <cell r="B122">
            <v>38043</v>
          </cell>
          <cell r="C122">
            <v>201.37835975189526</v>
          </cell>
          <cell r="D122">
            <v>127.61055369751023</v>
          </cell>
          <cell r="E122">
            <v>276.74418604651163</v>
          </cell>
          <cell r="G122">
            <v>38043</v>
          </cell>
          <cell r="H122">
            <v>595</v>
          </cell>
          <cell r="I122">
            <v>2922</v>
          </cell>
          <cell r="J122">
            <v>1717</v>
          </cell>
          <cell r="AH122">
            <v>37407</v>
          </cell>
          <cell r="AI122">
            <v>1659</v>
          </cell>
          <cell r="AJ122">
            <v>1397</v>
          </cell>
          <cell r="AK122" t="str">
            <v/>
          </cell>
          <cell r="AM122">
            <v>1.1480968858131488</v>
          </cell>
          <cell r="AN122">
            <v>1.0433159073935774</v>
          </cell>
          <cell r="AO122" t="str">
            <v/>
          </cell>
          <cell r="AR122">
            <v>328.33333333333331</v>
          </cell>
          <cell r="AU122">
            <v>38043</v>
          </cell>
          <cell r="AV122">
            <v>595</v>
          </cell>
          <cell r="AX122" t="str">
            <v/>
          </cell>
        </row>
        <row r="123">
          <cell r="B123">
            <v>38050</v>
          </cell>
          <cell r="C123">
            <v>198.82839421088906</v>
          </cell>
          <cell r="D123">
            <v>123.74581939799332</v>
          </cell>
          <cell r="E123">
            <v>276.74418604651163</v>
          </cell>
          <cell r="G123">
            <v>38050</v>
          </cell>
          <cell r="H123">
            <v>595</v>
          </cell>
          <cell r="I123">
            <v>2885</v>
          </cell>
          <cell r="J123">
            <v>1665</v>
          </cell>
          <cell r="AH123">
            <v>37412</v>
          </cell>
          <cell r="AI123">
            <v>1697</v>
          </cell>
          <cell r="AJ123">
            <v>1409</v>
          </cell>
          <cell r="AK123" t="str">
            <v/>
          </cell>
          <cell r="AM123">
            <v>1.1743944636678201</v>
          </cell>
          <cell r="AN123">
            <v>1.0522778192681106</v>
          </cell>
          <cell r="AO123" t="str">
            <v/>
          </cell>
          <cell r="AR123">
            <v>331.66666666666669</v>
          </cell>
          <cell r="AU123">
            <v>38050</v>
          </cell>
          <cell r="AV123">
            <v>595</v>
          </cell>
          <cell r="AX123" t="str">
            <v/>
          </cell>
        </row>
        <row r="124">
          <cell r="B124">
            <v>38057</v>
          </cell>
          <cell r="C124">
            <v>200.06891798759474</v>
          </cell>
          <cell r="D124">
            <v>125.30657748049052</v>
          </cell>
          <cell r="E124">
            <v>276.74418604651163</v>
          </cell>
          <cell r="G124">
            <v>38057</v>
          </cell>
          <cell r="H124">
            <v>595</v>
          </cell>
          <cell r="I124">
            <v>2903</v>
          </cell>
          <cell r="J124">
            <v>1686</v>
          </cell>
          <cell r="AH124">
            <v>37413</v>
          </cell>
          <cell r="AI124">
            <v>1706</v>
          </cell>
          <cell r="AJ124">
            <v>1412.5</v>
          </cell>
          <cell r="AK124">
            <v>335</v>
          </cell>
          <cell r="AM124">
            <v>1.1806228373702423</v>
          </cell>
          <cell r="AN124">
            <v>1.0548917102315161</v>
          </cell>
          <cell r="AO124">
            <v>1.558139534883721</v>
          </cell>
          <cell r="AR124">
            <v>335</v>
          </cell>
          <cell r="AU124">
            <v>38057</v>
          </cell>
          <cell r="AV124">
            <v>595</v>
          </cell>
          <cell r="AX124">
            <v>335</v>
          </cell>
        </row>
        <row r="125">
          <cell r="B125">
            <v>38064</v>
          </cell>
          <cell r="C125">
            <v>206.2026188835286</v>
          </cell>
          <cell r="D125">
            <v>124.71200297287255</v>
          </cell>
          <cell r="E125">
            <v>279.06976744186045</v>
          </cell>
          <cell r="G125">
            <v>38064</v>
          </cell>
          <cell r="H125">
            <v>600</v>
          </cell>
          <cell r="I125">
            <v>2992</v>
          </cell>
          <cell r="J125">
            <v>1678</v>
          </cell>
          <cell r="AH125">
            <v>37414</v>
          </cell>
          <cell r="AI125">
            <v>1692</v>
          </cell>
          <cell r="AJ125">
            <v>1392.5</v>
          </cell>
          <cell r="AK125" t="str">
            <v/>
          </cell>
          <cell r="AM125">
            <v>1.1709342560553633</v>
          </cell>
          <cell r="AN125">
            <v>1.0399551904406272</v>
          </cell>
          <cell r="AO125" t="str">
            <v/>
          </cell>
          <cell r="AR125">
            <v>335</v>
          </cell>
          <cell r="AU125">
            <v>38064</v>
          </cell>
          <cell r="AV125">
            <v>600</v>
          </cell>
          <cell r="AX125" t="str">
            <v/>
          </cell>
        </row>
        <row r="126">
          <cell r="B126">
            <v>38071</v>
          </cell>
          <cell r="C126">
            <v>200.27567195037906</v>
          </cell>
          <cell r="D126">
            <v>122.55667038275735</v>
          </cell>
          <cell r="E126">
            <v>262.7906976744186</v>
          </cell>
          <cell r="G126">
            <v>38071</v>
          </cell>
          <cell r="H126">
            <v>565</v>
          </cell>
          <cell r="I126">
            <v>2906</v>
          </cell>
          <cell r="J126">
            <v>1649</v>
          </cell>
          <cell r="AH126">
            <v>37417</v>
          </cell>
          <cell r="AI126">
            <v>1696</v>
          </cell>
          <cell r="AJ126">
            <v>1404</v>
          </cell>
          <cell r="AK126" t="str">
            <v/>
          </cell>
          <cell r="AM126">
            <v>1.1737024221453287</v>
          </cell>
          <cell r="AN126">
            <v>1.0485436893203883</v>
          </cell>
          <cell r="AO126" t="str">
            <v/>
          </cell>
          <cell r="AR126">
            <v>335</v>
          </cell>
          <cell r="AU126">
            <v>38071</v>
          </cell>
          <cell r="AV126">
            <v>565</v>
          </cell>
          <cell r="AX126" t="str">
            <v/>
          </cell>
        </row>
        <row r="127">
          <cell r="B127">
            <v>38078</v>
          </cell>
          <cell r="C127">
            <v>207.78773259820812</v>
          </cell>
          <cell r="D127">
            <v>129.69156447417316</v>
          </cell>
          <cell r="E127">
            <v>262.7906976744186</v>
          </cell>
          <cell r="G127">
            <v>38078</v>
          </cell>
          <cell r="H127">
            <v>565</v>
          </cell>
          <cell r="I127">
            <v>3015</v>
          </cell>
          <cell r="J127">
            <v>1745</v>
          </cell>
          <cell r="AH127">
            <v>37418</v>
          </cell>
          <cell r="AI127">
            <v>1676</v>
          </cell>
          <cell r="AJ127">
            <v>1394</v>
          </cell>
          <cell r="AK127" t="str">
            <v/>
          </cell>
          <cell r="AM127">
            <v>1.1598615916955017</v>
          </cell>
          <cell r="AN127">
            <v>1.041075429424944</v>
          </cell>
          <cell r="AO127" t="str">
            <v/>
          </cell>
          <cell r="AR127">
            <v>335</v>
          </cell>
          <cell r="AU127">
            <v>38078</v>
          </cell>
          <cell r="AV127">
            <v>565</v>
          </cell>
          <cell r="AX127" t="str">
            <v/>
          </cell>
        </row>
        <row r="128">
          <cell r="B128">
            <v>38092</v>
          </cell>
          <cell r="C128">
            <v>196.07167470709854</v>
          </cell>
          <cell r="D128">
            <v>134.29951690821255</v>
          </cell>
          <cell r="E128">
            <v>265.11627906976742</v>
          </cell>
          <cell r="G128">
            <v>38092</v>
          </cell>
          <cell r="H128">
            <v>570</v>
          </cell>
          <cell r="I128">
            <v>2845</v>
          </cell>
          <cell r="J128">
            <v>1807</v>
          </cell>
          <cell r="AH128">
            <v>37419</v>
          </cell>
          <cell r="AI128">
            <v>1672</v>
          </cell>
          <cell r="AJ128">
            <v>1391</v>
          </cell>
          <cell r="AK128" t="str">
            <v/>
          </cell>
          <cell r="AM128">
            <v>1.1570934256055363</v>
          </cell>
          <cell r="AN128">
            <v>1.0388349514563107</v>
          </cell>
          <cell r="AO128" t="str">
            <v/>
          </cell>
          <cell r="AR128">
            <v>335</v>
          </cell>
          <cell r="AU128">
            <v>38092</v>
          </cell>
          <cell r="AV128">
            <v>570</v>
          </cell>
          <cell r="AX128" t="str">
            <v/>
          </cell>
        </row>
        <row r="129">
          <cell r="B129">
            <v>38099</v>
          </cell>
          <cell r="C129">
            <v>186.42315644383186</v>
          </cell>
          <cell r="D129">
            <v>127.38758825715348</v>
          </cell>
          <cell r="E129">
            <v>265.11627906976742</v>
          </cell>
          <cell r="G129">
            <v>38099</v>
          </cell>
          <cell r="H129">
            <v>570</v>
          </cell>
          <cell r="I129">
            <v>2705</v>
          </cell>
          <cell r="J129">
            <v>1714</v>
          </cell>
          <cell r="AH129">
            <v>37420</v>
          </cell>
          <cell r="AI129">
            <v>1672</v>
          </cell>
          <cell r="AJ129">
            <v>1382</v>
          </cell>
          <cell r="AK129">
            <v>335</v>
          </cell>
          <cell r="AM129">
            <v>1.1570934256055363</v>
          </cell>
          <cell r="AN129">
            <v>1.0321135175504108</v>
          </cell>
          <cell r="AO129">
            <v>1.558139534883721</v>
          </cell>
          <cell r="AR129">
            <v>335</v>
          </cell>
          <cell r="AU129">
            <v>38099</v>
          </cell>
          <cell r="AV129">
            <v>570</v>
          </cell>
          <cell r="AX129">
            <v>335</v>
          </cell>
        </row>
        <row r="130">
          <cell r="B130">
            <v>38106</v>
          </cell>
          <cell r="C130">
            <v>181.3921433494142</v>
          </cell>
          <cell r="D130">
            <v>123.59717577108881</v>
          </cell>
          <cell r="E130">
            <v>265.11627906976742</v>
          </cell>
          <cell r="G130">
            <v>38106</v>
          </cell>
          <cell r="H130">
            <v>570</v>
          </cell>
          <cell r="I130">
            <v>2632</v>
          </cell>
          <cell r="J130">
            <v>1663</v>
          </cell>
          <cell r="AH130">
            <v>37421</v>
          </cell>
          <cell r="AI130">
            <v>1667.5</v>
          </cell>
          <cell r="AJ130">
            <v>1376</v>
          </cell>
          <cell r="AK130" t="str">
            <v/>
          </cell>
          <cell r="AM130">
            <v>1.1539792387543253</v>
          </cell>
          <cell r="AN130">
            <v>1.0276325616131441</v>
          </cell>
          <cell r="AO130" t="str">
            <v/>
          </cell>
          <cell r="AR130">
            <v>340</v>
          </cell>
          <cell r="AU130">
            <v>38106</v>
          </cell>
          <cell r="AV130">
            <v>570</v>
          </cell>
          <cell r="AX130" t="str">
            <v/>
          </cell>
        </row>
        <row r="131">
          <cell r="B131">
            <v>38113</v>
          </cell>
          <cell r="C131">
            <v>187.45692625775328</v>
          </cell>
          <cell r="D131">
            <v>123.96878483835006</v>
          </cell>
          <cell r="E131">
            <v>265.11627906976742</v>
          </cell>
          <cell r="G131">
            <v>38113</v>
          </cell>
          <cell r="H131">
            <v>570</v>
          </cell>
          <cell r="I131">
            <v>2720</v>
          </cell>
          <cell r="J131">
            <v>1668</v>
          </cell>
          <cell r="AH131">
            <v>37424</v>
          </cell>
          <cell r="AI131">
            <v>1670</v>
          </cell>
          <cell r="AJ131">
            <v>1365</v>
          </cell>
          <cell r="AK131" t="str">
            <v/>
          </cell>
          <cell r="AM131">
            <v>1.1557093425605536</v>
          </cell>
          <cell r="AN131">
            <v>1.0194174757281553</v>
          </cell>
          <cell r="AO131" t="str">
            <v/>
          </cell>
          <cell r="AR131">
            <v>345</v>
          </cell>
          <cell r="AU131">
            <v>38113</v>
          </cell>
          <cell r="AV131">
            <v>570</v>
          </cell>
          <cell r="AX131" t="str">
            <v/>
          </cell>
        </row>
        <row r="132">
          <cell r="B132">
            <v>38120</v>
          </cell>
          <cell r="C132">
            <v>177.87732598208132</v>
          </cell>
          <cell r="D132">
            <v>118.32032701597919</v>
          </cell>
          <cell r="E132">
            <v>265.11627906976742</v>
          </cell>
          <cell r="G132">
            <v>38120</v>
          </cell>
          <cell r="H132">
            <v>570</v>
          </cell>
          <cell r="I132">
            <v>2581</v>
          </cell>
          <cell r="J132">
            <v>1592</v>
          </cell>
          <cell r="AH132">
            <v>37425</v>
          </cell>
          <cell r="AI132">
            <v>1667</v>
          </cell>
          <cell r="AJ132">
            <v>1366</v>
          </cell>
          <cell r="AK132" t="str">
            <v/>
          </cell>
          <cell r="AM132">
            <v>1.1536332179930795</v>
          </cell>
          <cell r="AN132">
            <v>1.0201643017176998</v>
          </cell>
          <cell r="AO132" t="str">
            <v/>
          </cell>
          <cell r="AR132">
            <v>350</v>
          </cell>
          <cell r="AU132">
            <v>38120</v>
          </cell>
          <cell r="AV132">
            <v>570</v>
          </cell>
          <cell r="AX132" t="str">
            <v/>
          </cell>
        </row>
        <row r="133">
          <cell r="B133">
            <v>38127</v>
          </cell>
          <cell r="C133">
            <v>178.42866988283944</v>
          </cell>
          <cell r="D133">
            <v>120.69862504645113</v>
          </cell>
          <cell r="E133">
            <v>265.11627906976742</v>
          </cell>
          <cell r="G133">
            <v>38127</v>
          </cell>
          <cell r="H133">
            <v>570</v>
          </cell>
          <cell r="I133">
            <v>2589</v>
          </cell>
          <cell r="J133">
            <v>1624</v>
          </cell>
          <cell r="AH133">
            <v>37426</v>
          </cell>
          <cell r="AI133">
            <v>1665</v>
          </cell>
          <cell r="AJ133">
            <v>1364</v>
          </cell>
          <cell r="AK133" t="str">
            <v/>
          </cell>
          <cell r="AM133">
            <v>1.1522491349480968</v>
          </cell>
          <cell r="AN133">
            <v>1.0186706497386109</v>
          </cell>
          <cell r="AO133" t="str">
            <v/>
          </cell>
          <cell r="AR133">
            <v>355</v>
          </cell>
          <cell r="AU133">
            <v>38127</v>
          </cell>
          <cell r="AV133">
            <v>570</v>
          </cell>
          <cell r="AX133" t="str">
            <v/>
          </cell>
        </row>
        <row r="134">
          <cell r="B134">
            <v>38134</v>
          </cell>
          <cell r="C134">
            <v>191.17849758787045</v>
          </cell>
          <cell r="D134">
            <v>124.26607209215905</v>
          </cell>
          <cell r="E134">
            <v>265.11627906976742</v>
          </cell>
          <cell r="G134">
            <v>38134</v>
          </cell>
          <cell r="H134">
            <v>570</v>
          </cell>
          <cell r="I134">
            <v>2774</v>
          </cell>
          <cell r="J134">
            <v>1672</v>
          </cell>
          <cell r="AH134">
            <v>37427</v>
          </cell>
          <cell r="AI134">
            <v>1646</v>
          </cell>
          <cell r="AJ134">
            <v>1350</v>
          </cell>
          <cell r="AK134">
            <v>360</v>
          </cell>
          <cell r="AM134">
            <v>1.1391003460207612</v>
          </cell>
          <cell r="AN134">
            <v>1.0082150858849888</v>
          </cell>
          <cell r="AO134">
            <v>1.6744186046511629</v>
          </cell>
          <cell r="AR134">
            <v>360</v>
          </cell>
          <cell r="AU134">
            <v>38134</v>
          </cell>
          <cell r="AV134">
            <v>570</v>
          </cell>
          <cell r="AX134">
            <v>360</v>
          </cell>
        </row>
        <row r="135">
          <cell r="B135">
            <v>38141</v>
          </cell>
          <cell r="C135">
            <v>189.11095796002758</v>
          </cell>
          <cell r="D135">
            <v>125.08361204013379</v>
          </cell>
          <cell r="E135">
            <v>281.39534883720933</v>
          </cell>
          <cell r="G135">
            <v>38141</v>
          </cell>
          <cell r="H135">
            <v>605</v>
          </cell>
          <cell r="I135">
            <v>2744</v>
          </cell>
          <cell r="J135">
            <v>1683</v>
          </cell>
          <cell r="AH135">
            <v>37428</v>
          </cell>
          <cell r="AI135">
            <v>1638</v>
          </cell>
          <cell r="AJ135">
            <v>1352</v>
          </cell>
          <cell r="AK135" t="str">
            <v/>
          </cell>
          <cell r="AM135">
            <v>1.1335640138408305</v>
          </cell>
          <cell r="AN135">
            <v>1.0097087378640777</v>
          </cell>
          <cell r="AO135" t="str">
            <v/>
          </cell>
          <cell r="AR135">
            <v>360</v>
          </cell>
          <cell r="AU135">
            <v>38141</v>
          </cell>
          <cell r="AV135">
            <v>605</v>
          </cell>
          <cell r="AX135" t="str">
            <v/>
          </cell>
        </row>
        <row r="136">
          <cell r="B136">
            <v>38148</v>
          </cell>
          <cell r="C136">
            <v>177.11922811853893</v>
          </cell>
          <cell r="D136">
            <v>121.88777406168711</v>
          </cell>
          <cell r="E136">
            <v>281.39534883720933</v>
          </cell>
          <cell r="G136">
            <v>38148</v>
          </cell>
          <cell r="H136">
            <v>605</v>
          </cell>
          <cell r="I136">
            <v>2570</v>
          </cell>
          <cell r="J136">
            <v>1640</v>
          </cell>
          <cell r="AH136">
            <v>37431</v>
          </cell>
          <cell r="AI136">
            <v>1633</v>
          </cell>
          <cell r="AJ136">
            <v>1345</v>
          </cell>
          <cell r="AK136" t="str">
            <v/>
          </cell>
          <cell r="AM136">
            <v>1.1301038062283737</v>
          </cell>
          <cell r="AN136">
            <v>1.0044809559372667</v>
          </cell>
          <cell r="AO136" t="str">
            <v/>
          </cell>
          <cell r="AR136">
            <v>360</v>
          </cell>
          <cell r="AU136">
            <v>38148</v>
          </cell>
          <cell r="AV136">
            <v>605</v>
          </cell>
          <cell r="AX136" t="str">
            <v/>
          </cell>
        </row>
        <row r="137">
          <cell r="B137">
            <v>38156</v>
          </cell>
          <cell r="C137">
            <v>180.22053756030323</v>
          </cell>
          <cell r="D137">
            <v>126.86733556298773</v>
          </cell>
          <cell r="E137">
            <v>281.39534883720933</v>
          </cell>
          <cell r="G137">
            <v>38156</v>
          </cell>
          <cell r="H137">
            <v>605</v>
          </cell>
          <cell r="I137">
            <v>2615</v>
          </cell>
          <cell r="J137">
            <v>1707</v>
          </cell>
          <cell r="AH137">
            <v>37432</v>
          </cell>
          <cell r="AI137">
            <v>1654.5</v>
          </cell>
          <cell r="AJ137">
            <v>1358</v>
          </cell>
          <cell r="AK137" t="str">
            <v/>
          </cell>
          <cell r="AM137">
            <v>1.1449826989619376</v>
          </cell>
          <cell r="AN137">
            <v>1.0141896938013444</v>
          </cell>
          <cell r="AO137" t="str">
            <v/>
          </cell>
          <cell r="AR137">
            <v>360</v>
          </cell>
          <cell r="AU137">
            <v>38156</v>
          </cell>
          <cell r="AV137">
            <v>605</v>
          </cell>
          <cell r="AX137" t="str">
            <v/>
          </cell>
        </row>
        <row r="138">
          <cell r="B138">
            <v>38162</v>
          </cell>
          <cell r="C138">
            <v>184.56237077877327</v>
          </cell>
          <cell r="D138">
            <v>128.50241545893718</v>
          </cell>
          <cell r="E138">
            <v>281.39534883720933</v>
          </cell>
          <cell r="G138">
            <v>38162</v>
          </cell>
          <cell r="H138">
            <v>605</v>
          </cell>
          <cell r="I138">
            <v>2678</v>
          </cell>
          <cell r="J138">
            <v>1729</v>
          </cell>
          <cell r="AH138">
            <v>37433</v>
          </cell>
          <cell r="AI138">
            <v>1657</v>
          </cell>
          <cell r="AJ138">
            <v>1367</v>
          </cell>
          <cell r="AK138" t="str">
            <v/>
          </cell>
          <cell r="AM138">
            <v>1.1467128027681661</v>
          </cell>
          <cell r="AN138">
            <v>1.0209111277072442</v>
          </cell>
          <cell r="AO138" t="str">
            <v/>
          </cell>
          <cell r="AR138">
            <v>360</v>
          </cell>
          <cell r="AU138">
            <v>38162</v>
          </cell>
          <cell r="AV138">
            <v>605</v>
          </cell>
          <cell r="AX138" t="str">
            <v/>
          </cell>
        </row>
        <row r="139">
          <cell r="B139">
            <v>38169</v>
          </cell>
          <cell r="C139">
            <v>185.3893866299104</v>
          </cell>
          <cell r="D139">
            <v>127.61055369751023</v>
          </cell>
          <cell r="E139">
            <v>281.39534883720933</v>
          </cell>
          <cell r="G139">
            <v>38169</v>
          </cell>
          <cell r="H139">
            <v>605</v>
          </cell>
          <cell r="I139">
            <v>2690</v>
          </cell>
          <cell r="J139">
            <v>1717</v>
          </cell>
          <cell r="AH139">
            <v>37434</v>
          </cell>
          <cell r="AI139">
            <v>1661</v>
          </cell>
          <cell r="AJ139">
            <v>1370.5</v>
          </cell>
          <cell r="AK139">
            <v>360</v>
          </cell>
          <cell r="AM139">
            <v>1.1494809688581316</v>
          </cell>
          <cell r="AN139">
            <v>1.0235250186706497</v>
          </cell>
          <cell r="AO139">
            <v>1.6744186046511629</v>
          </cell>
          <cell r="AR139">
            <v>360</v>
          </cell>
          <cell r="AU139">
            <v>38169</v>
          </cell>
          <cell r="AV139">
            <v>605</v>
          </cell>
          <cell r="AX139">
            <v>360</v>
          </cell>
        </row>
        <row r="140">
          <cell r="B140">
            <v>38176</v>
          </cell>
          <cell r="C140">
            <v>189.11095796002758</v>
          </cell>
          <cell r="D140">
            <v>130.58342623560014</v>
          </cell>
          <cell r="E140">
            <v>281.39534883720933</v>
          </cell>
          <cell r="G140">
            <v>38176</v>
          </cell>
          <cell r="H140">
            <v>605</v>
          </cell>
          <cell r="I140">
            <v>2744</v>
          </cell>
          <cell r="J140">
            <v>1757</v>
          </cell>
          <cell r="AH140">
            <v>37435</v>
          </cell>
          <cell r="AI140">
            <v>1687</v>
          </cell>
          <cell r="AJ140">
            <v>1388</v>
          </cell>
          <cell r="AK140" t="str">
            <v/>
          </cell>
          <cell r="AM140">
            <v>1.1674740484429065</v>
          </cell>
          <cell r="AN140">
            <v>1.0365944734876773</v>
          </cell>
          <cell r="AO140" t="str">
            <v/>
          </cell>
          <cell r="AR140" t="str">
            <v/>
          </cell>
          <cell r="AU140">
            <v>38176</v>
          </cell>
          <cell r="AV140">
            <v>605</v>
          </cell>
          <cell r="AX140" t="str">
            <v/>
          </cell>
        </row>
        <row r="141">
          <cell r="B141">
            <v>38183</v>
          </cell>
          <cell r="C141">
            <v>193.38387319090282</v>
          </cell>
          <cell r="D141">
            <v>128.42809364548495</v>
          </cell>
          <cell r="E141">
            <v>304.6511627906977</v>
          </cell>
          <cell r="G141">
            <v>38183</v>
          </cell>
          <cell r="H141">
            <v>655</v>
          </cell>
          <cell r="I141">
            <v>2806</v>
          </cell>
          <cell r="J141">
            <v>1728</v>
          </cell>
          <cell r="AH141">
            <v>37438</v>
          </cell>
          <cell r="AI141">
            <v>1684</v>
          </cell>
          <cell r="AJ141">
            <v>1390.5</v>
          </cell>
          <cell r="AK141" t="str">
            <v/>
          </cell>
          <cell r="AM141">
            <v>1.1653979238754326</v>
          </cell>
          <cell r="AN141">
            <v>1.0384615384615385</v>
          </cell>
          <cell r="AO141" t="str">
            <v/>
          </cell>
          <cell r="AR141" t="str">
            <v/>
          </cell>
          <cell r="AU141">
            <v>38183</v>
          </cell>
          <cell r="AV141">
            <v>655</v>
          </cell>
          <cell r="AX141" t="str">
            <v/>
          </cell>
        </row>
        <row r="142">
          <cell r="B142">
            <v>38190</v>
          </cell>
          <cell r="C142">
            <v>192.48793935217091</v>
          </cell>
          <cell r="D142">
            <v>126.42140468227426</v>
          </cell>
          <cell r="E142">
            <v>304.6511627906977</v>
          </cell>
          <cell r="G142">
            <v>38190</v>
          </cell>
          <cell r="H142">
            <v>655</v>
          </cell>
          <cell r="I142">
            <v>2793</v>
          </cell>
          <cell r="J142">
            <v>1701</v>
          </cell>
          <cell r="AH142">
            <v>37439</v>
          </cell>
          <cell r="AI142">
            <v>1666</v>
          </cell>
          <cell r="AJ142">
            <v>1376</v>
          </cell>
          <cell r="AK142" t="str">
            <v/>
          </cell>
          <cell r="AM142">
            <v>1.1529411764705881</v>
          </cell>
          <cell r="AN142">
            <v>1.0276325616131441</v>
          </cell>
          <cell r="AO142" t="str">
            <v/>
          </cell>
          <cell r="AR142" t="str">
            <v/>
          </cell>
          <cell r="AU142">
            <v>38190</v>
          </cell>
          <cell r="AV142">
            <v>655</v>
          </cell>
          <cell r="AX142" t="str">
            <v/>
          </cell>
        </row>
        <row r="143">
          <cell r="B143">
            <v>38197</v>
          </cell>
          <cell r="C143">
            <v>192.00551343900759</v>
          </cell>
          <cell r="D143">
            <v>125.00929022668153</v>
          </cell>
          <cell r="E143">
            <v>351.16279069767444</v>
          </cell>
          <cell r="G143">
            <v>38197</v>
          </cell>
          <cell r="H143">
            <v>755</v>
          </cell>
          <cell r="I143">
            <v>2786</v>
          </cell>
          <cell r="J143">
            <v>1682</v>
          </cell>
          <cell r="AH143">
            <v>37440</v>
          </cell>
          <cell r="AI143">
            <v>1656</v>
          </cell>
          <cell r="AJ143">
            <v>1379</v>
          </cell>
          <cell r="AK143" t="str">
            <v/>
          </cell>
          <cell r="AM143">
            <v>1.1460207612456748</v>
          </cell>
          <cell r="AN143">
            <v>1.0298730395817774</v>
          </cell>
          <cell r="AO143" t="str">
            <v/>
          </cell>
          <cell r="AR143" t="str">
            <v/>
          </cell>
          <cell r="AU143">
            <v>38197</v>
          </cell>
          <cell r="AV143">
            <v>755</v>
          </cell>
          <cell r="AX143" t="str">
            <v/>
          </cell>
        </row>
        <row r="144">
          <cell r="B144">
            <v>38204</v>
          </cell>
          <cell r="C144">
            <v>192.21226740179188</v>
          </cell>
          <cell r="D144">
            <v>125.45522110739502</v>
          </cell>
          <cell r="E144">
            <v>351.16279069767444</v>
          </cell>
          <cell r="G144">
            <v>38204</v>
          </cell>
          <cell r="H144">
            <v>755</v>
          </cell>
          <cell r="I144">
            <v>2789</v>
          </cell>
          <cell r="J144">
            <v>1688</v>
          </cell>
          <cell r="AH144">
            <v>37441</v>
          </cell>
          <cell r="AI144">
            <v>1647</v>
          </cell>
          <cell r="AJ144">
            <v>1372</v>
          </cell>
          <cell r="AK144" t="str">
            <v/>
          </cell>
          <cell r="AM144">
            <v>1.1397923875432525</v>
          </cell>
          <cell r="AN144">
            <v>1.0246452576549665</v>
          </cell>
          <cell r="AO144" t="str">
            <v/>
          </cell>
          <cell r="AR144" t="str">
            <v/>
          </cell>
          <cell r="AU144">
            <v>38204</v>
          </cell>
          <cell r="AV144">
            <v>755</v>
          </cell>
          <cell r="AX144" t="str">
            <v/>
          </cell>
        </row>
        <row r="145">
          <cell r="B145">
            <v>38211</v>
          </cell>
          <cell r="C145">
            <v>191.04066161268091</v>
          </cell>
          <cell r="D145">
            <v>127.46191007060573</v>
          </cell>
          <cell r="E145">
            <v>351.16279069767444</v>
          </cell>
          <cell r="G145">
            <v>38211</v>
          </cell>
          <cell r="H145">
            <v>755</v>
          </cell>
          <cell r="I145">
            <v>2772</v>
          </cell>
          <cell r="J145">
            <v>1715</v>
          </cell>
          <cell r="AH145">
            <v>37442</v>
          </cell>
          <cell r="AI145">
            <v>1666</v>
          </cell>
          <cell r="AJ145">
            <v>1388</v>
          </cell>
          <cell r="AK145" t="str">
            <v/>
          </cell>
          <cell r="AM145">
            <v>1.1529411764705881</v>
          </cell>
          <cell r="AN145">
            <v>1.0365944734876773</v>
          </cell>
          <cell r="AO145" t="str">
            <v/>
          </cell>
          <cell r="AR145" t="str">
            <v/>
          </cell>
          <cell r="AU145">
            <v>38211</v>
          </cell>
          <cell r="AV145">
            <v>755</v>
          </cell>
          <cell r="AX145" t="str">
            <v/>
          </cell>
        </row>
        <row r="146">
          <cell r="B146">
            <v>38218</v>
          </cell>
          <cell r="C146">
            <v>192.6946933149552</v>
          </cell>
          <cell r="D146">
            <v>128.79970271274618</v>
          </cell>
          <cell r="E146">
            <v>351.16279069767444</v>
          </cell>
          <cell r="G146">
            <v>38218</v>
          </cell>
          <cell r="H146">
            <v>755</v>
          </cell>
          <cell r="I146">
            <v>2796</v>
          </cell>
          <cell r="J146">
            <v>1733</v>
          </cell>
          <cell r="AH146">
            <v>37445</v>
          </cell>
          <cell r="AI146">
            <v>1654</v>
          </cell>
          <cell r="AJ146">
            <v>1370.5</v>
          </cell>
          <cell r="AK146" t="str">
            <v/>
          </cell>
          <cell r="AM146">
            <v>1.144636678200692</v>
          </cell>
          <cell r="AN146">
            <v>1.0235250186706497</v>
          </cell>
          <cell r="AO146" t="str">
            <v/>
          </cell>
          <cell r="AR146" t="str">
            <v/>
          </cell>
          <cell r="AU146">
            <v>38218</v>
          </cell>
          <cell r="AV146">
            <v>755</v>
          </cell>
          <cell r="AX146" t="str">
            <v/>
          </cell>
        </row>
        <row r="147">
          <cell r="B147">
            <v>38225</v>
          </cell>
          <cell r="C147">
            <v>188.35286009648519</v>
          </cell>
          <cell r="D147">
            <v>126.42140468227426</v>
          </cell>
          <cell r="E147">
            <v>365.11627906976742</v>
          </cell>
          <cell r="G147">
            <v>38225</v>
          </cell>
          <cell r="H147">
            <v>785</v>
          </cell>
          <cell r="I147">
            <v>2733</v>
          </cell>
          <cell r="J147">
            <v>1701</v>
          </cell>
          <cell r="AH147">
            <v>37446</v>
          </cell>
          <cell r="AI147">
            <v>1664.5</v>
          </cell>
          <cell r="AJ147">
            <v>1371</v>
          </cell>
          <cell r="AK147" t="str">
            <v/>
          </cell>
          <cell r="AM147">
            <v>1.1519031141868512</v>
          </cell>
          <cell r="AN147">
            <v>1.023898431665422</v>
          </cell>
          <cell r="AO147" t="str">
            <v/>
          </cell>
          <cell r="AR147" t="str">
            <v/>
          </cell>
          <cell r="AU147">
            <v>38225</v>
          </cell>
          <cell r="AV147">
            <v>785</v>
          </cell>
          <cell r="AX147" t="str">
            <v/>
          </cell>
        </row>
        <row r="148">
          <cell r="B148">
            <v>38232</v>
          </cell>
          <cell r="C148">
            <v>188.28394210889041</v>
          </cell>
          <cell r="D148">
            <v>125.30657748049052</v>
          </cell>
          <cell r="E148">
            <v>365.11627906976742</v>
          </cell>
          <cell r="G148">
            <v>38232</v>
          </cell>
          <cell r="H148">
            <v>785</v>
          </cell>
          <cell r="I148">
            <v>2732</v>
          </cell>
          <cell r="J148">
            <v>1686</v>
          </cell>
          <cell r="AH148">
            <v>37447</v>
          </cell>
          <cell r="AI148">
            <v>1661.5</v>
          </cell>
          <cell r="AJ148">
            <v>1377</v>
          </cell>
          <cell r="AK148" t="str">
            <v/>
          </cell>
          <cell r="AM148">
            <v>1.1498269896193771</v>
          </cell>
          <cell r="AN148">
            <v>1.0283793876026885</v>
          </cell>
          <cell r="AO148" t="str">
            <v/>
          </cell>
          <cell r="AR148" t="str">
            <v/>
          </cell>
          <cell r="AU148">
            <v>38232</v>
          </cell>
          <cell r="AV148">
            <v>785</v>
          </cell>
          <cell r="AX148" t="str">
            <v/>
          </cell>
        </row>
        <row r="149">
          <cell r="B149">
            <v>38239</v>
          </cell>
          <cell r="C149">
            <v>189.5933838731909</v>
          </cell>
          <cell r="D149">
            <v>124.26607209215905</v>
          </cell>
          <cell r="E149">
            <v>353.48837209302326</v>
          </cell>
          <cell r="G149">
            <v>38239</v>
          </cell>
          <cell r="H149">
            <v>760</v>
          </cell>
          <cell r="I149">
            <v>2751</v>
          </cell>
          <cell r="J149">
            <v>1672</v>
          </cell>
          <cell r="AH149">
            <v>37448</v>
          </cell>
          <cell r="AI149">
            <v>1642.5</v>
          </cell>
          <cell r="AJ149">
            <v>1376</v>
          </cell>
          <cell r="AK149">
            <v>360</v>
          </cell>
          <cell r="AM149">
            <v>1.1366782006920415</v>
          </cell>
          <cell r="AN149">
            <v>1.0276325616131441</v>
          </cell>
          <cell r="AO149">
            <v>1.6744186046511629</v>
          </cell>
          <cell r="AR149">
            <v>360</v>
          </cell>
          <cell r="AU149">
            <v>38239</v>
          </cell>
          <cell r="AV149">
            <v>760</v>
          </cell>
          <cell r="AX149">
            <v>360</v>
          </cell>
        </row>
        <row r="150">
          <cell r="B150">
            <v>38246</v>
          </cell>
          <cell r="C150">
            <v>194.55547898001379</v>
          </cell>
          <cell r="D150">
            <v>127.31326644370122</v>
          </cell>
          <cell r="E150">
            <v>353.48837209302326</v>
          </cell>
          <cell r="G150">
            <v>38246</v>
          </cell>
          <cell r="H150">
            <v>760</v>
          </cell>
          <cell r="I150">
            <v>2823</v>
          </cell>
          <cell r="J150">
            <v>1713</v>
          </cell>
          <cell r="AH150">
            <v>37449</v>
          </cell>
          <cell r="AI150">
            <v>1637</v>
          </cell>
          <cell r="AJ150">
            <v>1371.5</v>
          </cell>
          <cell r="AK150" t="str">
            <v/>
          </cell>
          <cell r="AM150">
            <v>1.1328719723183391</v>
          </cell>
          <cell r="AN150">
            <v>1.0242718446601942</v>
          </cell>
          <cell r="AO150" t="str">
            <v/>
          </cell>
          <cell r="AR150">
            <v>360</v>
          </cell>
          <cell r="AU150">
            <v>38246</v>
          </cell>
          <cell r="AV150">
            <v>760</v>
          </cell>
          <cell r="AX150" t="str">
            <v/>
          </cell>
        </row>
        <row r="151">
          <cell r="B151">
            <v>38253</v>
          </cell>
          <cell r="C151">
            <v>202.06753962784285</v>
          </cell>
          <cell r="D151">
            <v>134.8197696023783</v>
          </cell>
          <cell r="E151">
            <v>353.48837209302326</v>
          </cell>
          <cell r="G151">
            <v>38253</v>
          </cell>
          <cell r="H151">
            <v>760</v>
          </cell>
          <cell r="I151">
            <v>2932</v>
          </cell>
          <cell r="J151">
            <v>1814</v>
          </cell>
          <cell r="AH151">
            <v>37452</v>
          </cell>
          <cell r="AI151">
            <v>1628</v>
          </cell>
          <cell r="AJ151">
            <v>1374</v>
          </cell>
          <cell r="AK151" t="str">
            <v/>
          </cell>
          <cell r="AM151">
            <v>1.1266435986159169</v>
          </cell>
          <cell r="AN151">
            <v>1.0261389096340552</v>
          </cell>
          <cell r="AO151" t="str">
            <v/>
          </cell>
          <cell r="AR151">
            <v>360</v>
          </cell>
          <cell r="AU151">
            <v>38253</v>
          </cell>
          <cell r="AV151">
            <v>760</v>
          </cell>
          <cell r="AX151" t="str">
            <v/>
          </cell>
        </row>
        <row r="152">
          <cell r="B152">
            <v>38260</v>
          </cell>
          <cell r="C152">
            <v>206.5816678152998</v>
          </cell>
          <cell r="D152">
            <v>137.1609067261241</v>
          </cell>
          <cell r="E152">
            <v>316.27906976744185</v>
          </cell>
          <cell r="G152">
            <v>38260</v>
          </cell>
          <cell r="H152">
            <v>680</v>
          </cell>
          <cell r="I152">
            <v>2997.5</v>
          </cell>
          <cell r="J152">
            <v>1845.5</v>
          </cell>
          <cell r="AH152">
            <v>37453</v>
          </cell>
          <cell r="AI152">
            <v>1632</v>
          </cell>
          <cell r="AJ152">
            <v>1378</v>
          </cell>
          <cell r="AK152" t="str">
            <v/>
          </cell>
          <cell r="AM152">
            <v>1.1294117647058823</v>
          </cell>
          <cell r="AN152">
            <v>1.029126213592233</v>
          </cell>
          <cell r="AO152" t="str">
            <v/>
          </cell>
          <cell r="AR152">
            <v>360</v>
          </cell>
          <cell r="AU152">
            <v>38260</v>
          </cell>
          <cell r="AV152">
            <v>680</v>
          </cell>
          <cell r="AX152" t="str">
            <v/>
          </cell>
        </row>
        <row r="153">
          <cell r="B153">
            <v>38267</v>
          </cell>
          <cell r="C153">
            <v>209.92419021364577</v>
          </cell>
          <cell r="D153">
            <v>137.42103307320698</v>
          </cell>
          <cell r="E153">
            <v>316.27906976744185</v>
          </cell>
          <cell r="G153">
            <v>38267</v>
          </cell>
          <cell r="H153">
            <v>680</v>
          </cell>
          <cell r="I153">
            <v>3046</v>
          </cell>
          <cell r="J153">
            <v>1849</v>
          </cell>
          <cell r="AH153">
            <v>37454</v>
          </cell>
          <cell r="AI153">
            <v>1632</v>
          </cell>
          <cell r="AJ153">
            <v>1377.5</v>
          </cell>
          <cell r="AK153" t="str">
            <v/>
          </cell>
          <cell r="AM153">
            <v>1.1294117647058823</v>
          </cell>
          <cell r="AN153">
            <v>1.0287528005974609</v>
          </cell>
          <cell r="AO153" t="str">
            <v/>
          </cell>
          <cell r="AR153">
            <v>360</v>
          </cell>
          <cell r="AU153">
            <v>38267</v>
          </cell>
          <cell r="AV153">
            <v>680</v>
          </cell>
          <cell r="AX153" t="str">
            <v/>
          </cell>
        </row>
        <row r="154">
          <cell r="B154">
            <v>38274</v>
          </cell>
          <cell r="C154">
            <v>189.24879393521709</v>
          </cell>
          <cell r="D154">
            <v>129.69156447417316</v>
          </cell>
          <cell r="E154">
            <v>316.27906976744185</v>
          </cell>
          <cell r="G154">
            <v>38274</v>
          </cell>
          <cell r="H154">
            <v>680</v>
          </cell>
          <cell r="I154">
            <v>2746</v>
          </cell>
          <cell r="J154">
            <v>1745</v>
          </cell>
          <cell r="AH154">
            <v>37455</v>
          </cell>
          <cell r="AI154">
            <v>1620</v>
          </cell>
          <cell r="AJ154">
            <v>1365</v>
          </cell>
          <cell r="AK154">
            <v>360</v>
          </cell>
          <cell r="AM154">
            <v>1.1211072664359862</v>
          </cell>
          <cell r="AN154">
            <v>1.0194174757281553</v>
          </cell>
          <cell r="AO154">
            <v>1.6744186046511629</v>
          </cell>
          <cell r="AR154">
            <v>360</v>
          </cell>
          <cell r="AU154">
            <v>38274</v>
          </cell>
          <cell r="AV154">
            <v>680</v>
          </cell>
          <cell r="AX154">
            <v>360</v>
          </cell>
        </row>
        <row r="155">
          <cell r="B155">
            <v>38281</v>
          </cell>
          <cell r="C155">
            <v>194.69331495520331</v>
          </cell>
          <cell r="D155">
            <v>130.06317354143442</v>
          </cell>
          <cell r="E155">
            <v>316.27906976744185</v>
          </cell>
          <cell r="G155">
            <v>38281</v>
          </cell>
          <cell r="H155">
            <v>680</v>
          </cell>
          <cell r="I155">
            <v>2825</v>
          </cell>
          <cell r="J155">
            <v>1750</v>
          </cell>
          <cell r="AH155">
            <v>37456</v>
          </cell>
          <cell r="AI155">
            <v>1590.5</v>
          </cell>
          <cell r="AJ155">
            <v>1350.5</v>
          </cell>
          <cell r="AK155" t="str">
            <v/>
          </cell>
          <cell r="AM155">
            <v>1.1006920415224914</v>
          </cell>
          <cell r="AN155">
            <v>1.0085884988797611</v>
          </cell>
          <cell r="AO155" t="str">
            <v/>
          </cell>
          <cell r="AR155">
            <v>360</v>
          </cell>
          <cell r="AU155">
            <v>38281</v>
          </cell>
          <cell r="AV155">
            <v>680</v>
          </cell>
          <cell r="AX155" t="str">
            <v/>
          </cell>
        </row>
        <row r="156">
          <cell r="B156">
            <v>38288</v>
          </cell>
          <cell r="C156">
            <v>189.66230186078567</v>
          </cell>
          <cell r="D156">
            <v>131.17800074321812</v>
          </cell>
          <cell r="E156">
            <v>316.27906976744185</v>
          </cell>
          <cell r="G156">
            <v>38288</v>
          </cell>
          <cell r="H156">
            <v>680</v>
          </cell>
          <cell r="I156">
            <v>2752</v>
          </cell>
          <cell r="J156">
            <v>1765</v>
          </cell>
          <cell r="AH156">
            <v>37459</v>
          </cell>
          <cell r="AI156">
            <v>1570</v>
          </cell>
          <cell r="AJ156">
            <v>1340.5</v>
          </cell>
          <cell r="AK156" t="str">
            <v/>
          </cell>
          <cell r="AM156">
            <v>1.0865051903114187</v>
          </cell>
          <cell r="AN156">
            <v>1.0011202389843166</v>
          </cell>
          <cell r="AO156" t="str">
            <v/>
          </cell>
          <cell r="AR156">
            <v>360</v>
          </cell>
          <cell r="AU156">
            <v>38288</v>
          </cell>
          <cell r="AV156">
            <v>680</v>
          </cell>
          <cell r="AX156" t="str">
            <v/>
          </cell>
        </row>
        <row r="157">
          <cell r="B157">
            <v>38295</v>
          </cell>
          <cell r="C157">
            <v>200.89593383873191</v>
          </cell>
          <cell r="D157">
            <v>134.67112597547379</v>
          </cell>
          <cell r="E157">
            <v>316.27906976744185</v>
          </cell>
          <cell r="G157">
            <v>38295</v>
          </cell>
          <cell r="H157">
            <v>680</v>
          </cell>
          <cell r="I157">
            <v>2915</v>
          </cell>
          <cell r="J157">
            <v>1812</v>
          </cell>
          <cell r="AH157">
            <v>37460</v>
          </cell>
          <cell r="AI157">
            <v>1544</v>
          </cell>
          <cell r="AJ157">
            <v>1323</v>
          </cell>
          <cell r="AK157" t="str">
            <v/>
          </cell>
          <cell r="AM157">
            <v>1.0685121107266435</v>
          </cell>
          <cell r="AN157">
            <v>0.98805078416728898</v>
          </cell>
          <cell r="AO157" t="str">
            <v/>
          </cell>
          <cell r="AR157">
            <v>360</v>
          </cell>
          <cell r="AU157">
            <v>38295</v>
          </cell>
          <cell r="AV157">
            <v>680</v>
          </cell>
          <cell r="AX157" t="str">
            <v/>
          </cell>
        </row>
        <row r="158">
          <cell r="B158">
            <v>38302</v>
          </cell>
          <cell r="C158">
            <v>205.89248793935218</v>
          </cell>
          <cell r="D158">
            <v>132.81308063916759</v>
          </cell>
          <cell r="E158">
            <v>316.27906976744185</v>
          </cell>
          <cell r="G158">
            <v>38302</v>
          </cell>
          <cell r="H158">
            <v>680</v>
          </cell>
          <cell r="I158">
            <v>2987.5</v>
          </cell>
          <cell r="J158">
            <v>1787</v>
          </cell>
          <cell r="AH158">
            <v>37461</v>
          </cell>
          <cell r="AI158">
            <v>1525</v>
          </cell>
          <cell r="AJ158">
            <v>1315</v>
          </cell>
          <cell r="AK158" t="str">
            <v/>
          </cell>
          <cell r="AM158">
            <v>1.0553633217993079</v>
          </cell>
          <cell r="AN158">
            <v>0.98207617625093357</v>
          </cell>
          <cell r="AO158" t="str">
            <v/>
          </cell>
          <cell r="AR158">
            <v>360</v>
          </cell>
          <cell r="AU158">
            <v>38302</v>
          </cell>
          <cell r="AV158">
            <v>680</v>
          </cell>
          <cell r="AX158" t="str">
            <v/>
          </cell>
        </row>
        <row r="159">
          <cell r="B159">
            <v>38309</v>
          </cell>
          <cell r="C159">
            <v>212.26740179186768</v>
          </cell>
          <cell r="D159">
            <v>134.89409141583056</v>
          </cell>
          <cell r="E159">
            <v>316.27906976744185</v>
          </cell>
          <cell r="G159">
            <v>38309</v>
          </cell>
          <cell r="H159">
            <v>680</v>
          </cell>
          <cell r="I159">
            <v>3080</v>
          </cell>
          <cell r="J159">
            <v>1815</v>
          </cell>
          <cell r="AH159">
            <v>37462</v>
          </cell>
          <cell r="AI159">
            <v>1534.5</v>
          </cell>
          <cell r="AJ159">
            <v>1328</v>
          </cell>
          <cell r="AK159">
            <v>360</v>
          </cell>
          <cell r="AM159">
            <v>1.0619377162629757</v>
          </cell>
          <cell r="AN159">
            <v>0.99178491411501124</v>
          </cell>
          <cell r="AO159">
            <v>1.6744186046511629</v>
          </cell>
          <cell r="AR159">
            <v>360</v>
          </cell>
          <cell r="AU159">
            <v>38309</v>
          </cell>
          <cell r="AV159">
            <v>680</v>
          </cell>
          <cell r="AX159">
            <v>360</v>
          </cell>
        </row>
        <row r="160">
          <cell r="B160">
            <v>38323</v>
          </cell>
          <cell r="C160">
            <v>206.06478290833908</v>
          </cell>
          <cell r="D160">
            <v>134.67112597547379</v>
          </cell>
          <cell r="E160">
            <v>316.27906976744185</v>
          </cell>
          <cell r="G160">
            <v>38323</v>
          </cell>
          <cell r="H160">
            <v>680</v>
          </cell>
          <cell r="I160">
            <v>2990</v>
          </cell>
          <cell r="J160">
            <v>1812</v>
          </cell>
          <cell r="AH160">
            <v>37463</v>
          </cell>
          <cell r="AI160">
            <v>1529</v>
          </cell>
          <cell r="AJ160">
            <v>1327.5</v>
          </cell>
          <cell r="AK160" t="str">
            <v/>
          </cell>
          <cell r="AM160">
            <v>1.0581314878892734</v>
          </cell>
          <cell r="AN160">
            <v>0.99141150112023901</v>
          </cell>
          <cell r="AO160" t="str">
            <v/>
          </cell>
          <cell r="AR160">
            <v>360</v>
          </cell>
          <cell r="AU160">
            <v>38323</v>
          </cell>
          <cell r="AV160">
            <v>680</v>
          </cell>
          <cell r="AX160" t="str">
            <v/>
          </cell>
        </row>
        <row r="161">
          <cell r="B161">
            <v>38330</v>
          </cell>
          <cell r="C161">
            <v>198.1736733287388</v>
          </cell>
          <cell r="D161">
            <v>132.73875882571537</v>
          </cell>
          <cell r="E161">
            <v>316.27906976744185</v>
          </cell>
          <cell r="G161">
            <v>38330</v>
          </cell>
          <cell r="H161">
            <v>680</v>
          </cell>
          <cell r="I161">
            <v>2875.5</v>
          </cell>
          <cell r="J161">
            <v>1786</v>
          </cell>
          <cell r="AH161">
            <v>37466</v>
          </cell>
          <cell r="AI161">
            <v>1540</v>
          </cell>
          <cell r="AJ161">
            <v>1335</v>
          </cell>
          <cell r="AK161" t="str">
            <v/>
          </cell>
          <cell r="AM161">
            <v>1.0657439446366781</v>
          </cell>
          <cell r="AN161">
            <v>0.9970126960418223</v>
          </cell>
          <cell r="AO161" t="str">
            <v/>
          </cell>
          <cell r="AR161">
            <v>360</v>
          </cell>
          <cell r="AU161">
            <v>38330</v>
          </cell>
          <cell r="AV161">
            <v>680</v>
          </cell>
          <cell r="AX161" t="str">
            <v/>
          </cell>
        </row>
        <row r="162">
          <cell r="B162">
            <v>38337</v>
          </cell>
          <cell r="C162">
            <v>208.40799448656097</v>
          </cell>
          <cell r="D162">
            <v>136.15756224451877</v>
          </cell>
          <cell r="E162">
            <v>306.97674418604652</v>
          </cell>
          <cell r="G162">
            <v>38337</v>
          </cell>
          <cell r="H162">
            <v>660</v>
          </cell>
          <cell r="I162">
            <v>3024</v>
          </cell>
          <cell r="J162">
            <v>1832</v>
          </cell>
          <cell r="AH162">
            <v>37467</v>
          </cell>
          <cell r="AI162">
            <v>1523</v>
          </cell>
          <cell r="AJ162">
            <v>1320</v>
          </cell>
          <cell r="AK162" t="str">
            <v/>
          </cell>
          <cell r="AM162">
            <v>1.0539792387543252</v>
          </cell>
          <cell r="AN162">
            <v>0.98581030619865573</v>
          </cell>
          <cell r="AO162" t="str">
            <v/>
          </cell>
          <cell r="AR162">
            <v>360</v>
          </cell>
          <cell r="AU162">
            <v>38337</v>
          </cell>
          <cell r="AV162">
            <v>660</v>
          </cell>
          <cell r="AX162" t="str">
            <v/>
          </cell>
        </row>
        <row r="163">
          <cell r="B163">
            <v>38358</v>
          </cell>
          <cell r="C163">
            <v>203.44589937973811</v>
          </cell>
          <cell r="D163">
            <v>134.29951690821255</v>
          </cell>
          <cell r="E163">
            <v>306.97674418604652</v>
          </cell>
          <cell r="G163">
            <v>38358</v>
          </cell>
          <cell r="H163">
            <v>660</v>
          </cell>
          <cell r="I163">
            <v>2952</v>
          </cell>
          <cell r="J163">
            <v>1807</v>
          </cell>
          <cell r="AH163">
            <v>37468</v>
          </cell>
          <cell r="AI163">
            <v>1515</v>
          </cell>
          <cell r="AJ163">
            <v>1317</v>
          </cell>
          <cell r="AK163" t="str">
            <v/>
          </cell>
          <cell r="AM163">
            <v>1.0484429065743945</v>
          </cell>
          <cell r="AN163">
            <v>0.98356982823002237</v>
          </cell>
          <cell r="AO163" t="str">
            <v/>
          </cell>
          <cell r="AR163">
            <v>360</v>
          </cell>
          <cell r="AU163">
            <v>38358</v>
          </cell>
          <cell r="AV163">
            <v>660</v>
          </cell>
          <cell r="AX163" t="str">
            <v/>
          </cell>
        </row>
        <row r="164">
          <cell r="B164">
            <v>38365</v>
          </cell>
          <cell r="C164">
            <v>206.82288077188144</v>
          </cell>
          <cell r="D164">
            <v>136.00891861761426</v>
          </cell>
          <cell r="E164">
            <v>297.67441860465118</v>
          </cell>
          <cell r="G164">
            <v>38365</v>
          </cell>
          <cell r="H164">
            <v>640</v>
          </cell>
          <cell r="I164">
            <v>3001</v>
          </cell>
          <cell r="J164">
            <v>1830</v>
          </cell>
          <cell r="AH164">
            <v>37469</v>
          </cell>
          <cell r="AI164">
            <v>1507</v>
          </cell>
          <cell r="AJ164">
            <v>1315</v>
          </cell>
          <cell r="AK164">
            <v>360</v>
          </cell>
          <cell r="AM164">
            <v>1.0429065743944637</v>
          </cell>
          <cell r="AN164">
            <v>0.98207617625093357</v>
          </cell>
          <cell r="AO164">
            <v>1.6744186046511629</v>
          </cell>
          <cell r="AR164">
            <v>360</v>
          </cell>
          <cell r="AU164">
            <v>38365</v>
          </cell>
          <cell r="AV164">
            <v>640</v>
          </cell>
          <cell r="AX164">
            <v>360</v>
          </cell>
        </row>
        <row r="165">
          <cell r="B165">
            <v>38372</v>
          </cell>
          <cell r="C165">
            <v>209.51068228807719</v>
          </cell>
          <cell r="D165">
            <v>136.67781493868449</v>
          </cell>
          <cell r="E165">
            <v>297.67441860465118</v>
          </cell>
          <cell r="G165">
            <v>38372</v>
          </cell>
          <cell r="H165">
            <v>640</v>
          </cell>
          <cell r="I165">
            <v>3040</v>
          </cell>
          <cell r="J165">
            <v>1839</v>
          </cell>
          <cell r="AH165">
            <v>37470</v>
          </cell>
          <cell r="AI165">
            <v>1501</v>
          </cell>
          <cell r="AJ165">
            <v>1312</v>
          </cell>
          <cell r="AK165" t="str">
            <v/>
          </cell>
          <cell r="AM165">
            <v>1.0387543252595155</v>
          </cell>
          <cell r="AN165">
            <v>0.97983569828230022</v>
          </cell>
          <cell r="AO165" t="str">
            <v/>
          </cell>
          <cell r="AR165">
            <v>365</v>
          </cell>
          <cell r="AU165">
            <v>38372</v>
          </cell>
          <cell r="AV165">
            <v>640</v>
          </cell>
          <cell r="AX165" t="str">
            <v/>
          </cell>
        </row>
        <row r="166">
          <cell r="B166">
            <v>38379</v>
          </cell>
          <cell r="C166">
            <v>210.4066161268091</v>
          </cell>
          <cell r="D166">
            <v>135.8602749907098</v>
          </cell>
          <cell r="E166">
            <v>297.67441860465118</v>
          </cell>
          <cell r="G166">
            <v>38379</v>
          </cell>
          <cell r="H166">
            <v>640</v>
          </cell>
          <cell r="I166">
            <v>3053</v>
          </cell>
          <cell r="J166">
            <v>1828</v>
          </cell>
          <cell r="AH166">
            <v>37473</v>
          </cell>
          <cell r="AI166">
            <v>1477.5</v>
          </cell>
          <cell r="AJ166">
            <v>1297</v>
          </cell>
          <cell r="AK166" t="str">
            <v/>
          </cell>
          <cell r="AM166">
            <v>1.0224913494809689</v>
          </cell>
          <cell r="AN166">
            <v>0.96863330843913364</v>
          </cell>
          <cell r="AO166" t="str">
            <v/>
          </cell>
          <cell r="AR166">
            <v>370</v>
          </cell>
          <cell r="AU166">
            <v>38379</v>
          </cell>
          <cell r="AV166">
            <v>640</v>
          </cell>
          <cell r="AX166" t="str">
            <v/>
          </cell>
        </row>
        <row r="167">
          <cell r="B167">
            <v>38386</v>
          </cell>
          <cell r="C167">
            <v>207.16747070985528</v>
          </cell>
          <cell r="D167">
            <v>135.97175771088814</v>
          </cell>
          <cell r="E167">
            <v>297.67441860465118</v>
          </cell>
          <cell r="G167">
            <v>38386</v>
          </cell>
          <cell r="H167">
            <v>640</v>
          </cell>
          <cell r="I167">
            <v>3006</v>
          </cell>
          <cell r="J167">
            <v>1829.5</v>
          </cell>
          <cell r="AH167">
            <v>37474</v>
          </cell>
          <cell r="AI167">
            <v>1499</v>
          </cell>
          <cell r="AJ167">
            <v>1312</v>
          </cell>
          <cell r="AK167" t="str">
            <v/>
          </cell>
          <cell r="AM167">
            <v>1.0373702422145328</v>
          </cell>
          <cell r="AN167">
            <v>0.97983569828230022</v>
          </cell>
          <cell r="AO167" t="str">
            <v/>
          </cell>
          <cell r="AR167">
            <v>375</v>
          </cell>
          <cell r="AU167">
            <v>38386</v>
          </cell>
          <cell r="AV167">
            <v>640</v>
          </cell>
          <cell r="AX167" t="str">
            <v/>
          </cell>
        </row>
        <row r="168">
          <cell r="B168">
            <v>38393</v>
          </cell>
          <cell r="C168">
            <v>210.4066161268091</v>
          </cell>
          <cell r="D168">
            <v>137.12374581939798</v>
          </cell>
          <cell r="E168">
            <v>297.67441860465118</v>
          </cell>
          <cell r="G168">
            <v>38393</v>
          </cell>
          <cell r="H168">
            <v>640</v>
          </cell>
          <cell r="I168">
            <v>3053</v>
          </cell>
          <cell r="J168">
            <v>1845</v>
          </cell>
          <cell r="AH168">
            <v>37475</v>
          </cell>
          <cell r="AI168">
            <v>1491</v>
          </cell>
          <cell r="AJ168">
            <v>1300.5</v>
          </cell>
          <cell r="AK168" t="str">
            <v/>
          </cell>
          <cell r="AM168">
            <v>1.0318339100346021</v>
          </cell>
          <cell r="AN168">
            <v>0.97124719940253923</v>
          </cell>
          <cell r="AO168" t="str">
            <v/>
          </cell>
          <cell r="AR168">
            <v>380</v>
          </cell>
          <cell r="AU168">
            <v>38393</v>
          </cell>
          <cell r="AV168">
            <v>640</v>
          </cell>
          <cell r="AX168" t="str">
            <v/>
          </cell>
        </row>
        <row r="169">
          <cell r="B169">
            <v>38400</v>
          </cell>
          <cell r="C169">
            <v>217.57408683666438</v>
          </cell>
          <cell r="D169">
            <v>141.88034188034189</v>
          </cell>
          <cell r="E169">
            <v>288.37209302325579</v>
          </cell>
          <cell r="G169">
            <v>38400</v>
          </cell>
          <cell r="H169">
            <v>620</v>
          </cell>
          <cell r="I169">
            <v>3157</v>
          </cell>
          <cell r="J169">
            <v>1909</v>
          </cell>
          <cell r="AH169">
            <v>37476</v>
          </cell>
          <cell r="AI169">
            <v>1498</v>
          </cell>
          <cell r="AJ169">
            <v>1307</v>
          </cell>
          <cell r="AK169">
            <v>385</v>
          </cell>
          <cell r="AM169">
            <v>1.0366782006920414</v>
          </cell>
          <cell r="AN169">
            <v>0.97610156833457806</v>
          </cell>
          <cell r="AO169">
            <v>1.7906976744186047</v>
          </cell>
          <cell r="AR169">
            <v>385</v>
          </cell>
          <cell r="AU169">
            <v>38400</v>
          </cell>
          <cell r="AV169">
            <v>620</v>
          </cell>
          <cell r="AX169">
            <v>385</v>
          </cell>
        </row>
        <row r="170">
          <cell r="B170">
            <v>38407</v>
          </cell>
          <cell r="C170">
            <v>219.84838042729154</v>
          </cell>
          <cell r="D170">
            <v>142.17762913415086</v>
          </cell>
          <cell r="E170">
            <v>288.37209302325579</v>
          </cell>
          <cell r="G170">
            <v>38407</v>
          </cell>
          <cell r="H170">
            <v>620</v>
          </cell>
          <cell r="I170">
            <v>3190</v>
          </cell>
          <cell r="J170">
            <v>1913</v>
          </cell>
          <cell r="AH170">
            <v>37477</v>
          </cell>
          <cell r="AI170">
            <v>1501</v>
          </cell>
          <cell r="AJ170">
            <v>1317.5</v>
          </cell>
          <cell r="AK170" t="str">
            <v/>
          </cell>
          <cell r="AM170">
            <v>1.0387543252595155</v>
          </cell>
          <cell r="AN170">
            <v>0.9839432412247946</v>
          </cell>
          <cell r="AO170" t="str">
            <v/>
          </cell>
          <cell r="AR170">
            <v>385</v>
          </cell>
          <cell r="AU170">
            <v>38407</v>
          </cell>
          <cell r="AV170">
            <v>620</v>
          </cell>
          <cell r="AX170" t="str">
            <v/>
          </cell>
        </row>
        <row r="171">
          <cell r="B171">
            <v>38414</v>
          </cell>
          <cell r="C171">
            <v>221.29565816678155</v>
          </cell>
          <cell r="D171">
            <v>144.48160535117057</v>
          </cell>
          <cell r="E171">
            <v>286.04651162790702</v>
          </cell>
          <cell r="G171">
            <v>38414</v>
          </cell>
          <cell r="H171">
            <v>615</v>
          </cell>
          <cell r="I171">
            <v>3211</v>
          </cell>
          <cell r="J171">
            <v>1944</v>
          </cell>
          <cell r="AH171">
            <v>37480</v>
          </cell>
          <cell r="AI171">
            <v>1490</v>
          </cell>
          <cell r="AJ171">
            <v>1305</v>
          </cell>
          <cell r="AK171" t="str">
            <v/>
          </cell>
          <cell r="AM171">
            <v>1.0311418685121108</v>
          </cell>
          <cell r="AN171">
            <v>0.97460791635548916</v>
          </cell>
          <cell r="AO171" t="str">
            <v/>
          </cell>
          <cell r="AR171">
            <v>385</v>
          </cell>
          <cell r="AU171">
            <v>38414</v>
          </cell>
          <cell r="AV171">
            <v>615</v>
          </cell>
          <cell r="AX171" t="str">
            <v/>
          </cell>
        </row>
        <row r="172">
          <cell r="B172">
            <v>38421</v>
          </cell>
          <cell r="C172">
            <v>223.9145416953825</v>
          </cell>
          <cell r="D172">
            <v>149.01523597175773</v>
          </cell>
          <cell r="E172">
            <v>286.04651162790702</v>
          </cell>
          <cell r="G172">
            <v>38421</v>
          </cell>
          <cell r="H172">
            <v>615</v>
          </cell>
          <cell r="I172">
            <v>3249</v>
          </cell>
          <cell r="J172">
            <v>2005</v>
          </cell>
          <cell r="AH172">
            <v>37481</v>
          </cell>
          <cell r="AI172">
            <v>1499</v>
          </cell>
          <cell r="AJ172">
            <v>1307.5</v>
          </cell>
          <cell r="AK172" t="str">
            <v/>
          </cell>
          <cell r="AM172">
            <v>1.0373702422145328</v>
          </cell>
          <cell r="AN172">
            <v>0.97647498132935029</v>
          </cell>
          <cell r="AO172" t="str">
            <v/>
          </cell>
          <cell r="AR172">
            <v>385</v>
          </cell>
          <cell r="AU172">
            <v>38421</v>
          </cell>
          <cell r="AV172">
            <v>615</v>
          </cell>
          <cell r="AX172" t="str">
            <v/>
          </cell>
        </row>
        <row r="173">
          <cell r="B173">
            <v>38428</v>
          </cell>
          <cell r="C173">
            <v>225.01722949689872</v>
          </cell>
          <cell r="D173">
            <v>146.33965068747679</v>
          </cell>
          <cell r="E173">
            <v>279.06976744186045</v>
          </cell>
          <cell r="G173">
            <v>38428</v>
          </cell>
          <cell r="H173">
            <v>600</v>
          </cell>
          <cell r="I173">
            <v>3265</v>
          </cell>
          <cell r="J173">
            <v>1969</v>
          </cell>
          <cell r="AH173">
            <v>37482</v>
          </cell>
          <cell r="AI173">
            <v>1479</v>
          </cell>
          <cell r="AJ173">
            <v>1298.5</v>
          </cell>
          <cell r="AK173" t="str">
            <v/>
          </cell>
          <cell r="AM173">
            <v>1.0235294117647058</v>
          </cell>
          <cell r="AN173">
            <v>0.96975354742345032</v>
          </cell>
          <cell r="AO173" t="str">
            <v/>
          </cell>
          <cell r="AR173">
            <v>385</v>
          </cell>
          <cell r="AU173">
            <v>38428</v>
          </cell>
          <cell r="AV173">
            <v>600</v>
          </cell>
          <cell r="AX173" t="str">
            <v/>
          </cell>
        </row>
        <row r="174">
          <cell r="B174">
            <v>38442</v>
          </cell>
          <cell r="C174">
            <v>226.74017918676776</v>
          </cell>
          <cell r="D174">
            <v>146.63693794128577</v>
          </cell>
          <cell r="E174">
            <v>279.06976744186045</v>
          </cell>
          <cell r="G174">
            <v>38442</v>
          </cell>
          <cell r="H174">
            <v>600</v>
          </cell>
          <cell r="I174">
            <v>3290</v>
          </cell>
          <cell r="J174">
            <v>1973</v>
          </cell>
          <cell r="AH174">
            <v>37483</v>
          </cell>
          <cell r="AI174">
            <v>1521</v>
          </cell>
          <cell r="AJ174">
            <v>1333</v>
          </cell>
          <cell r="AK174">
            <v>385</v>
          </cell>
          <cell r="AM174">
            <v>1.0525951557093425</v>
          </cell>
          <cell r="AN174">
            <v>0.99551904406273339</v>
          </cell>
          <cell r="AO174">
            <v>1.7906976744186047</v>
          </cell>
          <cell r="AR174">
            <v>385</v>
          </cell>
          <cell r="AU174">
            <v>38442</v>
          </cell>
          <cell r="AV174">
            <v>600</v>
          </cell>
          <cell r="AX174">
            <v>385</v>
          </cell>
        </row>
        <row r="175">
          <cell r="B175">
            <v>38449</v>
          </cell>
          <cell r="C175">
            <v>226.74017918676776</v>
          </cell>
          <cell r="D175">
            <v>145.44778892604978</v>
          </cell>
          <cell r="E175">
            <v>279.06976744186045</v>
          </cell>
          <cell r="G175">
            <v>38449</v>
          </cell>
          <cell r="H175">
            <v>600</v>
          </cell>
          <cell r="I175">
            <v>3290</v>
          </cell>
          <cell r="J175">
            <v>1957</v>
          </cell>
          <cell r="AH175">
            <v>37484</v>
          </cell>
          <cell r="AI175">
            <v>1497</v>
          </cell>
          <cell r="AJ175">
            <v>1309</v>
          </cell>
          <cell r="AK175" t="str">
            <v/>
          </cell>
          <cell r="AM175">
            <v>1.0359861591695503</v>
          </cell>
          <cell r="AN175">
            <v>0.97759522031366697</v>
          </cell>
          <cell r="AO175" t="str">
            <v/>
          </cell>
          <cell r="AR175">
            <v>384</v>
          </cell>
          <cell r="AU175">
            <v>38449</v>
          </cell>
          <cell r="AV175">
            <v>600</v>
          </cell>
          <cell r="AX175" t="str">
            <v/>
          </cell>
        </row>
        <row r="176">
          <cell r="B176">
            <v>38456</v>
          </cell>
          <cell r="C176">
            <v>216.6092350103377</v>
          </cell>
          <cell r="D176">
            <v>138.23857302118171</v>
          </cell>
          <cell r="E176">
            <v>279.06976744186045</v>
          </cell>
          <cell r="G176">
            <v>38456</v>
          </cell>
          <cell r="H176">
            <v>600</v>
          </cell>
          <cell r="I176">
            <v>3143</v>
          </cell>
          <cell r="J176">
            <v>1860</v>
          </cell>
          <cell r="AH176">
            <v>37487</v>
          </cell>
          <cell r="AI176">
            <v>1494</v>
          </cell>
          <cell r="AJ176">
            <v>1310</v>
          </cell>
          <cell r="AK176" t="str">
            <v/>
          </cell>
          <cell r="AM176">
            <v>1.0339100346020762</v>
          </cell>
          <cell r="AN176">
            <v>0.97834204630321131</v>
          </cell>
          <cell r="AO176" t="str">
            <v/>
          </cell>
          <cell r="AR176">
            <v>383</v>
          </cell>
          <cell r="AU176">
            <v>38456</v>
          </cell>
          <cell r="AV176">
            <v>600</v>
          </cell>
          <cell r="AX176" t="str">
            <v/>
          </cell>
        </row>
        <row r="177">
          <cell r="B177">
            <v>38463</v>
          </cell>
          <cell r="C177">
            <v>223.98345968297724</v>
          </cell>
          <cell r="D177">
            <v>137.94128576737273</v>
          </cell>
          <cell r="E177">
            <v>279.06976744186045</v>
          </cell>
          <cell r="G177">
            <v>38463</v>
          </cell>
          <cell r="H177">
            <v>600</v>
          </cell>
          <cell r="I177">
            <v>3250</v>
          </cell>
          <cell r="J177">
            <v>1856</v>
          </cell>
          <cell r="AH177">
            <v>37488</v>
          </cell>
          <cell r="AI177">
            <v>1505</v>
          </cell>
          <cell r="AJ177">
            <v>1318.5</v>
          </cell>
          <cell r="AK177" t="str">
            <v/>
          </cell>
          <cell r="AM177">
            <v>1.0415224913494809</v>
          </cell>
          <cell r="AN177">
            <v>0.98469006721433905</v>
          </cell>
          <cell r="AO177" t="str">
            <v/>
          </cell>
          <cell r="AR177">
            <v>382</v>
          </cell>
          <cell r="AU177">
            <v>38463</v>
          </cell>
          <cell r="AV177">
            <v>600</v>
          </cell>
          <cell r="AX177" t="str">
            <v/>
          </cell>
        </row>
        <row r="178">
          <cell r="B178">
            <v>38470</v>
          </cell>
          <cell r="C178">
            <v>219.22811853893865</v>
          </cell>
          <cell r="D178">
            <v>134.35525826830175</v>
          </cell>
          <cell r="E178">
            <v>279.06976744186045</v>
          </cell>
          <cell r="G178">
            <v>38470</v>
          </cell>
          <cell r="H178">
            <v>600</v>
          </cell>
          <cell r="I178">
            <v>3181</v>
          </cell>
          <cell r="J178">
            <v>1807.75</v>
          </cell>
          <cell r="AH178">
            <v>37489</v>
          </cell>
          <cell r="AI178">
            <v>1497</v>
          </cell>
          <cell r="AJ178">
            <v>1311</v>
          </cell>
          <cell r="AK178" t="str">
            <v/>
          </cell>
          <cell r="AM178">
            <v>1.0359861591695503</v>
          </cell>
          <cell r="AN178">
            <v>0.97908887229275576</v>
          </cell>
          <cell r="AO178" t="str">
            <v/>
          </cell>
          <cell r="AR178">
            <v>381</v>
          </cell>
          <cell r="AU178">
            <v>38470</v>
          </cell>
          <cell r="AV178">
            <v>600</v>
          </cell>
          <cell r="AX178" t="str">
            <v/>
          </cell>
        </row>
        <row r="179">
          <cell r="B179">
            <v>38477</v>
          </cell>
          <cell r="C179">
            <v>218.81461061337012</v>
          </cell>
          <cell r="D179">
            <v>132.03270159791899</v>
          </cell>
          <cell r="E179">
            <v>279.06976744186045</v>
          </cell>
          <cell r="G179">
            <v>38477</v>
          </cell>
          <cell r="H179">
            <v>600</v>
          </cell>
          <cell r="I179">
            <v>3175</v>
          </cell>
          <cell r="J179">
            <v>1776.5</v>
          </cell>
          <cell r="AH179">
            <v>37490</v>
          </cell>
          <cell r="AI179">
            <v>1510</v>
          </cell>
          <cell r="AJ179">
            <v>1322</v>
          </cell>
          <cell r="AK179">
            <v>380</v>
          </cell>
          <cell r="AM179">
            <v>1.0449826989619377</v>
          </cell>
          <cell r="AN179">
            <v>0.98730395817774463</v>
          </cell>
          <cell r="AO179">
            <v>1.7674418604651163</v>
          </cell>
          <cell r="AR179">
            <v>380</v>
          </cell>
          <cell r="AU179">
            <v>38477</v>
          </cell>
          <cell r="AV179">
            <v>600</v>
          </cell>
          <cell r="AX179">
            <v>380</v>
          </cell>
        </row>
        <row r="180">
          <cell r="B180">
            <v>38484</v>
          </cell>
          <cell r="C180">
            <v>213.37008959338388</v>
          </cell>
          <cell r="D180">
            <v>129.84020810107765</v>
          </cell>
          <cell r="E180">
            <v>279.06976744186045</v>
          </cell>
          <cell r="G180">
            <v>38484</v>
          </cell>
          <cell r="H180">
            <v>600</v>
          </cell>
          <cell r="I180">
            <v>3096</v>
          </cell>
          <cell r="J180">
            <v>1747</v>
          </cell>
          <cell r="AH180">
            <v>37491</v>
          </cell>
          <cell r="AI180">
            <v>1508</v>
          </cell>
          <cell r="AJ180">
            <v>1315</v>
          </cell>
          <cell r="AK180" t="str">
            <v/>
          </cell>
          <cell r="AM180">
            <v>1.043598615916955</v>
          </cell>
          <cell r="AN180">
            <v>0.98207617625093357</v>
          </cell>
          <cell r="AO180" t="str">
            <v/>
          </cell>
          <cell r="AR180">
            <v>380</v>
          </cell>
          <cell r="AU180">
            <v>38484</v>
          </cell>
          <cell r="AV180">
            <v>600</v>
          </cell>
          <cell r="AX180" t="str">
            <v/>
          </cell>
        </row>
        <row r="181">
          <cell r="B181">
            <v>38491</v>
          </cell>
          <cell r="C181">
            <v>208.54583046175051</v>
          </cell>
          <cell r="D181">
            <v>128.87402452619844</v>
          </cell>
          <cell r="E181">
            <v>251.16279069767441</v>
          </cell>
          <cell r="G181">
            <v>38491</v>
          </cell>
          <cell r="H181">
            <v>540</v>
          </cell>
          <cell r="I181">
            <v>3026</v>
          </cell>
          <cell r="J181">
            <v>1734</v>
          </cell>
          <cell r="AH181">
            <v>37495</v>
          </cell>
          <cell r="AI181">
            <v>1524</v>
          </cell>
          <cell r="AJ181">
            <v>1322.5</v>
          </cell>
          <cell r="AK181" t="str">
            <v/>
          </cell>
          <cell r="AM181">
            <v>1.0546712802768166</v>
          </cell>
          <cell r="AN181">
            <v>0.98767737117251675</v>
          </cell>
          <cell r="AO181" t="str">
            <v/>
          </cell>
          <cell r="AR181">
            <v>380</v>
          </cell>
          <cell r="AU181">
            <v>38491</v>
          </cell>
          <cell r="AV181">
            <v>540</v>
          </cell>
          <cell r="AX181" t="str">
            <v/>
          </cell>
        </row>
        <row r="182">
          <cell r="B182">
            <v>38498</v>
          </cell>
          <cell r="C182">
            <v>212.81874569262578</v>
          </cell>
          <cell r="D182">
            <v>130.3604607952434</v>
          </cell>
          <cell r="E182">
            <v>241.86046511627904</v>
          </cell>
          <cell r="G182">
            <v>38498</v>
          </cell>
          <cell r="H182">
            <v>520</v>
          </cell>
          <cell r="I182">
            <v>3088</v>
          </cell>
          <cell r="J182">
            <v>1754</v>
          </cell>
          <cell r="AH182">
            <v>37496</v>
          </cell>
          <cell r="AI182">
            <v>1521</v>
          </cell>
          <cell r="AJ182">
            <v>1324</v>
          </cell>
          <cell r="AK182" t="str">
            <v/>
          </cell>
          <cell r="AM182">
            <v>1.0525951557093425</v>
          </cell>
          <cell r="AN182">
            <v>0.98879761015683343</v>
          </cell>
          <cell r="AO182" t="str">
            <v/>
          </cell>
          <cell r="AR182">
            <v>380</v>
          </cell>
          <cell r="AU182">
            <v>38498</v>
          </cell>
          <cell r="AV182">
            <v>520</v>
          </cell>
          <cell r="AX182" t="str">
            <v/>
          </cell>
        </row>
        <row r="183">
          <cell r="B183">
            <v>38505</v>
          </cell>
          <cell r="C183">
            <v>219.09028256374913</v>
          </cell>
          <cell r="D183">
            <v>131.84689706428836</v>
          </cell>
          <cell r="E183">
            <v>241.86046511627904</v>
          </cell>
          <cell r="G183">
            <v>38505</v>
          </cell>
          <cell r="H183">
            <v>520</v>
          </cell>
          <cell r="I183">
            <v>3179</v>
          </cell>
          <cell r="J183">
            <v>1774</v>
          </cell>
          <cell r="AH183">
            <v>37497</v>
          </cell>
          <cell r="AI183">
            <v>1512</v>
          </cell>
          <cell r="AJ183">
            <v>1311.5</v>
          </cell>
          <cell r="AK183">
            <v>380</v>
          </cell>
          <cell r="AM183">
            <v>1.0463667820069205</v>
          </cell>
          <cell r="AN183">
            <v>0.97946228528752799</v>
          </cell>
          <cell r="AO183">
            <v>1.7674418604651163</v>
          </cell>
          <cell r="AR183">
            <v>380</v>
          </cell>
          <cell r="AU183">
            <v>38505</v>
          </cell>
          <cell r="AV183">
            <v>520</v>
          </cell>
          <cell r="AX183">
            <v>380</v>
          </cell>
        </row>
        <row r="184">
          <cell r="B184">
            <v>38512</v>
          </cell>
          <cell r="C184">
            <v>224.32804962095108</v>
          </cell>
          <cell r="D184">
            <v>128.9483463396507</v>
          </cell>
          <cell r="E184">
            <v>241.86046511627904</v>
          </cell>
          <cell r="G184">
            <v>38512</v>
          </cell>
          <cell r="H184">
            <v>520</v>
          </cell>
          <cell r="I184">
            <v>3255</v>
          </cell>
          <cell r="J184">
            <v>1735</v>
          </cell>
          <cell r="AH184">
            <v>37498</v>
          </cell>
          <cell r="AI184">
            <v>1512</v>
          </cell>
          <cell r="AJ184">
            <v>1311</v>
          </cell>
          <cell r="AK184" t="str">
            <v/>
          </cell>
          <cell r="AM184">
            <v>1.0463667820069205</v>
          </cell>
          <cell r="AN184">
            <v>0.97908887229275576</v>
          </cell>
          <cell r="AO184" t="str">
            <v/>
          </cell>
          <cell r="AR184">
            <v>380</v>
          </cell>
          <cell r="AU184">
            <v>38512</v>
          </cell>
          <cell r="AV184">
            <v>520</v>
          </cell>
          <cell r="AX184" t="str">
            <v/>
          </cell>
        </row>
        <row r="185">
          <cell r="B185">
            <v>38519</v>
          </cell>
          <cell r="C185">
            <v>228.66988283942109</v>
          </cell>
          <cell r="D185">
            <v>129.76588628762542</v>
          </cell>
          <cell r="E185">
            <v>232.55813953488374</v>
          </cell>
          <cell r="G185">
            <v>38519</v>
          </cell>
          <cell r="H185">
            <v>500</v>
          </cell>
          <cell r="I185">
            <v>3318</v>
          </cell>
          <cell r="J185">
            <v>1746</v>
          </cell>
          <cell r="AH185">
            <v>37501</v>
          </cell>
          <cell r="AI185">
            <v>1516</v>
          </cell>
          <cell r="AJ185">
            <v>1316</v>
          </cell>
          <cell r="AK185" t="str">
            <v/>
          </cell>
          <cell r="AM185">
            <v>1.0491349480968859</v>
          </cell>
          <cell r="AN185">
            <v>0.98282300224047792</v>
          </cell>
          <cell r="AO185" t="str">
            <v/>
          </cell>
          <cell r="AR185">
            <v>380</v>
          </cell>
          <cell r="AU185">
            <v>38519</v>
          </cell>
          <cell r="AV185">
            <v>500</v>
          </cell>
          <cell r="AX185" t="str">
            <v/>
          </cell>
        </row>
        <row r="186">
          <cell r="B186">
            <v>38526</v>
          </cell>
          <cell r="C186">
            <v>228.25637491385251</v>
          </cell>
          <cell r="D186">
            <v>129.91452991452991</v>
          </cell>
          <cell r="E186">
            <v>232.55813953488374</v>
          </cell>
          <cell r="G186">
            <v>38526</v>
          </cell>
          <cell r="H186">
            <v>500</v>
          </cell>
          <cell r="I186">
            <v>3312</v>
          </cell>
          <cell r="J186">
            <v>1748</v>
          </cell>
          <cell r="AH186">
            <v>37502</v>
          </cell>
          <cell r="AI186">
            <v>1488</v>
          </cell>
          <cell r="AJ186">
            <v>1308</v>
          </cell>
          <cell r="AK186" t="str">
            <v/>
          </cell>
          <cell r="AM186">
            <v>1.029757785467128</v>
          </cell>
          <cell r="AN186">
            <v>0.97684839432412252</v>
          </cell>
          <cell r="AO186" t="str">
            <v/>
          </cell>
          <cell r="AR186">
            <v>380</v>
          </cell>
          <cell r="AU186">
            <v>38526</v>
          </cell>
          <cell r="AV186">
            <v>500</v>
          </cell>
          <cell r="AX186" t="str">
            <v/>
          </cell>
        </row>
        <row r="187">
          <cell r="B187">
            <v>38533</v>
          </cell>
          <cell r="C187">
            <v>228.73880082701584</v>
          </cell>
          <cell r="D187">
            <v>127.79635823114084</v>
          </cell>
          <cell r="E187">
            <v>223.25581395348837</v>
          </cell>
          <cell r="G187">
            <v>38533</v>
          </cell>
          <cell r="H187">
            <v>480</v>
          </cell>
          <cell r="I187">
            <v>3319</v>
          </cell>
          <cell r="J187">
            <v>1719.5</v>
          </cell>
          <cell r="AH187">
            <v>37503</v>
          </cell>
          <cell r="AI187">
            <v>1494</v>
          </cell>
          <cell r="AJ187">
            <v>1315</v>
          </cell>
          <cell r="AK187" t="str">
            <v/>
          </cell>
          <cell r="AM187">
            <v>1.0339100346020762</v>
          </cell>
          <cell r="AN187">
            <v>0.98207617625093357</v>
          </cell>
          <cell r="AO187" t="str">
            <v/>
          </cell>
          <cell r="AR187">
            <v>380</v>
          </cell>
          <cell r="AU187">
            <v>38533</v>
          </cell>
          <cell r="AV187">
            <v>480</v>
          </cell>
          <cell r="AX187" t="str">
            <v/>
          </cell>
        </row>
        <row r="188">
          <cell r="B188">
            <v>38540</v>
          </cell>
          <cell r="C188">
            <v>228.46312887663683</v>
          </cell>
          <cell r="D188">
            <v>128.72538089929395</v>
          </cell>
          <cell r="E188">
            <v>223.25581395348837</v>
          </cell>
          <cell r="G188">
            <v>38540</v>
          </cell>
          <cell r="H188">
            <v>480</v>
          </cell>
          <cell r="I188">
            <v>3315</v>
          </cell>
          <cell r="J188">
            <v>1732</v>
          </cell>
          <cell r="AH188">
            <v>37504</v>
          </cell>
          <cell r="AI188">
            <v>1482</v>
          </cell>
          <cell r="AJ188">
            <v>1311</v>
          </cell>
          <cell r="AK188">
            <v>380</v>
          </cell>
          <cell r="AM188">
            <v>1.0256055363321799</v>
          </cell>
          <cell r="AN188">
            <v>0.97908887229275576</v>
          </cell>
          <cell r="AO188">
            <v>1.7674418604651163</v>
          </cell>
          <cell r="AR188">
            <v>380</v>
          </cell>
          <cell r="AU188">
            <v>38540</v>
          </cell>
          <cell r="AV188">
            <v>480</v>
          </cell>
          <cell r="AX188">
            <v>380</v>
          </cell>
        </row>
        <row r="189">
          <cell r="B189">
            <v>38547</v>
          </cell>
          <cell r="C189">
            <v>230.73742246726394</v>
          </cell>
          <cell r="D189">
            <v>136.93794128576738</v>
          </cell>
          <cell r="E189">
            <v>223.25581395348837</v>
          </cell>
          <cell r="G189">
            <v>38547</v>
          </cell>
          <cell r="H189">
            <v>480</v>
          </cell>
          <cell r="I189">
            <v>3348</v>
          </cell>
          <cell r="J189">
            <v>1842.5</v>
          </cell>
          <cell r="AH189">
            <v>37505</v>
          </cell>
          <cell r="AI189">
            <v>1489.5</v>
          </cell>
          <cell r="AJ189">
            <v>1324.5</v>
          </cell>
          <cell r="AK189" t="str">
            <v/>
          </cell>
          <cell r="AM189">
            <v>1.030795847750865</v>
          </cell>
          <cell r="AN189">
            <v>0.98917102315160566</v>
          </cell>
          <cell r="AO189" t="str">
            <v/>
          </cell>
          <cell r="AR189">
            <v>380</v>
          </cell>
          <cell r="AU189">
            <v>38547</v>
          </cell>
          <cell r="AV189">
            <v>480</v>
          </cell>
          <cell r="AX189" t="str">
            <v/>
          </cell>
        </row>
        <row r="190">
          <cell r="B190">
            <v>38554</v>
          </cell>
          <cell r="C190">
            <v>233.97656788421779</v>
          </cell>
          <cell r="D190">
            <v>134.96841322928279</v>
          </cell>
          <cell r="E190">
            <v>223.25581395348837</v>
          </cell>
          <cell r="G190">
            <v>38554</v>
          </cell>
          <cell r="H190">
            <v>480</v>
          </cell>
          <cell r="I190">
            <v>3395</v>
          </cell>
          <cell r="J190">
            <v>1816</v>
          </cell>
          <cell r="AH190">
            <v>37508</v>
          </cell>
          <cell r="AI190">
            <v>1511</v>
          </cell>
          <cell r="AJ190">
            <v>1344</v>
          </cell>
          <cell r="AK190" t="str">
            <v/>
          </cell>
          <cell r="AM190">
            <v>1.0456747404844291</v>
          </cell>
          <cell r="AN190">
            <v>1.0037341299477223</v>
          </cell>
          <cell r="AO190" t="str">
            <v/>
          </cell>
          <cell r="AR190">
            <v>380</v>
          </cell>
          <cell r="AU190">
            <v>38554</v>
          </cell>
          <cell r="AV190">
            <v>480</v>
          </cell>
          <cell r="AX190" t="str">
            <v/>
          </cell>
        </row>
        <row r="191">
          <cell r="B191">
            <v>38561</v>
          </cell>
          <cell r="C191">
            <v>242.93590627153688</v>
          </cell>
          <cell r="D191">
            <v>138.61018208844297</v>
          </cell>
          <cell r="E191">
            <v>223.25581395348837</v>
          </cell>
          <cell r="G191">
            <v>38561</v>
          </cell>
          <cell r="H191">
            <v>480</v>
          </cell>
          <cell r="I191">
            <v>3525</v>
          </cell>
          <cell r="J191">
            <v>1865</v>
          </cell>
          <cell r="AH191">
            <v>37509</v>
          </cell>
          <cell r="AI191">
            <v>1544</v>
          </cell>
          <cell r="AJ191">
            <v>1350</v>
          </cell>
          <cell r="AK191" t="str">
            <v/>
          </cell>
          <cell r="AM191">
            <v>1.0685121107266435</v>
          </cell>
          <cell r="AN191">
            <v>1.0082150858849888</v>
          </cell>
          <cell r="AO191" t="str">
            <v/>
          </cell>
          <cell r="AR191">
            <v>380</v>
          </cell>
          <cell r="AU191">
            <v>38561</v>
          </cell>
          <cell r="AV191">
            <v>480</v>
          </cell>
          <cell r="AX191" t="str">
            <v/>
          </cell>
        </row>
        <row r="192">
          <cell r="B192">
            <v>38568</v>
          </cell>
          <cell r="C192">
            <v>246.38180565127499</v>
          </cell>
          <cell r="D192">
            <v>139.9108138238573</v>
          </cell>
          <cell r="E192">
            <v>223.25581395348837</v>
          </cell>
          <cell r="G192">
            <v>38568</v>
          </cell>
          <cell r="H192">
            <v>480</v>
          </cell>
          <cell r="I192">
            <v>3575</v>
          </cell>
          <cell r="J192">
            <v>1882.5</v>
          </cell>
          <cell r="AH192">
            <v>37510</v>
          </cell>
          <cell r="AI192">
            <v>1540</v>
          </cell>
          <cell r="AJ192">
            <v>1351</v>
          </cell>
          <cell r="AK192" t="str">
            <v/>
          </cell>
          <cell r="AM192">
            <v>1.0657439446366781</v>
          </cell>
          <cell r="AN192">
            <v>1.0089619118745332</v>
          </cell>
          <cell r="AO192" t="str">
            <v/>
          </cell>
          <cell r="AR192">
            <v>380</v>
          </cell>
          <cell r="AU192">
            <v>38568</v>
          </cell>
          <cell r="AV192">
            <v>480</v>
          </cell>
          <cell r="AX192" t="str">
            <v/>
          </cell>
        </row>
        <row r="193">
          <cell r="B193">
            <v>38575</v>
          </cell>
          <cell r="C193">
            <v>243.28049620951066</v>
          </cell>
          <cell r="D193">
            <v>142.02898550724638</v>
          </cell>
          <cell r="E193">
            <v>204.6511627906977</v>
          </cell>
          <cell r="G193">
            <v>38575</v>
          </cell>
          <cell r="H193">
            <v>440</v>
          </cell>
          <cell r="I193">
            <v>3530</v>
          </cell>
          <cell r="J193">
            <v>1911</v>
          </cell>
          <cell r="AH193">
            <v>37511</v>
          </cell>
          <cell r="AI193">
            <v>1537</v>
          </cell>
          <cell r="AJ193">
            <v>1343</v>
          </cell>
          <cell r="AK193">
            <v>380</v>
          </cell>
          <cell r="AM193">
            <v>1.0636678200692042</v>
          </cell>
          <cell r="AN193">
            <v>1.0029873039581778</v>
          </cell>
          <cell r="AO193">
            <v>1.7674418604651163</v>
          </cell>
          <cell r="AR193">
            <v>380</v>
          </cell>
          <cell r="AU193">
            <v>38575</v>
          </cell>
          <cell r="AV193">
            <v>440</v>
          </cell>
          <cell r="AX193">
            <v>380</v>
          </cell>
        </row>
        <row r="194">
          <cell r="B194">
            <v>38582</v>
          </cell>
          <cell r="C194">
            <v>245.62370778773263</v>
          </cell>
          <cell r="D194">
            <v>140.91415830546265</v>
          </cell>
          <cell r="E194">
            <v>204.6511627906977</v>
          </cell>
          <cell r="G194">
            <v>38582</v>
          </cell>
          <cell r="H194">
            <v>440</v>
          </cell>
          <cell r="I194">
            <v>3564</v>
          </cell>
          <cell r="J194">
            <v>1896</v>
          </cell>
          <cell r="AH194">
            <v>37512</v>
          </cell>
          <cell r="AI194">
            <v>1528</v>
          </cell>
          <cell r="AJ194">
            <v>1334</v>
          </cell>
          <cell r="AK194" t="str">
            <v/>
          </cell>
          <cell r="AM194">
            <v>1.057439446366782</v>
          </cell>
          <cell r="AN194">
            <v>0.99626587005227785</v>
          </cell>
          <cell r="AO194" t="str">
            <v/>
          </cell>
          <cell r="AR194">
            <v>353.8</v>
          </cell>
          <cell r="AU194">
            <v>38582</v>
          </cell>
          <cell r="AV194">
            <v>440</v>
          </cell>
          <cell r="AX194" t="str">
            <v/>
          </cell>
        </row>
        <row r="195">
          <cell r="B195">
            <v>38589</v>
          </cell>
          <cell r="C195">
            <v>246.51964162646451</v>
          </cell>
          <cell r="D195">
            <v>139.94797473058341</v>
          </cell>
          <cell r="E195">
            <v>223.25581395348837</v>
          </cell>
          <cell r="G195">
            <v>38589</v>
          </cell>
          <cell r="H195">
            <v>480</v>
          </cell>
          <cell r="I195">
            <v>3577</v>
          </cell>
          <cell r="J195">
            <v>1883</v>
          </cell>
          <cell r="AH195">
            <v>37515</v>
          </cell>
          <cell r="AI195">
            <v>1506.5</v>
          </cell>
          <cell r="AJ195">
            <v>1323</v>
          </cell>
          <cell r="AK195" t="str">
            <v/>
          </cell>
          <cell r="AM195">
            <v>1.0425605536332181</v>
          </cell>
          <cell r="AN195">
            <v>0.98805078416728898</v>
          </cell>
          <cell r="AO195" t="str">
            <v/>
          </cell>
          <cell r="AR195">
            <v>327.60000000000002</v>
          </cell>
          <cell r="AU195">
            <v>38589</v>
          </cell>
          <cell r="AV195">
            <v>480</v>
          </cell>
          <cell r="AX195" t="str">
            <v/>
          </cell>
        </row>
        <row r="196">
          <cell r="B196">
            <v>38596</v>
          </cell>
          <cell r="C196">
            <v>249.96554100620264</v>
          </cell>
          <cell r="D196">
            <v>139.20475659606095</v>
          </cell>
          <cell r="E196">
            <v>223.25581395348837</v>
          </cell>
          <cell r="G196">
            <v>38596</v>
          </cell>
          <cell r="H196">
            <v>480</v>
          </cell>
          <cell r="I196">
            <v>3627</v>
          </cell>
          <cell r="J196">
            <v>1873</v>
          </cell>
          <cell r="AH196">
            <v>37516</v>
          </cell>
          <cell r="AI196">
            <v>1508</v>
          </cell>
          <cell r="AJ196">
            <v>1327</v>
          </cell>
          <cell r="AK196" t="str">
            <v/>
          </cell>
          <cell r="AM196">
            <v>1.043598615916955</v>
          </cell>
          <cell r="AN196">
            <v>0.99103808812546679</v>
          </cell>
          <cell r="AO196" t="str">
            <v/>
          </cell>
          <cell r="AR196">
            <v>301.39999999999998</v>
          </cell>
          <cell r="AU196">
            <v>38596</v>
          </cell>
          <cell r="AV196">
            <v>480</v>
          </cell>
          <cell r="AX196" t="str">
            <v/>
          </cell>
        </row>
        <row r="197">
          <cell r="B197">
            <v>38603</v>
          </cell>
          <cell r="C197">
            <v>247.34665747760167</v>
          </cell>
          <cell r="D197">
            <v>136.60349312523226</v>
          </cell>
          <cell r="E197">
            <v>223.25581395348837</v>
          </cell>
          <cell r="G197">
            <v>38603</v>
          </cell>
          <cell r="H197">
            <v>480</v>
          </cell>
          <cell r="I197">
            <v>3589</v>
          </cell>
          <cell r="J197">
            <v>1838</v>
          </cell>
          <cell r="AH197">
            <v>37517</v>
          </cell>
          <cell r="AI197">
            <v>1490</v>
          </cell>
          <cell r="AJ197">
            <v>1315</v>
          </cell>
          <cell r="AK197" t="str">
            <v/>
          </cell>
          <cell r="AM197">
            <v>1.0311418685121108</v>
          </cell>
          <cell r="AN197">
            <v>0.98207617625093357</v>
          </cell>
          <cell r="AO197" t="str">
            <v/>
          </cell>
          <cell r="AR197">
            <v>275.2</v>
          </cell>
          <cell r="AU197">
            <v>38603</v>
          </cell>
          <cell r="AV197">
            <v>480</v>
          </cell>
          <cell r="AX197" t="str">
            <v/>
          </cell>
        </row>
        <row r="198">
          <cell r="B198">
            <v>38610</v>
          </cell>
          <cell r="C198">
            <v>243.83184011026879</v>
          </cell>
          <cell r="D198">
            <v>135.71163136380528</v>
          </cell>
          <cell r="E198">
            <v>260.46511627906978</v>
          </cell>
          <cell r="G198">
            <v>38610</v>
          </cell>
          <cell r="H198">
            <v>560</v>
          </cell>
          <cell r="I198">
            <v>3538</v>
          </cell>
          <cell r="J198">
            <v>1826</v>
          </cell>
          <cell r="AH198">
            <v>37518</v>
          </cell>
          <cell r="AI198">
            <v>1482.5</v>
          </cell>
          <cell r="AJ198">
            <v>1307</v>
          </cell>
          <cell r="AK198">
            <v>249</v>
          </cell>
          <cell r="AM198">
            <v>1.0259515570934257</v>
          </cell>
          <cell r="AN198">
            <v>0.97610156833457806</v>
          </cell>
          <cell r="AO198">
            <v>1.1581395348837209</v>
          </cell>
          <cell r="AR198">
            <v>249</v>
          </cell>
          <cell r="AU198">
            <v>38610</v>
          </cell>
          <cell r="AV198">
            <v>560</v>
          </cell>
          <cell r="AX198">
            <v>249</v>
          </cell>
        </row>
        <row r="199">
          <cell r="B199">
            <v>38617</v>
          </cell>
          <cell r="C199">
            <v>258.64920744314264</v>
          </cell>
          <cell r="D199">
            <v>138.38721664808622</v>
          </cell>
          <cell r="E199">
            <v>260.46511627906978</v>
          </cell>
          <cell r="G199">
            <v>38617</v>
          </cell>
          <cell r="H199">
            <v>560</v>
          </cell>
          <cell r="I199">
            <v>3753</v>
          </cell>
          <cell r="J199">
            <v>1862</v>
          </cell>
          <cell r="AH199">
            <v>37519</v>
          </cell>
          <cell r="AI199">
            <v>1491</v>
          </cell>
          <cell r="AJ199">
            <v>1313</v>
          </cell>
          <cell r="AK199" t="str">
            <v/>
          </cell>
          <cell r="AM199">
            <v>1.0318339100346021</v>
          </cell>
          <cell r="AN199">
            <v>0.98058252427184467</v>
          </cell>
          <cell r="AO199" t="str">
            <v/>
          </cell>
          <cell r="AR199">
            <v>271.2</v>
          </cell>
          <cell r="AU199">
            <v>38617</v>
          </cell>
          <cell r="AV199">
            <v>560</v>
          </cell>
          <cell r="AX199" t="str">
            <v/>
          </cell>
        </row>
        <row r="200">
          <cell r="B200">
            <v>38624</v>
          </cell>
          <cell r="C200">
            <v>262.57753273604408</v>
          </cell>
          <cell r="D200">
            <v>139.20475659606095</v>
          </cell>
          <cell r="E200">
            <v>260.46511627906978</v>
          </cell>
          <cell r="G200">
            <v>38624</v>
          </cell>
          <cell r="H200">
            <v>560</v>
          </cell>
          <cell r="I200">
            <v>3810</v>
          </cell>
          <cell r="J200">
            <v>1873</v>
          </cell>
          <cell r="AH200">
            <v>37522</v>
          </cell>
          <cell r="AI200">
            <v>1482</v>
          </cell>
          <cell r="AJ200">
            <v>1306</v>
          </cell>
          <cell r="AK200" t="str">
            <v/>
          </cell>
          <cell r="AM200">
            <v>1.0256055363321799</v>
          </cell>
          <cell r="AN200">
            <v>0.97535474234503361</v>
          </cell>
          <cell r="AO200" t="str">
            <v/>
          </cell>
          <cell r="AR200">
            <v>293.39999999999998</v>
          </cell>
          <cell r="AU200">
            <v>38624</v>
          </cell>
          <cell r="AV200">
            <v>560</v>
          </cell>
          <cell r="AX200" t="str">
            <v/>
          </cell>
        </row>
        <row r="201">
          <cell r="B201">
            <v>38631</v>
          </cell>
          <cell r="C201">
            <v>267.53962784286699</v>
          </cell>
          <cell r="D201">
            <v>140.46822742474916</v>
          </cell>
          <cell r="E201">
            <v>260.46511627906978</v>
          </cell>
          <cell r="G201">
            <v>38631</v>
          </cell>
          <cell r="H201">
            <v>560</v>
          </cell>
          <cell r="I201">
            <v>3882</v>
          </cell>
          <cell r="J201">
            <v>1890</v>
          </cell>
          <cell r="AH201">
            <v>37523</v>
          </cell>
          <cell r="AI201">
            <v>1474</v>
          </cell>
          <cell r="AJ201">
            <v>1294</v>
          </cell>
          <cell r="AK201" t="str">
            <v/>
          </cell>
          <cell r="AM201">
            <v>1.0200692041522492</v>
          </cell>
          <cell r="AN201">
            <v>0.9663928304705004</v>
          </cell>
          <cell r="AO201" t="str">
            <v/>
          </cell>
          <cell r="AR201">
            <v>315.60000000000002</v>
          </cell>
          <cell r="AU201">
            <v>38631</v>
          </cell>
          <cell r="AV201">
            <v>560</v>
          </cell>
          <cell r="AX201" t="str">
            <v/>
          </cell>
        </row>
        <row r="202">
          <cell r="B202">
            <v>38638</v>
          </cell>
          <cell r="C202">
            <v>264.50723638869749</v>
          </cell>
          <cell r="D202">
            <v>143.58974358974359</v>
          </cell>
          <cell r="E202">
            <v>260.46511627906978</v>
          </cell>
          <cell r="G202">
            <v>38638</v>
          </cell>
          <cell r="H202">
            <v>560</v>
          </cell>
          <cell r="I202">
            <v>3838</v>
          </cell>
          <cell r="J202">
            <v>1932</v>
          </cell>
          <cell r="AH202">
            <v>37524</v>
          </cell>
          <cell r="AI202">
            <v>1481</v>
          </cell>
          <cell r="AJ202">
            <v>1302</v>
          </cell>
          <cell r="AK202" t="str">
            <v/>
          </cell>
          <cell r="AM202">
            <v>1.0249134948096885</v>
          </cell>
          <cell r="AN202">
            <v>0.97236743838685591</v>
          </cell>
          <cell r="AO202" t="str">
            <v/>
          </cell>
          <cell r="AR202">
            <v>337.8</v>
          </cell>
          <cell r="AU202">
            <v>38638</v>
          </cell>
          <cell r="AV202">
            <v>560</v>
          </cell>
          <cell r="AX202" t="str">
            <v/>
          </cell>
        </row>
        <row r="203">
          <cell r="B203">
            <v>38645</v>
          </cell>
          <cell r="C203">
            <v>272.22605099931081</v>
          </cell>
          <cell r="D203">
            <v>146.78558156819025</v>
          </cell>
          <cell r="E203">
            <v>260.46511627906978</v>
          </cell>
          <cell r="G203">
            <v>38645</v>
          </cell>
          <cell r="H203">
            <v>560</v>
          </cell>
          <cell r="I203">
            <v>3950</v>
          </cell>
          <cell r="J203">
            <v>1975</v>
          </cell>
          <cell r="AH203">
            <v>37525</v>
          </cell>
          <cell r="AI203">
            <v>1489</v>
          </cell>
          <cell r="AJ203">
            <v>1310.5</v>
          </cell>
          <cell r="AK203">
            <v>360</v>
          </cell>
          <cell r="AM203">
            <v>1.0304498269896194</v>
          </cell>
          <cell r="AN203">
            <v>0.97871545929798354</v>
          </cell>
          <cell r="AO203">
            <v>1.6744186046511629</v>
          </cell>
          <cell r="AR203">
            <v>360</v>
          </cell>
          <cell r="AU203">
            <v>38645</v>
          </cell>
          <cell r="AV203">
            <v>560</v>
          </cell>
          <cell r="AX203">
            <v>360</v>
          </cell>
        </row>
        <row r="204">
          <cell r="B204">
            <v>38652</v>
          </cell>
          <cell r="C204">
            <v>269.05582356995177</v>
          </cell>
          <cell r="D204">
            <v>145.67075436640653</v>
          </cell>
          <cell r="E204">
            <v>260.46511627906978</v>
          </cell>
          <cell r="G204">
            <v>38652</v>
          </cell>
          <cell r="H204">
            <v>560</v>
          </cell>
          <cell r="I204">
            <v>3904</v>
          </cell>
          <cell r="J204">
            <v>1960</v>
          </cell>
          <cell r="AH204">
            <v>37526</v>
          </cell>
          <cell r="AI204">
            <v>1472</v>
          </cell>
          <cell r="AJ204">
            <v>1296</v>
          </cell>
          <cell r="AK204" t="str">
            <v/>
          </cell>
          <cell r="AM204">
            <v>1.0186851211072665</v>
          </cell>
          <cell r="AN204">
            <v>0.96788648244958919</v>
          </cell>
          <cell r="AO204" t="str">
            <v/>
          </cell>
          <cell r="AR204">
            <v>360</v>
          </cell>
          <cell r="AU204">
            <v>38652</v>
          </cell>
          <cell r="AV204">
            <v>560</v>
          </cell>
          <cell r="AX204" t="str">
            <v/>
          </cell>
        </row>
        <row r="205">
          <cell r="B205">
            <v>38659</v>
          </cell>
          <cell r="C205">
            <v>271.60578911095797</v>
          </cell>
          <cell r="D205">
            <v>149.64697138610182</v>
          </cell>
          <cell r="E205">
            <v>260.46511627906978</v>
          </cell>
          <cell r="G205">
            <v>38659</v>
          </cell>
          <cell r="H205">
            <v>560</v>
          </cell>
          <cell r="I205">
            <v>3941</v>
          </cell>
          <cell r="J205">
            <v>2013.5</v>
          </cell>
          <cell r="AH205">
            <v>37529</v>
          </cell>
          <cell r="AI205">
            <v>1459</v>
          </cell>
          <cell r="AJ205">
            <v>1295</v>
          </cell>
          <cell r="AK205" t="str">
            <v/>
          </cell>
          <cell r="AM205">
            <v>1.0096885813148788</v>
          </cell>
          <cell r="AN205">
            <v>0.96713965646004485</v>
          </cell>
          <cell r="AO205" t="str">
            <v/>
          </cell>
          <cell r="AR205">
            <v>360</v>
          </cell>
          <cell r="AU205">
            <v>38659</v>
          </cell>
          <cell r="AV205">
            <v>560</v>
          </cell>
          <cell r="AX205" t="str">
            <v/>
          </cell>
        </row>
        <row r="206">
          <cell r="B206">
            <v>38666</v>
          </cell>
          <cell r="C206">
            <v>276.22329427980702</v>
          </cell>
          <cell r="D206">
            <v>150.53883314752881</v>
          </cell>
          <cell r="E206">
            <v>265.11627906976742</v>
          </cell>
          <cell r="G206">
            <v>38666</v>
          </cell>
          <cell r="H206">
            <v>570</v>
          </cell>
          <cell r="I206">
            <v>4008</v>
          </cell>
          <cell r="J206">
            <v>2025.5</v>
          </cell>
          <cell r="AH206">
            <v>37530</v>
          </cell>
          <cell r="AI206">
            <v>1464.5</v>
          </cell>
          <cell r="AJ206">
            <v>1298.5</v>
          </cell>
          <cell r="AK206" t="str">
            <v/>
          </cell>
          <cell r="AM206">
            <v>1.0134948096885814</v>
          </cell>
          <cell r="AN206">
            <v>0.96975354742345032</v>
          </cell>
          <cell r="AO206" t="str">
            <v/>
          </cell>
          <cell r="AR206">
            <v>360</v>
          </cell>
          <cell r="AU206">
            <v>38666</v>
          </cell>
          <cell r="AV206">
            <v>570</v>
          </cell>
          <cell r="AX206" t="str">
            <v/>
          </cell>
        </row>
        <row r="207">
          <cell r="B207">
            <v>38673</v>
          </cell>
          <cell r="C207">
            <v>285.6650585802895</v>
          </cell>
          <cell r="D207">
            <v>149.16387959866219</v>
          </cell>
          <cell r="E207">
            <v>265.11627906976742</v>
          </cell>
          <cell r="G207">
            <v>38673</v>
          </cell>
          <cell r="H207">
            <v>570</v>
          </cell>
          <cell r="I207">
            <v>4145</v>
          </cell>
          <cell r="J207">
            <v>2007</v>
          </cell>
          <cell r="AH207">
            <v>37531</v>
          </cell>
          <cell r="AI207">
            <v>1485</v>
          </cell>
          <cell r="AJ207">
            <v>1309</v>
          </cell>
          <cell r="AK207" t="str">
            <v/>
          </cell>
          <cell r="AM207">
            <v>1.027681660899654</v>
          </cell>
          <cell r="AN207">
            <v>0.97759522031366697</v>
          </cell>
          <cell r="AO207" t="str">
            <v/>
          </cell>
          <cell r="AR207">
            <v>360</v>
          </cell>
          <cell r="AU207">
            <v>38673</v>
          </cell>
          <cell r="AV207">
            <v>570</v>
          </cell>
          <cell r="AX207" t="str">
            <v/>
          </cell>
        </row>
        <row r="208">
          <cell r="B208">
            <v>38680</v>
          </cell>
          <cell r="C208">
            <v>288.97312198483803</v>
          </cell>
          <cell r="D208">
            <v>154.88665923448534</v>
          </cell>
          <cell r="E208">
            <v>265.11627906976742</v>
          </cell>
          <cell r="G208">
            <v>38680</v>
          </cell>
          <cell r="H208">
            <v>570</v>
          </cell>
          <cell r="I208">
            <v>4193</v>
          </cell>
          <cell r="J208">
            <v>2084</v>
          </cell>
          <cell r="AH208">
            <v>37532</v>
          </cell>
          <cell r="AI208">
            <v>1473</v>
          </cell>
          <cell r="AJ208">
            <v>1312</v>
          </cell>
          <cell r="AK208">
            <v>360</v>
          </cell>
          <cell r="AM208">
            <v>1.0193771626297579</v>
          </cell>
          <cell r="AN208">
            <v>0.97983569828230022</v>
          </cell>
          <cell r="AO208">
            <v>1.6744186046511629</v>
          </cell>
          <cell r="AR208">
            <v>360</v>
          </cell>
          <cell r="AU208">
            <v>38680</v>
          </cell>
          <cell r="AV208">
            <v>570</v>
          </cell>
          <cell r="AX208">
            <v>360</v>
          </cell>
        </row>
        <row r="209">
          <cell r="B209">
            <v>38687</v>
          </cell>
          <cell r="C209">
            <v>300.89593383873188</v>
          </cell>
          <cell r="D209">
            <v>163.35934596804162</v>
          </cell>
          <cell r="E209">
            <v>265.11627906976742</v>
          </cell>
          <cell r="G209">
            <v>38687</v>
          </cell>
          <cell r="H209">
            <v>570</v>
          </cell>
          <cell r="I209">
            <v>4366</v>
          </cell>
          <cell r="J209">
            <v>2198</v>
          </cell>
          <cell r="AH209">
            <v>37533</v>
          </cell>
          <cell r="AI209">
            <v>1457.5</v>
          </cell>
          <cell r="AJ209">
            <v>1298</v>
          </cell>
          <cell r="AK209" t="str">
            <v/>
          </cell>
          <cell r="AM209">
            <v>1.0086505190311419</v>
          </cell>
          <cell r="AN209">
            <v>0.9693801344286781</v>
          </cell>
          <cell r="AO209" t="str">
            <v/>
          </cell>
          <cell r="AR209">
            <v>360</v>
          </cell>
          <cell r="AU209">
            <v>38687</v>
          </cell>
          <cell r="AV209">
            <v>570</v>
          </cell>
          <cell r="AX209" t="str">
            <v/>
          </cell>
        </row>
        <row r="210">
          <cell r="B210">
            <v>38694</v>
          </cell>
          <cell r="C210">
            <v>307.51206064782906</v>
          </cell>
          <cell r="D210">
            <v>166.10925306577479</v>
          </cell>
          <cell r="E210">
            <v>265.11627906976742</v>
          </cell>
          <cell r="G210">
            <v>38694</v>
          </cell>
          <cell r="H210">
            <v>570</v>
          </cell>
          <cell r="I210">
            <v>4462</v>
          </cell>
          <cell r="J210">
            <v>2235</v>
          </cell>
          <cell r="AH210">
            <v>37536</v>
          </cell>
          <cell r="AI210">
            <v>1457</v>
          </cell>
          <cell r="AJ210">
            <v>1297</v>
          </cell>
          <cell r="AK210" t="str">
            <v/>
          </cell>
          <cell r="AM210">
            <v>1.0083044982698961</v>
          </cell>
          <cell r="AN210">
            <v>0.96863330843913364</v>
          </cell>
          <cell r="AO210" t="str">
            <v/>
          </cell>
          <cell r="AR210">
            <v>360</v>
          </cell>
          <cell r="AU210">
            <v>38694</v>
          </cell>
          <cell r="AV210">
            <v>570</v>
          </cell>
          <cell r="AX210" t="str">
            <v/>
          </cell>
        </row>
        <row r="211">
          <cell r="B211">
            <v>38701</v>
          </cell>
          <cell r="C211">
            <v>299.86216402481045</v>
          </cell>
          <cell r="D211">
            <v>165.03158677071721</v>
          </cell>
          <cell r="E211">
            <v>265.11627906976742</v>
          </cell>
          <cell r="G211">
            <v>38701</v>
          </cell>
          <cell r="H211">
            <v>570</v>
          </cell>
          <cell r="I211">
            <v>4351</v>
          </cell>
          <cell r="J211">
            <v>2220.5</v>
          </cell>
          <cell r="AH211">
            <v>37537</v>
          </cell>
          <cell r="AI211">
            <v>1460.5</v>
          </cell>
          <cell r="AJ211">
            <v>1292.5</v>
          </cell>
          <cell r="AK211" t="str">
            <v/>
          </cell>
          <cell r="AM211">
            <v>1.010726643598616</v>
          </cell>
          <cell r="AN211">
            <v>0.96527259148618372</v>
          </cell>
          <cell r="AO211" t="str">
            <v/>
          </cell>
          <cell r="AR211">
            <v>360</v>
          </cell>
          <cell r="AU211">
            <v>38701</v>
          </cell>
          <cell r="AV211">
            <v>570</v>
          </cell>
          <cell r="AX211" t="str">
            <v/>
          </cell>
        </row>
        <row r="212">
          <cell r="B212">
            <v>38708</v>
          </cell>
          <cell r="C212">
            <v>305.30668504479672</v>
          </cell>
          <cell r="D212">
            <v>166.8896321070234</v>
          </cell>
          <cell r="E212">
            <v>265.11627906976742</v>
          </cell>
          <cell r="G212">
            <v>38708</v>
          </cell>
          <cell r="H212">
            <v>570</v>
          </cell>
          <cell r="I212">
            <v>4430</v>
          </cell>
          <cell r="J212">
            <v>2245.5</v>
          </cell>
          <cell r="AH212">
            <v>37538</v>
          </cell>
          <cell r="AI212">
            <v>1462</v>
          </cell>
          <cell r="AJ212">
            <v>1293.5</v>
          </cell>
          <cell r="AK212" t="str">
            <v/>
          </cell>
          <cell r="AM212">
            <v>1.0117647058823529</v>
          </cell>
          <cell r="AN212">
            <v>0.96601941747572817</v>
          </cell>
          <cell r="AO212" t="str">
            <v/>
          </cell>
          <cell r="AR212">
            <v>360</v>
          </cell>
          <cell r="AU212">
            <v>38708</v>
          </cell>
          <cell r="AV212">
            <v>570</v>
          </cell>
          <cell r="AX212" t="str">
            <v/>
          </cell>
        </row>
        <row r="213">
          <cell r="B213">
            <v>38715</v>
          </cell>
          <cell r="C213">
            <v>305.99586492074434</v>
          </cell>
          <cell r="D213">
            <v>169.60237829803046</v>
          </cell>
          <cell r="E213">
            <v>265.11627906976742</v>
          </cell>
          <cell r="G213">
            <v>38715</v>
          </cell>
          <cell r="H213">
            <v>570</v>
          </cell>
          <cell r="I213">
            <v>4440</v>
          </cell>
          <cell r="J213">
            <v>2282</v>
          </cell>
          <cell r="AH213">
            <v>37539</v>
          </cell>
          <cell r="AI213">
            <v>1472</v>
          </cell>
          <cell r="AJ213">
            <v>1294</v>
          </cell>
          <cell r="AK213">
            <v>360</v>
          </cell>
          <cell r="AM213">
            <v>1.0186851211072665</v>
          </cell>
          <cell r="AN213">
            <v>0.9663928304705004</v>
          </cell>
          <cell r="AO213">
            <v>1.6744186046511629</v>
          </cell>
          <cell r="AR213">
            <v>360</v>
          </cell>
          <cell r="AU213">
            <v>38715</v>
          </cell>
          <cell r="AV213">
            <v>570</v>
          </cell>
          <cell r="AX213">
            <v>360</v>
          </cell>
        </row>
        <row r="214">
          <cell r="B214">
            <v>38722</v>
          </cell>
          <cell r="C214">
            <v>310.9579600275672</v>
          </cell>
          <cell r="D214">
            <v>170.94017094017093</v>
          </cell>
          <cell r="E214">
            <v>265.11627906976742</v>
          </cell>
          <cell r="G214">
            <v>38722</v>
          </cell>
          <cell r="H214">
            <v>570</v>
          </cell>
          <cell r="I214">
            <v>4512</v>
          </cell>
          <cell r="J214">
            <v>2300</v>
          </cell>
          <cell r="AH214">
            <v>37540</v>
          </cell>
          <cell r="AI214">
            <v>1493</v>
          </cell>
          <cell r="AJ214">
            <v>1322</v>
          </cell>
          <cell r="AK214" t="str">
            <v/>
          </cell>
          <cell r="AM214">
            <v>1.0332179930795848</v>
          </cell>
          <cell r="AN214">
            <v>0.98730395817774463</v>
          </cell>
          <cell r="AO214" t="str">
            <v/>
          </cell>
          <cell r="AR214">
            <v>360</v>
          </cell>
          <cell r="AU214">
            <v>38722</v>
          </cell>
          <cell r="AV214">
            <v>570</v>
          </cell>
          <cell r="AX214" t="str">
            <v/>
          </cell>
        </row>
        <row r="215">
          <cell r="B215">
            <v>38729</v>
          </cell>
          <cell r="C215">
            <v>313.09441764300482</v>
          </cell>
          <cell r="D215">
            <v>176.36566332218507</v>
          </cell>
          <cell r="E215">
            <v>265.11627906976742</v>
          </cell>
          <cell r="G215">
            <v>38729</v>
          </cell>
          <cell r="H215">
            <v>570</v>
          </cell>
          <cell r="I215">
            <v>4543</v>
          </cell>
          <cell r="J215">
            <v>2373</v>
          </cell>
          <cell r="AH215">
            <v>37543</v>
          </cell>
          <cell r="AI215">
            <v>1474</v>
          </cell>
          <cell r="AJ215">
            <v>1312</v>
          </cell>
          <cell r="AK215" t="str">
            <v/>
          </cell>
          <cell r="AM215">
            <v>1.0200692041522492</v>
          </cell>
          <cell r="AN215">
            <v>0.97983569828230022</v>
          </cell>
          <cell r="AO215" t="str">
            <v/>
          </cell>
          <cell r="AR215">
            <v>360</v>
          </cell>
          <cell r="AU215">
            <v>38729</v>
          </cell>
          <cell r="AV215">
            <v>570</v>
          </cell>
          <cell r="AX215" t="str">
            <v/>
          </cell>
        </row>
        <row r="216">
          <cell r="B216">
            <v>38736</v>
          </cell>
          <cell r="C216">
            <v>316.95382494831154</v>
          </cell>
          <cell r="D216">
            <v>179.04124860646598</v>
          </cell>
          <cell r="E216">
            <v>265.11627906976742</v>
          </cell>
          <cell r="G216">
            <v>38736</v>
          </cell>
          <cell r="H216">
            <v>570</v>
          </cell>
          <cell r="I216">
            <v>4599</v>
          </cell>
          <cell r="J216">
            <v>2409</v>
          </cell>
          <cell r="AH216">
            <v>37544</v>
          </cell>
          <cell r="AI216">
            <v>1484</v>
          </cell>
          <cell r="AJ216">
            <v>1322.5</v>
          </cell>
          <cell r="AK216" t="str">
            <v/>
          </cell>
          <cell r="AM216">
            <v>1.0269896193771626</v>
          </cell>
          <cell r="AN216">
            <v>0.98767737117251675</v>
          </cell>
          <cell r="AO216" t="str">
            <v/>
          </cell>
          <cell r="AR216">
            <v>360</v>
          </cell>
          <cell r="AU216">
            <v>38736</v>
          </cell>
          <cell r="AV216">
            <v>570</v>
          </cell>
          <cell r="AX216" t="str">
            <v/>
          </cell>
        </row>
        <row r="217">
          <cell r="B217">
            <v>38743</v>
          </cell>
          <cell r="C217">
            <v>329.01447277739487</v>
          </cell>
          <cell r="D217">
            <v>183.50055741360089</v>
          </cell>
          <cell r="E217">
            <v>265.11627906976742</v>
          </cell>
          <cell r="G217">
            <v>38743</v>
          </cell>
          <cell r="H217">
            <v>570</v>
          </cell>
          <cell r="I217">
            <v>4774</v>
          </cell>
          <cell r="J217">
            <v>2469</v>
          </cell>
          <cell r="AH217">
            <v>37545</v>
          </cell>
          <cell r="AI217">
            <v>1488</v>
          </cell>
          <cell r="AJ217">
            <v>1317.5</v>
          </cell>
          <cell r="AK217" t="str">
            <v/>
          </cell>
          <cell r="AM217">
            <v>1.029757785467128</v>
          </cell>
          <cell r="AN217">
            <v>0.9839432412247946</v>
          </cell>
          <cell r="AO217" t="str">
            <v/>
          </cell>
          <cell r="AR217">
            <v>360</v>
          </cell>
          <cell r="AU217">
            <v>38743</v>
          </cell>
          <cell r="AV217">
            <v>570</v>
          </cell>
          <cell r="AX217" t="str">
            <v/>
          </cell>
        </row>
        <row r="218">
          <cell r="B218">
            <v>38750</v>
          </cell>
          <cell r="C218">
            <v>344.14197105444521</v>
          </cell>
          <cell r="D218">
            <v>194.57450761798586</v>
          </cell>
          <cell r="E218">
            <v>265.11627906976742</v>
          </cell>
          <cell r="G218">
            <v>38750</v>
          </cell>
          <cell r="H218">
            <v>570</v>
          </cell>
          <cell r="I218">
            <v>4993.5</v>
          </cell>
          <cell r="J218">
            <v>2618</v>
          </cell>
          <cell r="AH218">
            <v>37546</v>
          </cell>
          <cell r="AI218">
            <v>1522</v>
          </cell>
          <cell r="AJ218">
            <v>1334</v>
          </cell>
          <cell r="AK218">
            <v>360</v>
          </cell>
          <cell r="AM218">
            <v>1.0532871972318338</v>
          </cell>
          <cell r="AN218">
            <v>0.99626587005227785</v>
          </cell>
          <cell r="AO218">
            <v>1.6744186046511629</v>
          </cell>
          <cell r="AR218">
            <v>360</v>
          </cell>
          <cell r="AU218">
            <v>38750</v>
          </cell>
          <cell r="AV218">
            <v>570</v>
          </cell>
          <cell r="AX218">
            <v>360</v>
          </cell>
        </row>
        <row r="219">
          <cell r="B219">
            <v>38757</v>
          </cell>
          <cell r="C219">
            <v>345.96829772570641</v>
          </cell>
          <cell r="D219">
            <v>196.58119658119656</v>
          </cell>
          <cell r="E219">
            <v>265.11627906976742</v>
          </cell>
          <cell r="G219">
            <v>38757</v>
          </cell>
          <cell r="H219">
            <v>570</v>
          </cell>
          <cell r="I219">
            <v>5020</v>
          </cell>
          <cell r="J219">
            <v>2645</v>
          </cell>
          <cell r="AH219">
            <v>37547</v>
          </cell>
          <cell r="AI219">
            <v>1511</v>
          </cell>
          <cell r="AJ219">
            <v>1319</v>
          </cell>
          <cell r="AK219" t="str">
            <v/>
          </cell>
          <cell r="AM219">
            <v>1.0456747404844291</v>
          </cell>
          <cell r="AN219">
            <v>0.98506348020911128</v>
          </cell>
          <cell r="AO219" t="str">
            <v/>
          </cell>
          <cell r="AR219">
            <v>360</v>
          </cell>
          <cell r="AU219">
            <v>38757</v>
          </cell>
          <cell r="AV219">
            <v>570</v>
          </cell>
          <cell r="AX219" t="str">
            <v/>
          </cell>
        </row>
        <row r="220">
          <cell r="B220">
            <v>38764</v>
          </cell>
          <cell r="C220">
            <v>330.46175051688488</v>
          </cell>
          <cell r="D220">
            <v>172.87253808992941</v>
          </cell>
          <cell r="E220">
            <v>265.11627906976742</v>
          </cell>
          <cell r="G220">
            <v>38764</v>
          </cell>
          <cell r="H220">
            <v>570</v>
          </cell>
          <cell r="I220">
            <v>4795</v>
          </cell>
          <cell r="J220">
            <v>2326</v>
          </cell>
          <cell r="AH220">
            <v>37550</v>
          </cell>
          <cell r="AI220">
            <v>1534</v>
          </cell>
          <cell r="AJ220">
            <v>1334</v>
          </cell>
          <cell r="AK220" t="str">
            <v/>
          </cell>
          <cell r="AM220">
            <v>1.0615916955017302</v>
          </cell>
          <cell r="AN220">
            <v>0.99626587005227785</v>
          </cell>
          <cell r="AO220" t="str">
            <v/>
          </cell>
          <cell r="AR220">
            <v>360</v>
          </cell>
          <cell r="AU220">
            <v>38764</v>
          </cell>
          <cell r="AV220">
            <v>570</v>
          </cell>
          <cell r="AX220" t="str">
            <v/>
          </cell>
        </row>
        <row r="221">
          <cell r="B221">
            <v>38771</v>
          </cell>
          <cell r="C221">
            <v>336.59545141281876</v>
          </cell>
          <cell r="D221">
            <v>177.62913415087328</v>
          </cell>
          <cell r="E221">
            <v>265.11627906976742</v>
          </cell>
          <cell r="G221">
            <v>38771</v>
          </cell>
          <cell r="H221">
            <v>570</v>
          </cell>
          <cell r="I221">
            <v>4884</v>
          </cell>
          <cell r="J221">
            <v>2390</v>
          </cell>
          <cell r="AH221">
            <v>37551</v>
          </cell>
          <cell r="AI221">
            <v>1525</v>
          </cell>
          <cell r="AJ221">
            <v>1326</v>
          </cell>
          <cell r="AK221" t="str">
            <v/>
          </cell>
          <cell r="AM221">
            <v>1.0553633217993079</v>
          </cell>
          <cell r="AN221">
            <v>0.99029126213592233</v>
          </cell>
          <cell r="AO221" t="str">
            <v/>
          </cell>
          <cell r="AR221">
            <v>360</v>
          </cell>
          <cell r="AU221">
            <v>38771</v>
          </cell>
          <cell r="AV221">
            <v>570</v>
          </cell>
          <cell r="AX221" t="str">
            <v/>
          </cell>
        </row>
        <row r="222">
          <cell r="B222">
            <v>38778</v>
          </cell>
          <cell r="C222">
            <v>342.38456237077878</v>
          </cell>
          <cell r="D222">
            <v>179.56150130063173</v>
          </cell>
          <cell r="E222">
            <v>265.11627906976742</v>
          </cell>
          <cell r="G222">
            <v>38778</v>
          </cell>
          <cell r="H222">
            <v>570</v>
          </cell>
          <cell r="I222">
            <v>4968</v>
          </cell>
          <cell r="J222">
            <v>2416</v>
          </cell>
          <cell r="AH222">
            <v>37552</v>
          </cell>
          <cell r="AI222">
            <v>1516</v>
          </cell>
          <cell r="AJ222">
            <v>1325.5</v>
          </cell>
          <cell r="AK222" t="str">
            <v/>
          </cell>
          <cell r="AM222">
            <v>1.0491349480968859</v>
          </cell>
          <cell r="AN222">
            <v>0.98991784914115011</v>
          </cell>
          <cell r="AO222" t="str">
            <v/>
          </cell>
          <cell r="AR222">
            <v>360</v>
          </cell>
          <cell r="AU222">
            <v>38778</v>
          </cell>
          <cell r="AV222">
            <v>570</v>
          </cell>
          <cell r="AX222" t="str">
            <v/>
          </cell>
        </row>
        <row r="223">
          <cell r="B223">
            <v>38785</v>
          </cell>
          <cell r="C223">
            <v>331.49552033080636</v>
          </cell>
          <cell r="D223">
            <v>176.4399851356373</v>
          </cell>
          <cell r="E223">
            <v>265.11627906976742</v>
          </cell>
          <cell r="G223">
            <v>38785</v>
          </cell>
          <cell r="H223">
            <v>570</v>
          </cell>
          <cell r="I223">
            <v>4810</v>
          </cell>
          <cell r="J223">
            <v>2374</v>
          </cell>
          <cell r="AH223">
            <v>37553</v>
          </cell>
          <cell r="AI223">
            <v>1538</v>
          </cell>
          <cell r="AJ223">
            <v>1336</v>
          </cell>
          <cell r="AK223">
            <v>360</v>
          </cell>
          <cell r="AM223">
            <v>1.0643598615916956</v>
          </cell>
          <cell r="AN223">
            <v>0.99775952203136664</v>
          </cell>
          <cell r="AO223">
            <v>1.6744186046511629</v>
          </cell>
          <cell r="AR223">
            <v>360</v>
          </cell>
          <cell r="AU223">
            <v>38785</v>
          </cell>
          <cell r="AV223">
            <v>570</v>
          </cell>
          <cell r="AX223">
            <v>360</v>
          </cell>
        </row>
        <row r="224">
          <cell r="B224">
            <v>38792</v>
          </cell>
          <cell r="C224">
            <v>339.35217091660923</v>
          </cell>
          <cell r="D224">
            <v>183.57487922705315</v>
          </cell>
          <cell r="E224">
            <v>265.11627906976742</v>
          </cell>
          <cell r="G224">
            <v>38792</v>
          </cell>
          <cell r="H224">
            <v>570</v>
          </cell>
          <cell r="I224">
            <v>4924</v>
          </cell>
          <cell r="J224">
            <v>2470</v>
          </cell>
          <cell r="AH224">
            <v>37554</v>
          </cell>
          <cell r="AI224">
            <v>1545</v>
          </cell>
          <cell r="AJ224">
            <v>1340</v>
          </cell>
          <cell r="AK224" t="str">
            <v/>
          </cell>
          <cell r="AM224">
            <v>1.0692041522491349</v>
          </cell>
          <cell r="AN224">
            <v>1.0007468259895445</v>
          </cell>
          <cell r="AO224" t="str">
            <v/>
          </cell>
          <cell r="AR224">
            <v>360</v>
          </cell>
          <cell r="AU224">
            <v>38792</v>
          </cell>
          <cell r="AV224">
            <v>570</v>
          </cell>
          <cell r="AX224" t="str">
            <v/>
          </cell>
        </row>
        <row r="225">
          <cell r="B225">
            <v>38799</v>
          </cell>
          <cell r="C225">
            <v>360.78566505858032</v>
          </cell>
          <cell r="D225">
            <v>188.25715347454477</v>
          </cell>
          <cell r="E225">
            <v>265.11627906976742</v>
          </cell>
          <cell r="G225">
            <v>38799</v>
          </cell>
          <cell r="H225">
            <v>570</v>
          </cell>
          <cell r="I225">
            <v>5235</v>
          </cell>
          <cell r="J225">
            <v>2533</v>
          </cell>
          <cell r="AH225">
            <v>37557</v>
          </cell>
          <cell r="AI225">
            <v>1555</v>
          </cell>
          <cell r="AJ225">
            <v>1342</v>
          </cell>
          <cell r="AK225" t="str">
            <v/>
          </cell>
          <cell r="AM225">
            <v>1.0761245674740485</v>
          </cell>
          <cell r="AN225">
            <v>1.0022404779686334</v>
          </cell>
          <cell r="AO225" t="str">
            <v/>
          </cell>
          <cell r="AR225">
            <v>360</v>
          </cell>
          <cell r="AU225">
            <v>38799</v>
          </cell>
          <cell r="AV225">
            <v>570</v>
          </cell>
          <cell r="AX225" t="str">
            <v/>
          </cell>
        </row>
        <row r="226">
          <cell r="B226">
            <v>38806</v>
          </cell>
          <cell r="C226">
            <v>373.19090282563752</v>
          </cell>
          <cell r="D226">
            <v>188.33147528799702</v>
          </cell>
          <cell r="E226">
            <v>265.11627906976742</v>
          </cell>
          <cell r="G226">
            <v>38806</v>
          </cell>
          <cell r="H226">
            <v>570</v>
          </cell>
          <cell r="I226">
            <v>5415</v>
          </cell>
          <cell r="J226">
            <v>2534</v>
          </cell>
          <cell r="AH226">
            <v>37558</v>
          </cell>
          <cell r="AI226">
            <v>1537</v>
          </cell>
          <cell r="AJ226">
            <v>1333</v>
          </cell>
          <cell r="AK226" t="str">
            <v/>
          </cell>
          <cell r="AM226">
            <v>1.0636678200692042</v>
          </cell>
          <cell r="AN226">
            <v>0.99551904406273339</v>
          </cell>
          <cell r="AO226" t="str">
            <v/>
          </cell>
          <cell r="AR226">
            <v>360</v>
          </cell>
          <cell r="AU226">
            <v>38806</v>
          </cell>
          <cell r="AV226">
            <v>570</v>
          </cell>
          <cell r="AX226" t="str">
            <v/>
          </cell>
        </row>
        <row r="227">
          <cell r="B227">
            <v>38813</v>
          </cell>
          <cell r="C227">
            <v>398.00137835975187</v>
          </cell>
          <cell r="D227">
            <v>192.34485321441844</v>
          </cell>
          <cell r="E227">
            <v>265.11627906976742</v>
          </cell>
          <cell r="G227">
            <v>38813</v>
          </cell>
          <cell r="H227">
            <v>570</v>
          </cell>
          <cell r="I227">
            <v>5775</v>
          </cell>
          <cell r="J227">
            <v>2588</v>
          </cell>
          <cell r="AH227">
            <v>37559</v>
          </cell>
          <cell r="AI227">
            <v>1540</v>
          </cell>
          <cell r="AJ227">
            <v>1334.5</v>
          </cell>
          <cell r="AK227" t="str">
            <v/>
          </cell>
          <cell r="AM227">
            <v>1.0657439446366781</v>
          </cell>
          <cell r="AN227">
            <v>0.99663928304705007</v>
          </cell>
          <cell r="AO227" t="str">
            <v/>
          </cell>
          <cell r="AR227">
            <v>360</v>
          </cell>
          <cell r="AU227">
            <v>38813</v>
          </cell>
          <cell r="AV227">
            <v>570</v>
          </cell>
          <cell r="AX227" t="str">
            <v/>
          </cell>
        </row>
        <row r="228">
          <cell r="B228">
            <v>38820</v>
          </cell>
          <cell r="C228">
            <v>423.08752584424536</v>
          </cell>
          <cell r="D228">
            <v>193.45968041620216</v>
          </cell>
          <cell r="E228">
            <v>265.11627906976742</v>
          </cell>
          <cell r="G228">
            <v>38820</v>
          </cell>
          <cell r="H228">
            <v>570</v>
          </cell>
          <cell r="I228">
            <v>6139</v>
          </cell>
          <cell r="J228">
            <v>2603</v>
          </cell>
          <cell r="AH228">
            <v>37560</v>
          </cell>
          <cell r="AI228">
            <v>1568</v>
          </cell>
          <cell r="AJ228">
            <v>1350</v>
          </cell>
          <cell r="AK228">
            <v>360</v>
          </cell>
          <cell r="AM228">
            <v>1.085121107266436</v>
          </cell>
          <cell r="AN228">
            <v>1.0082150858849888</v>
          </cell>
          <cell r="AO228">
            <v>1.6744186046511629</v>
          </cell>
          <cell r="AR228">
            <v>360</v>
          </cell>
          <cell r="AU228">
            <v>38820</v>
          </cell>
          <cell r="AV228">
            <v>570</v>
          </cell>
          <cell r="AX228">
            <v>360</v>
          </cell>
        </row>
        <row r="229">
          <cell r="B229">
            <v>38827</v>
          </cell>
          <cell r="C229">
            <v>433.90764989662307</v>
          </cell>
          <cell r="D229">
            <v>196.58119658119656</v>
          </cell>
          <cell r="E229">
            <v>265.11627906976742</v>
          </cell>
          <cell r="G229">
            <v>38827</v>
          </cell>
          <cell r="H229">
            <v>570</v>
          </cell>
          <cell r="I229">
            <v>6296</v>
          </cell>
          <cell r="J229">
            <v>2645</v>
          </cell>
          <cell r="AH229">
            <v>37561</v>
          </cell>
          <cell r="AI229">
            <v>1583</v>
          </cell>
          <cell r="AJ229">
            <v>1374</v>
          </cell>
          <cell r="AK229" t="str">
            <v/>
          </cell>
          <cell r="AM229">
            <v>1.0955017301038061</v>
          </cell>
          <cell r="AN229">
            <v>1.0261389096340552</v>
          </cell>
          <cell r="AO229" t="str">
            <v/>
          </cell>
          <cell r="AR229">
            <v>356</v>
          </cell>
          <cell r="AU229">
            <v>38827</v>
          </cell>
          <cell r="AV229">
            <v>570</v>
          </cell>
          <cell r="AX229" t="str">
            <v/>
          </cell>
        </row>
        <row r="230">
          <cell r="B230">
            <v>38834</v>
          </cell>
          <cell r="C230">
            <v>486.21640248104757</v>
          </cell>
          <cell r="D230">
            <v>203.64176885916015</v>
          </cell>
          <cell r="E230">
            <v>265.11627906976742</v>
          </cell>
          <cell r="G230">
            <v>38834</v>
          </cell>
          <cell r="H230">
            <v>570</v>
          </cell>
          <cell r="I230">
            <v>7055</v>
          </cell>
          <cell r="J230">
            <v>2740</v>
          </cell>
          <cell r="AH230">
            <v>37564</v>
          </cell>
          <cell r="AI230">
            <v>1594</v>
          </cell>
          <cell r="AJ230">
            <v>1375.5</v>
          </cell>
          <cell r="AK230" t="str">
            <v/>
          </cell>
          <cell r="AM230">
            <v>1.1031141868512111</v>
          </cell>
          <cell r="AN230">
            <v>1.027259148618372</v>
          </cell>
          <cell r="AO230" t="str">
            <v/>
          </cell>
          <cell r="AR230">
            <v>352</v>
          </cell>
          <cell r="AU230">
            <v>38834</v>
          </cell>
          <cell r="AV230">
            <v>570</v>
          </cell>
          <cell r="AX230" t="str">
            <v/>
          </cell>
        </row>
        <row r="231">
          <cell r="B231">
            <v>38841</v>
          </cell>
          <cell r="C231">
            <v>527.222605099931</v>
          </cell>
          <cell r="D231">
            <v>213.67521367521368</v>
          </cell>
          <cell r="E231">
            <v>265.11627906976742</v>
          </cell>
          <cell r="G231">
            <v>38841</v>
          </cell>
          <cell r="H231">
            <v>570</v>
          </cell>
          <cell r="I231">
            <v>7650</v>
          </cell>
          <cell r="J231">
            <v>2875</v>
          </cell>
          <cell r="AH231">
            <v>37565</v>
          </cell>
          <cell r="AI231">
            <v>1586</v>
          </cell>
          <cell r="AJ231">
            <v>1368</v>
          </cell>
          <cell r="AK231" t="str">
            <v/>
          </cell>
          <cell r="AM231">
            <v>1.0975778546712802</v>
          </cell>
          <cell r="AN231">
            <v>1.0216579536967887</v>
          </cell>
          <cell r="AO231" t="str">
            <v/>
          </cell>
          <cell r="AR231">
            <v>348</v>
          </cell>
          <cell r="AU231">
            <v>38841</v>
          </cell>
          <cell r="AV231">
            <v>570</v>
          </cell>
          <cell r="AX231" t="str">
            <v/>
          </cell>
        </row>
        <row r="232">
          <cell r="B232">
            <v>38848</v>
          </cell>
          <cell r="C232">
            <v>592.6946933149552</v>
          </cell>
          <cell r="D232">
            <v>236.71497584541061</v>
          </cell>
          <cell r="E232">
            <v>265.11627906976742</v>
          </cell>
          <cell r="G232">
            <v>38848</v>
          </cell>
          <cell r="H232">
            <v>570</v>
          </cell>
          <cell r="I232">
            <v>8600</v>
          </cell>
          <cell r="J232">
            <v>3185</v>
          </cell>
          <cell r="AH232">
            <v>37566</v>
          </cell>
          <cell r="AI232">
            <v>1596</v>
          </cell>
          <cell r="AJ232">
            <v>1374.5</v>
          </cell>
          <cell r="AK232" t="str">
            <v/>
          </cell>
          <cell r="AM232">
            <v>1.1044982698961938</v>
          </cell>
          <cell r="AN232">
            <v>1.0265123226288275</v>
          </cell>
          <cell r="AO232" t="str">
            <v/>
          </cell>
          <cell r="AR232">
            <v>344</v>
          </cell>
          <cell r="AU232">
            <v>38848</v>
          </cell>
          <cell r="AV232">
            <v>570</v>
          </cell>
          <cell r="AX232" t="str">
            <v/>
          </cell>
        </row>
        <row r="233">
          <cell r="B233">
            <v>38855</v>
          </cell>
          <cell r="C233">
            <v>557.54651964162645</v>
          </cell>
          <cell r="D233">
            <v>212.93199554069119</v>
          </cell>
          <cell r="E233">
            <v>293.02325581395348</v>
          </cell>
          <cell r="G233">
            <v>38855</v>
          </cell>
          <cell r="H233">
            <v>630</v>
          </cell>
          <cell r="I233">
            <v>8090</v>
          </cell>
          <cell r="J233">
            <v>2865</v>
          </cell>
          <cell r="AH233">
            <v>37567</v>
          </cell>
          <cell r="AI233">
            <v>1571</v>
          </cell>
          <cell r="AJ233">
            <v>1370</v>
          </cell>
          <cell r="AK233">
            <v>340</v>
          </cell>
          <cell r="AM233">
            <v>1.08719723183391</v>
          </cell>
          <cell r="AN233">
            <v>1.0231516056758776</v>
          </cell>
          <cell r="AO233">
            <v>1.5813953488372092</v>
          </cell>
          <cell r="AR233">
            <v>340</v>
          </cell>
          <cell r="AU233">
            <v>38855</v>
          </cell>
          <cell r="AV233">
            <v>630</v>
          </cell>
          <cell r="AX233">
            <v>340</v>
          </cell>
        </row>
        <row r="234">
          <cell r="B234">
            <v>38862</v>
          </cell>
          <cell r="C234">
            <v>558.16678152997929</v>
          </cell>
          <cell r="D234">
            <v>204.75659606094388</v>
          </cell>
          <cell r="E234">
            <v>293.02325581395348</v>
          </cell>
          <cell r="G234">
            <v>38862</v>
          </cell>
          <cell r="H234">
            <v>630</v>
          </cell>
          <cell r="I234">
            <v>8099</v>
          </cell>
          <cell r="J234">
            <v>2755</v>
          </cell>
          <cell r="AH234">
            <v>37568</v>
          </cell>
          <cell r="AI234">
            <v>1571</v>
          </cell>
          <cell r="AJ234">
            <v>1375</v>
          </cell>
          <cell r="AK234" t="str">
            <v/>
          </cell>
          <cell r="AM234">
            <v>1.08719723183391</v>
          </cell>
          <cell r="AN234">
            <v>1.0268857356235996</v>
          </cell>
          <cell r="AO234" t="str">
            <v/>
          </cell>
          <cell r="AR234">
            <v>340</v>
          </cell>
          <cell r="AU234">
            <v>38862</v>
          </cell>
          <cell r="AV234">
            <v>630</v>
          </cell>
          <cell r="AX234" t="str">
            <v/>
          </cell>
        </row>
        <row r="235">
          <cell r="B235">
            <v>38869</v>
          </cell>
          <cell r="C235">
            <v>531.35768435561681</v>
          </cell>
          <cell r="D235">
            <v>193.97993311036791</v>
          </cell>
          <cell r="E235">
            <v>293.02325581395348</v>
          </cell>
          <cell r="G235">
            <v>38869</v>
          </cell>
          <cell r="H235">
            <v>630</v>
          </cell>
          <cell r="I235">
            <v>7710</v>
          </cell>
          <cell r="J235">
            <v>2610</v>
          </cell>
          <cell r="AH235">
            <v>37571</v>
          </cell>
          <cell r="AI235">
            <v>1585</v>
          </cell>
          <cell r="AJ235">
            <v>1398</v>
          </cell>
          <cell r="AK235" t="str">
            <v/>
          </cell>
          <cell r="AM235">
            <v>1.0968858131487889</v>
          </cell>
          <cell r="AN235">
            <v>1.0440627333831218</v>
          </cell>
          <cell r="AO235" t="str">
            <v/>
          </cell>
          <cell r="AR235">
            <v>340</v>
          </cell>
          <cell r="AU235">
            <v>38869</v>
          </cell>
          <cell r="AV235">
            <v>630</v>
          </cell>
          <cell r="AX235" t="str">
            <v/>
          </cell>
        </row>
        <row r="236">
          <cell r="B236">
            <v>38876</v>
          </cell>
          <cell r="C236">
            <v>503.79048931771189</v>
          </cell>
          <cell r="D236">
            <v>185.95317725752508</v>
          </cell>
          <cell r="E236">
            <v>293.02325581395348</v>
          </cell>
          <cell r="G236">
            <v>38876</v>
          </cell>
          <cell r="H236">
            <v>630</v>
          </cell>
          <cell r="I236">
            <v>7310</v>
          </cell>
          <cell r="J236">
            <v>2502</v>
          </cell>
          <cell r="AH236">
            <v>37572</v>
          </cell>
          <cell r="AI236">
            <v>1583</v>
          </cell>
          <cell r="AJ236">
            <v>1395</v>
          </cell>
          <cell r="AK236" t="str">
            <v/>
          </cell>
          <cell r="AM236">
            <v>1.0955017301038061</v>
          </cell>
          <cell r="AN236">
            <v>1.0418222554144885</v>
          </cell>
          <cell r="AO236" t="str">
            <v/>
          </cell>
          <cell r="AR236">
            <v>340</v>
          </cell>
          <cell r="AU236">
            <v>38876</v>
          </cell>
          <cell r="AV236">
            <v>630</v>
          </cell>
          <cell r="AX236" t="str">
            <v/>
          </cell>
        </row>
        <row r="237">
          <cell r="B237">
            <v>38883</v>
          </cell>
          <cell r="C237">
            <v>482.08132322536181</v>
          </cell>
          <cell r="D237">
            <v>190.63545150501673</v>
          </cell>
          <cell r="E237">
            <v>293.02325581395348</v>
          </cell>
          <cell r="G237">
            <v>38883</v>
          </cell>
          <cell r="H237">
            <v>630</v>
          </cell>
          <cell r="I237">
            <v>6995</v>
          </cell>
          <cell r="J237">
            <v>2565</v>
          </cell>
          <cell r="AH237">
            <v>37573</v>
          </cell>
          <cell r="AI237">
            <v>1582</v>
          </cell>
          <cell r="AJ237">
            <v>1387</v>
          </cell>
          <cell r="AK237" t="str">
            <v/>
          </cell>
          <cell r="AM237">
            <v>1.0948096885813148</v>
          </cell>
          <cell r="AN237">
            <v>1.0358476474981329</v>
          </cell>
          <cell r="AO237" t="str">
            <v/>
          </cell>
          <cell r="AR237">
            <v>340</v>
          </cell>
          <cell r="AU237">
            <v>38883</v>
          </cell>
          <cell r="AV237">
            <v>630</v>
          </cell>
          <cell r="AX237" t="str">
            <v/>
          </cell>
        </row>
        <row r="238">
          <cell r="B238">
            <v>38890</v>
          </cell>
          <cell r="C238">
            <v>462.37077877325976</v>
          </cell>
          <cell r="D238">
            <v>184.68970642883687</v>
          </cell>
          <cell r="E238">
            <v>293.02325581395348</v>
          </cell>
          <cell r="G238">
            <v>38890</v>
          </cell>
          <cell r="H238">
            <v>630</v>
          </cell>
          <cell r="I238">
            <v>6709</v>
          </cell>
          <cell r="J238">
            <v>2485</v>
          </cell>
          <cell r="AH238">
            <v>37574</v>
          </cell>
          <cell r="AI238">
            <v>1570</v>
          </cell>
          <cell r="AJ238">
            <v>1375</v>
          </cell>
          <cell r="AK238">
            <v>340</v>
          </cell>
          <cell r="AM238">
            <v>1.0865051903114187</v>
          </cell>
          <cell r="AN238">
            <v>1.0268857356235996</v>
          </cell>
          <cell r="AO238">
            <v>1.5813953488372092</v>
          </cell>
          <cell r="AR238">
            <v>340</v>
          </cell>
          <cell r="AU238">
            <v>38890</v>
          </cell>
          <cell r="AV238">
            <v>630</v>
          </cell>
          <cell r="AX238">
            <v>340</v>
          </cell>
        </row>
        <row r="239">
          <cell r="B239">
            <v>38897</v>
          </cell>
          <cell r="C239">
            <v>503.10130944176433</v>
          </cell>
          <cell r="D239">
            <v>189.89223337049424</v>
          </cell>
          <cell r="E239">
            <v>293.02325581395348</v>
          </cell>
          <cell r="G239">
            <v>38897</v>
          </cell>
          <cell r="H239">
            <v>630</v>
          </cell>
          <cell r="I239">
            <v>7300</v>
          </cell>
          <cell r="J239">
            <v>2555</v>
          </cell>
          <cell r="AH239">
            <v>37575</v>
          </cell>
          <cell r="AI239">
            <v>1580</v>
          </cell>
          <cell r="AJ239">
            <v>1387</v>
          </cell>
          <cell r="AK239" t="str">
            <v/>
          </cell>
          <cell r="AM239">
            <v>1.0934256055363323</v>
          </cell>
          <cell r="AN239">
            <v>1.0358476474981329</v>
          </cell>
          <cell r="AO239" t="str">
            <v/>
          </cell>
          <cell r="AR239">
            <v>336</v>
          </cell>
          <cell r="AU239">
            <v>38897</v>
          </cell>
          <cell r="AV239">
            <v>630</v>
          </cell>
          <cell r="AX239" t="str">
            <v/>
          </cell>
        </row>
        <row r="240">
          <cell r="B240">
            <v>38904</v>
          </cell>
          <cell r="C240">
            <v>541.00620261888355</v>
          </cell>
          <cell r="D240">
            <v>193.23671497584542</v>
          </cell>
          <cell r="E240">
            <v>293.02325581395348</v>
          </cell>
          <cell r="G240">
            <v>38904</v>
          </cell>
          <cell r="H240">
            <v>630</v>
          </cell>
          <cell r="I240">
            <v>7850</v>
          </cell>
          <cell r="J240">
            <v>2600</v>
          </cell>
          <cell r="AH240">
            <v>37578</v>
          </cell>
          <cell r="AI240">
            <v>1599.5</v>
          </cell>
          <cell r="AJ240">
            <v>1381.5</v>
          </cell>
          <cell r="AK240" t="str">
            <v/>
          </cell>
          <cell r="AM240">
            <v>1.1069204152249135</v>
          </cell>
          <cell r="AN240">
            <v>1.0317401045556385</v>
          </cell>
          <cell r="AO240" t="str">
            <v/>
          </cell>
          <cell r="AR240">
            <v>332</v>
          </cell>
          <cell r="AU240">
            <v>38904</v>
          </cell>
          <cell r="AV240">
            <v>630</v>
          </cell>
          <cell r="AX240" t="str">
            <v/>
          </cell>
        </row>
        <row r="241">
          <cell r="B241">
            <v>38911</v>
          </cell>
          <cell r="C241">
            <v>545.83046175051686</v>
          </cell>
          <cell r="D241">
            <v>193.60832404310665</v>
          </cell>
          <cell r="E241">
            <v>293.02325581395348</v>
          </cell>
          <cell r="G241">
            <v>38911</v>
          </cell>
          <cell r="H241">
            <v>630</v>
          </cell>
          <cell r="I241">
            <v>7920</v>
          </cell>
          <cell r="J241">
            <v>2605</v>
          </cell>
          <cell r="AH241">
            <v>37579</v>
          </cell>
          <cell r="AI241">
            <v>1598</v>
          </cell>
          <cell r="AJ241">
            <v>1376.5</v>
          </cell>
          <cell r="AK241" t="str">
            <v/>
          </cell>
          <cell r="AM241">
            <v>1.1058823529411765</v>
          </cell>
          <cell r="AN241">
            <v>1.0280059746079164</v>
          </cell>
          <cell r="AO241" t="str">
            <v/>
          </cell>
          <cell r="AR241">
            <v>328</v>
          </cell>
          <cell r="AU241">
            <v>38911</v>
          </cell>
          <cell r="AV241">
            <v>630</v>
          </cell>
          <cell r="AX241" t="str">
            <v/>
          </cell>
        </row>
        <row r="242">
          <cell r="B242">
            <v>38918</v>
          </cell>
          <cell r="C242">
            <v>507.23638869745002</v>
          </cell>
          <cell r="D242">
            <v>186.17614269788183</v>
          </cell>
          <cell r="E242">
            <v>293.02325581395348</v>
          </cell>
          <cell r="G242">
            <v>38918</v>
          </cell>
          <cell r="H242">
            <v>630</v>
          </cell>
          <cell r="I242">
            <v>7360</v>
          </cell>
          <cell r="J242">
            <v>2505</v>
          </cell>
          <cell r="AH242">
            <v>37580</v>
          </cell>
          <cell r="AI242">
            <v>1624</v>
          </cell>
          <cell r="AJ242">
            <v>1387</v>
          </cell>
          <cell r="AK242" t="str">
            <v/>
          </cell>
          <cell r="AM242">
            <v>1.1238754325259515</v>
          </cell>
          <cell r="AN242">
            <v>1.0358476474981329</v>
          </cell>
          <cell r="AO242" t="str">
            <v/>
          </cell>
          <cell r="AR242">
            <v>324</v>
          </cell>
          <cell r="AU242">
            <v>38918</v>
          </cell>
          <cell r="AV242">
            <v>630</v>
          </cell>
          <cell r="AX242" t="str">
            <v/>
          </cell>
        </row>
        <row r="243">
          <cell r="B243">
            <v>38925</v>
          </cell>
          <cell r="C243">
            <v>518.26326671261199</v>
          </cell>
          <cell r="D243">
            <v>187.36529171311781</v>
          </cell>
          <cell r="E243">
            <v>293.02325581395348</v>
          </cell>
          <cell r="G243">
            <v>38925</v>
          </cell>
          <cell r="H243">
            <v>630</v>
          </cell>
          <cell r="I243">
            <v>7520</v>
          </cell>
          <cell r="J243">
            <v>2521</v>
          </cell>
          <cell r="AH243">
            <v>37581</v>
          </cell>
          <cell r="AI243">
            <v>1625</v>
          </cell>
          <cell r="AJ243">
            <v>1395</v>
          </cell>
          <cell r="AK243">
            <v>320</v>
          </cell>
          <cell r="AM243">
            <v>1.1245674740484428</v>
          </cell>
          <cell r="AN243">
            <v>1.0418222554144885</v>
          </cell>
          <cell r="AO243">
            <v>1.4883720930232558</v>
          </cell>
          <cell r="AR243">
            <v>320</v>
          </cell>
          <cell r="AU243">
            <v>38925</v>
          </cell>
          <cell r="AV243">
            <v>630</v>
          </cell>
          <cell r="AX243">
            <v>320</v>
          </cell>
        </row>
        <row r="244">
          <cell r="B244">
            <v>38932</v>
          </cell>
          <cell r="C244">
            <v>516.19572708476915</v>
          </cell>
          <cell r="D244">
            <v>185.73021181716834</v>
          </cell>
          <cell r="E244">
            <v>293.02325581395348</v>
          </cell>
          <cell r="G244">
            <v>38932</v>
          </cell>
          <cell r="H244">
            <v>630</v>
          </cell>
          <cell r="I244">
            <v>7490</v>
          </cell>
          <cell r="J244">
            <v>2499</v>
          </cell>
          <cell r="AH244">
            <v>37582</v>
          </cell>
          <cell r="AI244">
            <v>1619</v>
          </cell>
          <cell r="AJ244">
            <v>1390</v>
          </cell>
          <cell r="AK244" t="str">
            <v/>
          </cell>
          <cell r="AM244">
            <v>1.1204152249134949</v>
          </cell>
          <cell r="AN244">
            <v>1.0380881254667662</v>
          </cell>
          <cell r="AO244" t="str">
            <v/>
          </cell>
          <cell r="AR244">
            <v>320</v>
          </cell>
          <cell r="AU244">
            <v>38932</v>
          </cell>
          <cell r="AV244">
            <v>630</v>
          </cell>
          <cell r="AX244" t="str">
            <v/>
          </cell>
        </row>
        <row r="245">
          <cell r="B245">
            <v>38939</v>
          </cell>
          <cell r="C245">
            <v>542.72915230875253</v>
          </cell>
          <cell r="D245">
            <v>189.52062430323301</v>
          </cell>
          <cell r="E245">
            <v>293.02325581395348</v>
          </cell>
          <cell r="G245">
            <v>38939</v>
          </cell>
          <cell r="H245">
            <v>630</v>
          </cell>
          <cell r="I245">
            <v>7875</v>
          </cell>
          <cell r="J245">
            <v>2550</v>
          </cell>
          <cell r="AH245">
            <v>37585</v>
          </cell>
          <cell r="AI245">
            <v>1620</v>
          </cell>
          <cell r="AJ245">
            <v>1381.5</v>
          </cell>
          <cell r="AK245" t="str">
            <v/>
          </cell>
          <cell r="AM245">
            <v>1.1211072664359862</v>
          </cell>
          <cell r="AN245">
            <v>1.0317401045556385</v>
          </cell>
          <cell r="AO245" t="str">
            <v/>
          </cell>
          <cell r="AR245">
            <v>320</v>
          </cell>
          <cell r="AU245">
            <v>38939</v>
          </cell>
          <cell r="AV245">
            <v>630</v>
          </cell>
          <cell r="AX245" t="str">
            <v/>
          </cell>
        </row>
        <row r="246">
          <cell r="B246">
            <v>38946</v>
          </cell>
          <cell r="C246">
            <v>502.41212956581666</v>
          </cell>
          <cell r="D246">
            <v>182.83166109253065</v>
          </cell>
          <cell r="E246">
            <v>293.02325581395348</v>
          </cell>
          <cell r="G246">
            <v>38946</v>
          </cell>
          <cell r="H246">
            <v>630</v>
          </cell>
          <cell r="I246">
            <v>7290</v>
          </cell>
          <cell r="J246">
            <v>2460</v>
          </cell>
          <cell r="AH246">
            <v>37586</v>
          </cell>
          <cell r="AI246">
            <v>1604.5</v>
          </cell>
          <cell r="AJ246">
            <v>1359</v>
          </cell>
          <cell r="AK246" t="str">
            <v/>
          </cell>
          <cell r="AM246">
            <v>1.1103806228373703</v>
          </cell>
          <cell r="AN246">
            <v>1.0149365197908886</v>
          </cell>
          <cell r="AO246" t="str">
            <v/>
          </cell>
          <cell r="AR246">
            <v>320</v>
          </cell>
          <cell r="AU246">
            <v>38946</v>
          </cell>
          <cell r="AV246">
            <v>630</v>
          </cell>
          <cell r="AX246" t="str">
            <v/>
          </cell>
        </row>
        <row r="247">
          <cell r="B247">
            <v>38953</v>
          </cell>
          <cell r="C247">
            <v>512.06064782908345</v>
          </cell>
          <cell r="D247">
            <v>184.68970642883687</v>
          </cell>
          <cell r="E247">
            <v>293.02325581395348</v>
          </cell>
          <cell r="G247">
            <v>38953</v>
          </cell>
          <cell r="H247">
            <v>630</v>
          </cell>
          <cell r="I247">
            <v>7430</v>
          </cell>
          <cell r="J247">
            <v>2485</v>
          </cell>
          <cell r="AH247">
            <v>37587</v>
          </cell>
          <cell r="AI247">
            <v>1632</v>
          </cell>
          <cell r="AJ247">
            <v>1377</v>
          </cell>
          <cell r="AK247" t="str">
            <v/>
          </cell>
          <cell r="AM247">
            <v>1.1294117647058823</v>
          </cell>
          <cell r="AN247">
            <v>1.0283793876026885</v>
          </cell>
          <cell r="AO247" t="str">
            <v/>
          </cell>
          <cell r="AR247">
            <v>320</v>
          </cell>
          <cell r="AU247">
            <v>38953</v>
          </cell>
          <cell r="AV247">
            <v>630</v>
          </cell>
          <cell r="AX247" t="str">
            <v/>
          </cell>
        </row>
        <row r="248">
          <cell r="B248">
            <v>38960</v>
          </cell>
          <cell r="C248">
            <v>530.6685044796692</v>
          </cell>
          <cell r="D248">
            <v>186.17614269788183</v>
          </cell>
          <cell r="E248">
            <v>293.02325581395348</v>
          </cell>
          <cell r="G248">
            <v>38960</v>
          </cell>
          <cell r="H248">
            <v>630</v>
          </cell>
          <cell r="I248">
            <v>7700</v>
          </cell>
          <cell r="J248">
            <v>2505</v>
          </cell>
          <cell r="AH248">
            <v>37588</v>
          </cell>
          <cell r="AI248">
            <v>1637</v>
          </cell>
          <cell r="AJ248">
            <v>1377</v>
          </cell>
          <cell r="AK248">
            <v>320</v>
          </cell>
          <cell r="AM248">
            <v>1.1328719723183391</v>
          </cell>
          <cell r="AN248">
            <v>1.0283793876026885</v>
          </cell>
          <cell r="AO248">
            <v>1.4883720930232558</v>
          </cell>
          <cell r="AR248">
            <v>320</v>
          </cell>
          <cell r="AU248">
            <v>38960</v>
          </cell>
          <cell r="AV248">
            <v>630</v>
          </cell>
          <cell r="AX248">
            <v>320</v>
          </cell>
        </row>
        <row r="249">
          <cell r="B249">
            <v>38967</v>
          </cell>
          <cell r="C249">
            <v>552.37767057201927</v>
          </cell>
          <cell r="D249">
            <v>198.43924191750278</v>
          </cell>
          <cell r="E249">
            <v>293.02325581395348</v>
          </cell>
          <cell r="G249">
            <v>38967</v>
          </cell>
          <cell r="H249">
            <v>630</v>
          </cell>
          <cell r="I249">
            <v>8015</v>
          </cell>
          <cell r="J249">
            <v>2670</v>
          </cell>
          <cell r="AH249">
            <v>37589</v>
          </cell>
          <cell r="AI249">
            <v>1662</v>
          </cell>
          <cell r="AJ249">
            <v>1393.5</v>
          </cell>
          <cell r="AK249" t="str">
            <v/>
          </cell>
          <cell r="AM249">
            <v>1.1501730103806229</v>
          </cell>
          <cell r="AN249">
            <v>1.0407020164301717</v>
          </cell>
          <cell r="AO249" t="str">
            <v/>
          </cell>
          <cell r="AR249">
            <v>320</v>
          </cell>
          <cell r="AU249">
            <v>38967</v>
          </cell>
          <cell r="AV249">
            <v>630</v>
          </cell>
          <cell r="AX249" t="str">
            <v/>
          </cell>
        </row>
        <row r="250">
          <cell r="B250">
            <v>38974</v>
          </cell>
          <cell r="C250">
            <v>511.37146795313572</v>
          </cell>
          <cell r="D250">
            <v>183.0546265328874</v>
          </cell>
          <cell r="E250">
            <v>293.02325581395348</v>
          </cell>
          <cell r="G250">
            <v>38974</v>
          </cell>
          <cell r="H250">
            <v>630</v>
          </cell>
          <cell r="I250">
            <v>7420</v>
          </cell>
          <cell r="J250">
            <v>2463</v>
          </cell>
          <cell r="AH250">
            <v>37592</v>
          </cell>
          <cell r="AI250">
            <v>1660</v>
          </cell>
          <cell r="AJ250">
            <v>1384.5</v>
          </cell>
          <cell r="AK250" t="str">
            <v/>
          </cell>
          <cell r="AM250">
            <v>1.1487889273356402</v>
          </cell>
          <cell r="AN250">
            <v>1.0339805825242718</v>
          </cell>
          <cell r="AO250" t="str">
            <v/>
          </cell>
          <cell r="AR250">
            <v>320</v>
          </cell>
          <cell r="AU250">
            <v>38974</v>
          </cell>
          <cell r="AV250">
            <v>630</v>
          </cell>
          <cell r="AX250" t="str">
            <v/>
          </cell>
        </row>
        <row r="251">
          <cell r="B251">
            <v>38981</v>
          </cell>
          <cell r="C251">
            <v>521.01998621640246</v>
          </cell>
          <cell r="D251">
            <v>189.89223337049424</v>
          </cell>
          <cell r="E251">
            <v>293.02325581395348</v>
          </cell>
          <cell r="G251">
            <v>38981</v>
          </cell>
          <cell r="H251">
            <v>630</v>
          </cell>
          <cell r="I251">
            <v>7560</v>
          </cell>
          <cell r="J251">
            <v>2555</v>
          </cell>
          <cell r="AH251">
            <v>37593</v>
          </cell>
          <cell r="AI251">
            <v>1661</v>
          </cell>
          <cell r="AJ251">
            <v>1376</v>
          </cell>
          <cell r="AK251" t="str">
            <v/>
          </cell>
          <cell r="AM251">
            <v>1.1494809688581316</v>
          </cell>
          <cell r="AN251">
            <v>1.0276325616131441</v>
          </cell>
          <cell r="AO251" t="str">
            <v/>
          </cell>
          <cell r="AR251">
            <v>320</v>
          </cell>
          <cell r="AU251">
            <v>38981</v>
          </cell>
          <cell r="AV251">
            <v>630</v>
          </cell>
          <cell r="AX251" t="str">
            <v/>
          </cell>
        </row>
        <row r="252">
          <cell r="B252">
            <v>38988</v>
          </cell>
          <cell r="C252">
            <v>514.8173673328738</v>
          </cell>
          <cell r="D252">
            <v>193.60832404310665</v>
          </cell>
          <cell r="E252">
            <v>293.02325581395348</v>
          </cell>
          <cell r="G252">
            <v>38988</v>
          </cell>
          <cell r="H252">
            <v>630</v>
          </cell>
          <cell r="I252">
            <v>7470</v>
          </cell>
          <cell r="J252">
            <v>2605</v>
          </cell>
          <cell r="AH252">
            <v>37594</v>
          </cell>
          <cell r="AI252">
            <v>1658</v>
          </cell>
          <cell r="AJ252">
            <v>1380</v>
          </cell>
          <cell r="AK252" t="str">
            <v/>
          </cell>
          <cell r="AM252">
            <v>1.1474048442906575</v>
          </cell>
          <cell r="AN252">
            <v>1.0306198655713219</v>
          </cell>
          <cell r="AO252" t="str">
            <v/>
          </cell>
          <cell r="AR252">
            <v>320</v>
          </cell>
          <cell r="AU252">
            <v>38988</v>
          </cell>
          <cell r="AV252">
            <v>630</v>
          </cell>
          <cell r="AX252" t="str">
            <v/>
          </cell>
        </row>
        <row r="253">
          <cell r="B253">
            <v>38995</v>
          </cell>
          <cell r="C253">
            <v>503.03239145416956</v>
          </cell>
          <cell r="D253">
            <v>188.88888888888889</v>
          </cell>
          <cell r="E253">
            <v>293.02325581395348</v>
          </cell>
          <cell r="G253">
            <v>38995</v>
          </cell>
          <cell r="H253">
            <v>630</v>
          </cell>
          <cell r="I253">
            <v>7299</v>
          </cell>
          <cell r="J253">
            <v>2541.5</v>
          </cell>
          <cell r="AH253">
            <v>37595</v>
          </cell>
          <cell r="AI253">
            <v>1637</v>
          </cell>
          <cell r="AJ253">
            <v>1374</v>
          </cell>
          <cell r="AK253">
            <v>320</v>
          </cell>
          <cell r="AM253">
            <v>1.1328719723183391</v>
          </cell>
          <cell r="AN253">
            <v>1.0261389096340552</v>
          </cell>
          <cell r="AO253">
            <v>1.4883720930232558</v>
          </cell>
          <cell r="AR253">
            <v>320</v>
          </cell>
          <cell r="AU253">
            <v>38995</v>
          </cell>
          <cell r="AV253">
            <v>630</v>
          </cell>
          <cell r="AX253">
            <v>320</v>
          </cell>
        </row>
        <row r="254">
          <cell r="B254">
            <v>39002</v>
          </cell>
          <cell r="C254">
            <v>515.50654720882153</v>
          </cell>
          <cell r="D254">
            <v>192.86510590858416</v>
          </cell>
          <cell r="E254">
            <v>293.02325581395348</v>
          </cell>
          <cell r="G254">
            <v>39002</v>
          </cell>
          <cell r="H254">
            <v>630</v>
          </cell>
          <cell r="I254">
            <v>7480</v>
          </cell>
          <cell r="J254">
            <v>2595</v>
          </cell>
          <cell r="AH254">
            <v>37596</v>
          </cell>
          <cell r="AI254">
            <v>1626</v>
          </cell>
          <cell r="AJ254">
            <v>1383.5</v>
          </cell>
          <cell r="AK254" t="str">
            <v/>
          </cell>
          <cell r="AM254">
            <v>1.1252595155709342</v>
          </cell>
          <cell r="AN254">
            <v>1.0332337565347274</v>
          </cell>
          <cell r="AO254" t="str">
            <v/>
          </cell>
          <cell r="AR254">
            <v>320</v>
          </cell>
          <cell r="AU254">
            <v>39002</v>
          </cell>
          <cell r="AV254">
            <v>630</v>
          </cell>
          <cell r="AX254" t="str">
            <v/>
          </cell>
        </row>
        <row r="255">
          <cell r="B255">
            <v>39009</v>
          </cell>
          <cell r="C255">
            <v>527.91178497587873</v>
          </cell>
          <cell r="D255">
            <v>203.64176885916015</v>
          </cell>
          <cell r="E255">
            <v>293.02325581395348</v>
          </cell>
          <cell r="G255">
            <v>39009</v>
          </cell>
          <cell r="H255">
            <v>630</v>
          </cell>
          <cell r="I255">
            <v>7660</v>
          </cell>
          <cell r="J255">
            <v>2740</v>
          </cell>
          <cell r="AH255">
            <v>37599</v>
          </cell>
          <cell r="AI255">
            <v>1610</v>
          </cell>
          <cell r="AJ255">
            <v>1377</v>
          </cell>
          <cell r="AK255" t="str">
            <v/>
          </cell>
          <cell r="AM255">
            <v>1.1141868512110726</v>
          </cell>
          <cell r="AN255">
            <v>1.0283793876026885</v>
          </cell>
          <cell r="AO255" t="str">
            <v/>
          </cell>
          <cell r="AR255">
            <v>320</v>
          </cell>
          <cell r="AU255">
            <v>39009</v>
          </cell>
          <cell r="AV255">
            <v>630</v>
          </cell>
          <cell r="AX255" t="str">
            <v/>
          </cell>
        </row>
        <row r="256">
          <cell r="B256">
            <v>39016</v>
          </cell>
          <cell r="C256">
            <v>513.43900758097868</v>
          </cell>
          <cell r="D256">
            <v>205.4998141954664</v>
          </cell>
          <cell r="E256">
            <v>293.02325581395348</v>
          </cell>
          <cell r="G256">
            <v>39016</v>
          </cell>
          <cell r="H256">
            <v>630</v>
          </cell>
          <cell r="I256">
            <v>7450</v>
          </cell>
          <cell r="J256">
            <v>2765</v>
          </cell>
          <cell r="AH256">
            <v>37600</v>
          </cell>
          <cell r="AI256">
            <v>1622.5</v>
          </cell>
          <cell r="AJ256">
            <v>1383.5</v>
          </cell>
          <cell r="AK256" t="str">
            <v/>
          </cell>
          <cell r="AM256">
            <v>1.1228373702422145</v>
          </cell>
          <cell r="AN256">
            <v>1.0332337565347274</v>
          </cell>
          <cell r="AO256" t="str">
            <v/>
          </cell>
          <cell r="AR256">
            <v>320</v>
          </cell>
          <cell r="AU256">
            <v>39016</v>
          </cell>
          <cell r="AV256">
            <v>630</v>
          </cell>
          <cell r="AX256" t="str">
            <v/>
          </cell>
        </row>
        <row r="257">
          <cell r="B257">
            <v>39023</v>
          </cell>
          <cell r="C257">
            <v>499.31082012405238</v>
          </cell>
          <cell r="D257">
            <v>204.83091787439616</v>
          </cell>
          <cell r="E257">
            <v>269.76744186046511</v>
          </cell>
          <cell r="G257">
            <v>39023</v>
          </cell>
          <cell r="H257">
            <v>580</v>
          </cell>
          <cell r="I257">
            <v>7245</v>
          </cell>
          <cell r="J257">
            <v>2756</v>
          </cell>
          <cell r="AH257">
            <v>37601</v>
          </cell>
          <cell r="AI257">
            <v>1626</v>
          </cell>
          <cell r="AJ257">
            <v>1382</v>
          </cell>
          <cell r="AK257" t="str">
            <v/>
          </cell>
          <cell r="AM257">
            <v>1.1252595155709342</v>
          </cell>
          <cell r="AN257">
            <v>1.0321135175504108</v>
          </cell>
          <cell r="AO257" t="str">
            <v/>
          </cell>
          <cell r="AR257">
            <v>320</v>
          </cell>
          <cell r="AU257">
            <v>39023</v>
          </cell>
          <cell r="AV257">
            <v>580</v>
          </cell>
          <cell r="AX257" t="str">
            <v/>
          </cell>
        </row>
        <row r="258">
          <cell r="B258">
            <v>39030</v>
          </cell>
          <cell r="C258">
            <v>504.82425913163337</v>
          </cell>
          <cell r="D258">
            <v>210.33073206986251</v>
          </cell>
          <cell r="E258">
            <v>269.76744186046511</v>
          </cell>
          <cell r="G258">
            <v>39030</v>
          </cell>
          <cell r="H258">
            <v>580</v>
          </cell>
          <cell r="I258">
            <v>7325</v>
          </cell>
          <cell r="J258">
            <v>2830</v>
          </cell>
          <cell r="AH258">
            <v>37602</v>
          </cell>
          <cell r="AI258">
            <v>1622</v>
          </cell>
          <cell r="AJ258">
            <v>1386</v>
          </cell>
          <cell r="AK258">
            <v>320</v>
          </cell>
          <cell r="AM258">
            <v>1.122491349480969</v>
          </cell>
          <cell r="AN258">
            <v>1.0351008215085884</v>
          </cell>
          <cell r="AO258">
            <v>1.4883720930232558</v>
          </cell>
          <cell r="AR258">
            <v>320</v>
          </cell>
          <cell r="AU258">
            <v>39030</v>
          </cell>
          <cell r="AV258">
            <v>580</v>
          </cell>
          <cell r="AX258">
            <v>320</v>
          </cell>
        </row>
        <row r="259">
          <cell r="B259">
            <v>39037</v>
          </cell>
          <cell r="C259">
            <v>469.33149552033086</v>
          </cell>
          <cell r="D259">
            <v>198.2905982905983</v>
          </cell>
          <cell r="E259">
            <v>269.76744186046511</v>
          </cell>
          <cell r="G259">
            <v>39037</v>
          </cell>
          <cell r="H259">
            <v>580</v>
          </cell>
          <cell r="I259">
            <v>6810</v>
          </cell>
          <cell r="J259">
            <v>2668</v>
          </cell>
          <cell r="AH259">
            <v>37603</v>
          </cell>
          <cell r="AI259">
            <v>1604</v>
          </cell>
          <cell r="AJ259">
            <v>1388</v>
          </cell>
          <cell r="AK259" t="str">
            <v/>
          </cell>
          <cell r="AM259">
            <v>1.1100346020761245</v>
          </cell>
          <cell r="AN259">
            <v>1.0365944734876773</v>
          </cell>
          <cell r="AO259" t="str">
            <v/>
          </cell>
          <cell r="AR259">
            <v>320</v>
          </cell>
          <cell r="AU259">
            <v>39037</v>
          </cell>
          <cell r="AV259">
            <v>580</v>
          </cell>
          <cell r="AX259" t="str">
            <v/>
          </cell>
        </row>
        <row r="260">
          <cell r="B260">
            <v>39044</v>
          </cell>
          <cell r="C260">
            <v>481.04755341144039</v>
          </cell>
          <cell r="D260">
            <v>199.77703455964325</v>
          </cell>
          <cell r="E260">
            <v>269.76744186046511</v>
          </cell>
          <cell r="G260">
            <v>39044</v>
          </cell>
          <cell r="H260">
            <v>580</v>
          </cell>
          <cell r="I260">
            <v>6980</v>
          </cell>
          <cell r="J260">
            <v>2688</v>
          </cell>
          <cell r="AH260">
            <v>37606</v>
          </cell>
          <cell r="AI260">
            <v>1602</v>
          </cell>
          <cell r="AJ260">
            <v>1380</v>
          </cell>
          <cell r="AK260" t="str">
            <v/>
          </cell>
          <cell r="AM260">
            <v>1.108650519031142</v>
          </cell>
          <cell r="AN260">
            <v>1.0306198655713219</v>
          </cell>
          <cell r="AO260" t="str">
            <v/>
          </cell>
          <cell r="AR260">
            <v>320</v>
          </cell>
          <cell r="AU260">
            <v>39044</v>
          </cell>
          <cell r="AV260">
            <v>580</v>
          </cell>
          <cell r="AX260" t="str">
            <v/>
          </cell>
        </row>
        <row r="261">
          <cell r="B261">
            <v>39051</v>
          </cell>
          <cell r="C261">
            <v>487.93935217091661</v>
          </cell>
          <cell r="D261">
            <v>203.49312523225564</v>
          </cell>
          <cell r="E261">
            <v>269.76744186046511</v>
          </cell>
          <cell r="G261">
            <v>39051</v>
          </cell>
          <cell r="H261">
            <v>580</v>
          </cell>
          <cell r="I261">
            <v>7080</v>
          </cell>
          <cell r="J261">
            <v>2738</v>
          </cell>
          <cell r="AH261">
            <v>37607</v>
          </cell>
          <cell r="AI261">
            <v>1611</v>
          </cell>
          <cell r="AJ261">
            <v>1387.5</v>
          </cell>
          <cell r="AK261" t="str">
            <v/>
          </cell>
          <cell r="AM261">
            <v>1.114878892733564</v>
          </cell>
          <cell r="AN261">
            <v>1.0362210604929052</v>
          </cell>
          <cell r="AO261" t="str">
            <v/>
          </cell>
          <cell r="AR261">
            <v>320</v>
          </cell>
          <cell r="AU261">
            <v>39051</v>
          </cell>
          <cell r="AV261">
            <v>580</v>
          </cell>
          <cell r="AX261" t="str">
            <v/>
          </cell>
        </row>
        <row r="262">
          <cell r="B262">
            <v>39058</v>
          </cell>
          <cell r="C262">
            <v>474.84493452791179</v>
          </cell>
          <cell r="D262">
            <v>209.36454849498327</v>
          </cell>
          <cell r="E262">
            <v>269.76744186046511</v>
          </cell>
          <cell r="G262">
            <v>39058</v>
          </cell>
          <cell r="H262">
            <v>580</v>
          </cell>
          <cell r="I262">
            <v>6890</v>
          </cell>
          <cell r="J262">
            <v>2817</v>
          </cell>
          <cell r="AH262">
            <v>37608</v>
          </cell>
          <cell r="AI262">
            <v>1597</v>
          </cell>
          <cell r="AJ262">
            <v>1383</v>
          </cell>
          <cell r="AK262" t="str">
            <v/>
          </cell>
          <cell r="AM262">
            <v>1.1051903114186852</v>
          </cell>
          <cell r="AN262">
            <v>1.0328603435399553</v>
          </cell>
          <cell r="AO262" t="str">
            <v/>
          </cell>
          <cell r="AR262">
            <v>320</v>
          </cell>
          <cell r="AU262">
            <v>39058</v>
          </cell>
          <cell r="AV262">
            <v>580</v>
          </cell>
          <cell r="AX262" t="str">
            <v/>
          </cell>
        </row>
        <row r="263">
          <cell r="B263">
            <v>39065</v>
          </cell>
          <cell r="C263">
            <v>466.57477601654034</v>
          </cell>
          <cell r="D263">
            <v>212.85767372723896</v>
          </cell>
          <cell r="E263">
            <v>260.46511627906978</v>
          </cell>
          <cell r="G263">
            <v>39065</v>
          </cell>
          <cell r="H263">
            <v>560</v>
          </cell>
          <cell r="I263">
            <v>6770</v>
          </cell>
          <cell r="J263">
            <v>2864</v>
          </cell>
          <cell r="AH263">
            <v>37609</v>
          </cell>
          <cell r="AI263">
            <v>1588</v>
          </cell>
          <cell r="AJ263">
            <v>1372</v>
          </cell>
          <cell r="AK263">
            <v>320</v>
          </cell>
          <cell r="AM263">
            <v>1.0989619377162629</v>
          </cell>
          <cell r="AN263">
            <v>1.0246452576549665</v>
          </cell>
          <cell r="AO263">
            <v>1.4883720930232558</v>
          </cell>
          <cell r="AR263">
            <v>320</v>
          </cell>
          <cell r="AU263">
            <v>39065</v>
          </cell>
          <cell r="AV263">
            <v>560</v>
          </cell>
          <cell r="AX263">
            <v>320</v>
          </cell>
        </row>
        <row r="264">
          <cell r="B264">
            <v>39072</v>
          </cell>
          <cell r="C264">
            <v>436.25086147484495</v>
          </cell>
          <cell r="D264">
            <v>205.72277963582312</v>
          </cell>
          <cell r="E264">
            <v>260.46511627906978</v>
          </cell>
          <cell r="G264">
            <v>39072</v>
          </cell>
          <cell r="H264">
            <v>560</v>
          </cell>
          <cell r="I264">
            <v>6330</v>
          </cell>
          <cell r="J264">
            <v>2768</v>
          </cell>
          <cell r="AH264">
            <v>37610</v>
          </cell>
          <cell r="AI264">
            <v>1586</v>
          </cell>
          <cell r="AJ264">
            <v>1374</v>
          </cell>
          <cell r="AK264" t="str">
            <v/>
          </cell>
          <cell r="AM264">
            <v>1.0975778546712802</v>
          </cell>
          <cell r="AN264">
            <v>1.0261389096340552</v>
          </cell>
          <cell r="AO264" t="str">
            <v/>
          </cell>
          <cell r="AR264" t="str">
            <v/>
          </cell>
          <cell r="AU264">
            <v>39072</v>
          </cell>
          <cell r="AV264">
            <v>560</v>
          </cell>
          <cell r="AX264" t="str">
            <v/>
          </cell>
        </row>
        <row r="265">
          <cell r="B265">
            <v>39079</v>
          </cell>
          <cell r="C265">
            <v>439.69676085458309</v>
          </cell>
          <cell r="D265">
            <v>210.33073206986251</v>
          </cell>
          <cell r="E265">
            <v>260.46511627906978</v>
          </cell>
          <cell r="G265">
            <v>39079</v>
          </cell>
          <cell r="H265">
            <v>560</v>
          </cell>
          <cell r="I265">
            <v>6380</v>
          </cell>
          <cell r="J265">
            <v>2830</v>
          </cell>
          <cell r="AH265">
            <v>37613</v>
          </cell>
          <cell r="AI265">
            <v>1595</v>
          </cell>
          <cell r="AJ265">
            <v>1374</v>
          </cell>
          <cell r="AK265" t="str">
            <v/>
          </cell>
          <cell r="AM265">
            <v>1.1038062283737025</v>
          </cell>
          <cell r="AN265">
            <v>1.0261389096340552</v>
          </cell>
          <cell r="AO265" t="str">
            <v/>
          </cell>
          <cell r="AR265" t="str">
            <v/>
          </cell>
          <cell r="AU265">
            <v>39079</v>
          </cell>
          <cell r="AV265">
            <v>560</v>
          </cell>
          <cell r="AX265" t="str">
            <v/>
          </cell>
        </row>
        <row r="266">
          <cell r="B266">
            <v>39086</v>
          </cell>
          <cell r="C266">
            <v>393.86629910406612</v>
          </cell>
          <cell r="D266">
            <v>200.66889632107024</v>
          </cell>
          <cell r="E266">
            <v>260.46511627906978</v>
          </cell>
          <cell r="G266">
            <v>39086</v>
          </cell>
          <cell r="H266">
            <v>560</v>
          </cell>
          <cell r="I266">
            <v>5715</v>
          </cell>
          <cell r="J266">
            <v>2700</v>
          </cell>
          <cell r="AH266">
            <v>37614</v>
          </cell>
          <cell r="AI266">
            <v>1594</v>
          </cell>
          <cell r="AJ266">
            <v>1375</v>
          </cell>
          <cell r="AK266" t="str">
            <v/>
          </cell>
          <cell r="AM266">
            <v>1.1031141868512111</v>
          </cell>
          <cell r="AN266">
            <v>1.0268857356235996</v>
          </cell>
          <cell r="AO266" t="str">
            <v/>
          </cell>
          <cell r="AR266" t="str">
            <v/>
          </cell>
          <cell r="AU266">
            <v>39086</v>
          </cell>
          <cell r="AV266">
            <v>560</v>
          </cell>
          <cell r="AX266" t="str">
            <v/>
          </cell>
        </row>
        <row r="267">
          <cell r="B267">
            <v>39093</v>
          </cell>
          <cell r="C267">
            <v>406.27153687112337</v>
          </cell>
          <cell r="D267">
            <v>203.27015979189892</v>
          </cell>
          <cell r="E267">
            <v>260.46511627906978</v>
          </cell>
          <cell r="G267">
            <v>39093</v>
          </cell>
          <cell r="H267">
            <v>560</v>
          </cell>
          <cell r="I267">
            <v>5895</v>
          </cell>
          <cell r="J267">
            <v>2735</v>
          </cell>
          <cell r="AH267">
            <v>37620</v>
          </cell>
          <cell r="AI267">
            <v>1560.5</v>
          </cell>
          <cell r="AJ267">
            <v>1364.5</v>
          </cell>
          <cell r="AK267" t="str">
            <v/>
          </cell>
          <cell r="AM267">
            <v>1.0799307958477509</v>
          </cell>
          <cell r="AN267">
            <v>1.0190440627333832</v>
          </cell>
          <cell r="AO267" t="str">
            <v/>
          </cell>
          <cell r="AR267" t="str">
            <v/>
          </cell>
          <cell r="AU267">
            <v>39093</v>
          </cell>
          <cell r="AV267">
            <v>560</v>
          </cell>
          <cell r="AX267" t="str">
            <v/>
          </cell>
        </row>
        <row r="268">
          <cell r="B268">
            <v>39100</v>
          </cell>
          <cell r="C268">
            <v>381.80565127498278</v>
          </cell>
          <cell r="D268">
            <v>200.297287253809</v>
          </cell>
          <cell r="E268">
            <v>260.46511627906978</v>
          </cell>
          <cell r="G268">
            <v>39100</v>
          </cell>
          <cell r="H268">
            <v>560</v>
          </cell>
          <cell r="I268">
            <v>5540</v>
          </cell>
          <cell r="J268">
            <v>2695</v>
          </cell>
          <cell r="AH268">
            <v>37621</v>
          </cell>
          <cell r="AI268">
            <v>1560</v>
          </cell>
          <cell r="AJ268">
            <v>1350</v>
          </cell>
          <cell r="AK268" t="str">
            <v/>
          </cell>
          <cell r="AM268">
            <v>1.0795847750865053</v>
          </cell>
          <cell r="AN268">
            <v>1.0082150858849888</v>
          </cell>
          <cell r="AO268" t="str">
            <v/>
          </cell>
          <cell r="AR268" t="str">
            <v/>
          </cell>
          <cell r="AU268">
            <v>39100</v>
          </cell>
          <cell r="AV268">
            <v>560</v>
          </cell>
          <cell r="AX268" t="str">
            <v/>
          </cell>
        </row>
        <row r="269">
          <cell r="B269">
            <v>39107</v>
          </cell>
          <cell r="C269">
            <v>403.85940730530666</v>
          </cell>
          <cell r="D269">
            <v>207.50650315867711</v>
          </cell>
          <cell r="E269">
            <v>260.46511627906978</v>
          </cell>
          <cell r="G269">
            <v>39107</v>
          </cell>
          <cell r="H269">
            <v>560</v>
          </cell>
          <cell r="I269">
            <v>5860</v>
          </cell>
          <cell r="J269">
            <v>2792</v>
          </cell>
          <cell r="AH269">
            <v>37623</v>
          </cell>
          <cell r="AI269">
            <v>1590</v>
          </cell>
          <cell r="AJ269">
            <v>1353.5</v>
          </cell>
          <cell r="AK269">
            <v>320</v>
          </cell>
          <cell r="AM269">
            <v>1.1003460207612457</v>
          </cell>
          <cell r="AN269">
            <v>1.0108289768483942</v>
          </cell>
          <cell r="AO269">
            <v>1.4883720930232558</v>
          </cell>
          <cell r="AR269">
            <v>320</v>
          </cell>
          <cell r="AU269">
            <v>39107</v>
          </cell>
          <cell r="AV269">
            <v>560</v>
          </cell>
          <cell r="AX269">
            <v>320</v>
          </cell>
        </row>
        <row r="270">
          <cell r="B270">
            <v>39114</v>
          </cell>
          <cell r="C270">
            <v>385.94073053066847</v>
          </cell>
          <cell r="D270">
            <v>204.60795243403939</v>
          </cell>
          <cell r="E270">
            <v>237.2093023255814</v>
          </cell>
          <cell r="G270">
            <v>39114</v>
          </cell>
          <cell r="H270">
            <v>510</v>
          </cell>
          <cell r="I270">
            <v>5600</v>
          </cell>
          <cell r="J270">
            <v>2753</v>
          </cell>
          <cell r="AH270">
            <v>37624</v>
          </cell>
          <cell r="AI270">
            <v>1611</v>
          </cell>
          <cell r="AJ270">
            <v>1348</v>
          </cell>
          <cell r="AK270" t="str">
            <v/>
          </cell>
          <cell r="AM270">
            <v>1.114878892733564</v>
          </cell>
          <cell r="AN270">
            <v>1.0067214339058999</v>
          </cell>
          <cell r="AO270" t="str">
            <v/>
          </cell>
          <cell r="AR270">
            <v>320</v>
          </cell>
          <cell r="AU270">
            <v>39114</v>
          </cell>
          <cell r="AV270">
            <v>510</v>
          </cell>
          <cell r="AX270" t="str">
            <v/>
          </cell>
        </row>
        <row r="271">
          <cell r="B271">
            <v>39121</v>
          </cell>
          <cell r="C271">
            <v>372.84631288766371</v>
          </cell>
          <cell r="D271">
            <v>199.92567818654777</v>
          </cell>
          <cell r="E271">
            <v>237.2093023255814</v>
          </cell>
          <cell r="G271">
            <v>39121</v>
          </cell>
          <cell r="H271">
            <v>510</v>
          </cell>
          <cell r="I271">
            <v>5410</v>
          </cell>
          <cell r="J271">
            <v>2690</v>
          </cell>
          <cell r="AH271">
            <v>37627</v>
          </cell>
          <cell r="AI271">
            <v>1628.5</v>
          </cell>
          <cell r="AJ271">
            <v>1349</v>
          </cell>
          <cell r="AK271" t="str">
            <v/>
          </cell>
          <cell r="AM271">
            <v>1.1269896193771627</v>
          </cell>
          <cell r="AN271">
            <v>1.0074682598954443</v>
          </cell>
          <cell r="AO271" t="str">
            <v/>
          </cell>
          <cell r="AR271">
            <v>320</v>
          </cell>
          <cell r="AU271">
            <v>39121</v>
          </cell>
          <cell r="AV271">
            <v>510</v>
          </cell>
          <cell r="AX271" t="str">
            <v/>
          </cell>
        </row>
        <row r="272">
          <cell r="B272">
            <v>39128</v>
          </cell>
          <cell r="C272">
            <v>403.17022742935904</v>
          </cell>
          <cell r="D272">
            <v>209.21590486807878</v>
          </cell>
          <cell r="E272">
            <v>237.2093023255814</v>
          </cell>
          <cell r="G272">
            <v>39128</v>
          </cell>
          <cell r="H272">
            <v>510</v>
          </cell>
          <cell r="I272">
            <v>5850</v>
          </cell>
          <cell r="J272">
            <v>2815</v>
          </cell>
          <cell r="AH272">
            <v>37628</v>
          </cell>
          <cell r="AI272">
            <v>1621</v>
          </cell>
          <cell r="AJ272">
            <v>1348.5</v>
          </cell>
          <cell r="AK272" t="str">
            <v/>
          </cell>
          <cell r="AM272">
            <v>1.1217993079584776</v>
          </cell>
          <cell r="AN272">
            <v>1.0070948469006722</v>
          </cell>
          <cell r="AO272" t="str">
            <v/>
          </cell>
          <cell r="AR272">
            <v>320</v>
          </cell>
          <cell r="AU272">
            <v>39128</v>
          </cell>
          <cell r="AV272">
            <v>510</v>
          </cell>
          <cell r="AX272" t="str">
            <v/>
          </cell>
        </row>
        <row r="273">
          <cell r="B273">
            <v>39135</v>
          </cell>
          <cell r="C273">
            <v>422.81185389386627</v>
          </cell>
          <cell r="D273">
            <v>207.72946859903379</v>
          </cell>
          <cell r="E273">
            <v>246.51162790697674</v>
          </cell>
          <cell r="G273">
            <v>39135</v>
          </cell>
          <cell r="H273">
            <v>530</v>
          </cell>
          <cell r="I273">
            <v>6135</v>
          </cell>
          <cell r="J273">
            <v>2795</v>
          </cell>
          <cell r="AH273">
            <v>37629</v>
          </cell>
          <cell r="AI273">
            <v>1637</v>
          </cell>
          <cell r="AJ273">
            <v>1357</v>
          </cell>
          <cell r="AK273" t="str">
            <v/>
          </cell>
          <cell r="AM273">
            <v>1.1328719723183391</v>
          </cell>
          <cell r="AN273">
            <v>1.0134428678117999</v>
          </cell>
          <cell r="AO273" t="str">
            <v/>
          </cell>
          <cell r="AR273">
            <v>320</v>
          </cell>
          <cell r="AU273">
            <v>39135</v>
          </cell>
          <cell r="AV273">
            <v>530</v>
          </cell>
          <cell r="AX273" t="str">
            <v/>
          </cell>
        </row>
        <row r="274">
          <cell r="B274">
            <v>39142</v>
          </cell>
          <cell r="C274">
            <v>421.08890420399723</v>
          </cell>
          <cell r="D274">
            <v>207.72946859903379</v>
          </cell>
          <cell r="E274">
            <v>246.51162790697674</v>
          </cell>
          <cell r="G274">
            <v>39142</v>
          </cell>
          <cell r="H274">
            <v>530</v>
          </cell>
          <cell r="I274">
            <v>6110</v>
          </cell>
          <cell r="J274">
            <v>2795</v>
          </cell>
          <cell r="AH274">
            <v>37630</v>
          </cell>
          <cell r="AI274">
            <v>1655</v>
          </cell>
          <cell r="AJ274">
            <v>1353</v>
          </cell>
          <cell r="AK274">
            <v>320</v>
          </cell>
          <cell r="AM274">
            <v>1.1453287197231834</v>
          </cell>
          <cell r="AN274">
            <v>1.0104555638536221</v>
          </cell>
          <cell r="AO274">
            <v>1.4883720930232558</v>
          </cell>
          <cell r="AR274">
            <v>320</v>
          </cell>
          <cell r="AU274">
            <v>39142</v>
          </cell>
          <cell r="AV274">
            <v>530</v>
          </cell>
          <cell r="AX274">
            <v>320</v>
          </cell>
        </row>
        <row r="275">
          <cell r="B275">
            <v>39149</v>
          </cell>
          <cell r="C275">
            <v>432.46037215713307</v>
          </cell>
          <cell r="D275">
            <v>204.01337792642141</v>
          </cell>
          <cell r="E275">
            <v>246.51162790697674</v>
          </cell>
          <cell r="G275">
            <v>39149</v>
          </cell>
          <cell r="H275">
            <v>530</v>
          </cell>
          <cell r="I275">
            <v>6275</v>
          </cell>
          <cell r="J275">
            <v>2745</v>
          </cell>
          <cell r="AH275">
            <v>37631</v>
          </cell>
          <cell r="AI275">
            <v>1637</v>
          </cell>
          <cell r="AJ275">
            <v>1351.5</v>
          </cell>
          <cell r="AK275" t="str">
            <v/>
          </cell>
          <cell r="AM275">
            <v>1.1328719723183391</v>
          </cell>
          <cell r="AN275">
            <v>1.0093353248693056</v>
          </cell>
          <cell r="AO275" t="str">
            <v/>
          </cell>
          <cell r="AR275">
            <v>319</v>
          </cell>
          <cell r="AU275">
            <v>39149</v>
          </cell>
          <cell r="AV275">
            <v>530</v>
          </cell>
          <cell r="AX275" t="str">
            <v/>
          </cell>
        </row>
        <row r="276">
          <cell r="B276">
            <v>39156</v>
          </cell>
          <cell r="C276">
            <v>450.723638869745</v>
          </cell>
          <cell r="D276">
            <v>207.35785953177256</v>
          </cell>
          <cell r="E276">
            <v>265.11627906976742</v>
          </cell>
          <cell r="G276">
            <v>39156</v>
          </cell>
          <cell r="H276">
            <v>570</v>
          </cell>
          <cell r="I276">
            <v>6540</v>
          </cell>
          <cell r="J276">
            <v>2790</v>
          </cell>
          <cell r="AH276">
            <v>37634</v>
          </cell>
          <cell r="AI276">
            <v>1648.5</v>
          </cell>
          <cell r="AJ276">
            <v>1347.5</v>
          </cell>
          <cell r="AK276" t="str">
            <v/>
          </cell>
          <cell r="AM276">
            <v>1.1408304498269897</v>
          </cell>
          <cell r="AN276">
            <v>1.0063480209111277</v>
          </cell>
          <cell r="AO276" t="str">
            <v/>
          </cell>
          <cell r="AR276">
            <v>318</v>
          </cell>
          <cell r="AU276">
            <v>39156</v>
          </cell>
          <cell r="AV276">
            <v>570</v>
          </cell>
          <cell r="AX276" t="str">
            <v/>
          </cell>
        </row>
        <row r="277">
          <cell r="B277">
            <v>39163</v>
          </cell>
          <cell r="C277">
            <v>463.1288766368022</v>
          </cell>
          <cell r="D277">
            <v>206.6146413972501</v>
          </cell>
          <cell r="E277">
            <v>269.76744186046511</v>
          </cell>
          <cell r="G277">
            <v>39163</v>
          </cell>
          <cell r="H277">
            <v>580</v>
          </cell>
          <cell r="I277">
            <v>6720</v>
          </cell>
          <cell r="J277">
            <v>2780</v>
          </cell>
          <cell r="AH277">
            <v>37635</v>
          </cell>
          <cell r="AI277">
            <v>1667</v>
          </cell>
          <cell r="AJ277">
            <v>1370</v>
          </cell>
          <cell r="AK277" t="str">
            <v/>
          </cell>
          <cell r="AM277">
            <v>1.1536332179930795</v>
          </cell>
          <cell r="AN277">
            <v>1.0231516056758776</v>
          </cell>
          <cell r="AO277" t="str">
            <v/>
          </cell>
          <cell r="AR277">
            <v>317</v>
          </cell>
          <cell r="AU277">
            <v>39163</v>
          </cell>
          <cell r="AV277">
            <v>580</v>
          </cell>
          <cell r="AX277" t="str">
            <v/>
          </cell>
        </row>
        <row r="278">
          <cell r="B278">
            <v>39170</v>
          </cell>
          <cell r="C278">
            <v>465.54100620261886</v>
          </cell>
          <cell r="D278">
            <v>206.6146413972501</v>
          </cell>
          <cell r="E278">
            <v>269.76744186046511</v>
          </cell>
          <cell r="G278">
            <v>39170</v>
          </cell>
          <cell r="H278">
            <v>580</v>
          </cell>
          <cell r="I278">
            <v>6755</v>
          </cell>
          <cell r="J278">
            <v>2780</v>
          </cell>
          <cell r="AH278">
            <v>37636</v>
          </cell>
          <cell r="AI278">
            <v>1678</v>
          </cell>
          <cell r="AJ278">
            <v>1378.5</v>
          </cell>
          <cell r="AK278" t="str">
            <v/>
          </cell>
          <cell r="AM278">
            <v>1.1612456747404845</v>
          </cell>
          <cell r="AN278">
            <v>1.0294996265870053</v>
          </cell>
          <cell r="AO278" t="str">
            <v/>
          </cell>
          <cell r="AR278">
            <v>316</v>
          </cell>
          <cell r="AU278">
            <v>39170</v>
          </cell>
          <cell r="AV278">
            <v>580</v>
          </cell>
          <cell r="AX278" t="str">
            <v/>
          </cell>
        </row>
        <row r="279">
          <cell r="B279">
            <v>39177</v>
          </cell>
          <cell r="C279">
            <v>505.85802894555474</v>
          </cell>
          <cell r="D279">
            <v>211.07395020438497</v>
          </cell>
          <cell r="E279">
            <v>269.76744186046511</v>
          </cell>
          <cell r="G279">
            <v>39177</v>
          </cell>
          <cell r="H279">
            <v>580</v>
          </cell>
          <cell r="I279">
            <v>7340</v>
          </cell>
          <cell r="J279">
            <v>2840</v>
          </cell>
          <cell r="AH279">
            <v>37637</v>
          </cell>
          <cell r="AI279">
            <v>1685</v>
          </cell>
          <cell r="AJ279">
            <v>1380</v>
          </cell>
          <cell r="AK279">
            <v>315</v>
          </cell>
          <cell r="AM279">
            <v>1.166089965397924</v>
          </cell>
          <cell r="AN279">
            <v>1.0306198655713219</v>
          </cell>
          <cell r="AO279">
            <v>1.4651162790697674</v>
          </cell>
          <cell r="AR279">
            <v>315</v>
          </cell>
          <cell r="AU279">
            <v>39177</v>
          </cell>
          <cell r="AV279">
            <v>580</v>
          </cell>
          <cell r="AX279">
            <v>315</v>
          </cell>
        </row>
        <row r="280">
          <cell r="B280">
            <v>39184</v>
          </cell>
          <cell r="C280">
            <v>529.97932460372158</v>
          </cell>
          <cell r="D280">
            <v>210.70234113712374</v>
          </cell>
          <cell r="E280">
            <v>269.76744186046511</v>
          </cell>
          <cell r="G280">
            <v>39184</v>
          </cell>
          <cell r="H280">
            <v>580</v>
          </cell>
          <cell r="I280">
            <v>7690</v>
          </cell>
          <cell r="J280">
            <v>2835</v>
          </cell>
          <cell r="AH280">
            <v>37638</v>
          </cell>
          <cell r="AI280">
            <v>1669.5</v>
          </cell>
          <cell r="AJ280">
            <v>1371</v>
          </cell>
          <cell r="AK280" t="str">
            <v/>
          </cell>
          <cell r="AM280">
            <v>1.155363321799308</v>
          </cell>
          <cell r="AN280">
            <v>1.023898431665422</v>
          </cell>
          <cell r="AO280" t="str">
            <v/>
          </cell>
          <cell r="AR280">
            <v>314</v>
          </cell>
          <cell r="AU280">
            <v>39184</v>
          </cell>
          <cell r="AV280">
            <v>580</v>
          </cell>
          <cell r="AX280" t="str">
            <v/>
          </cell>
        </row>
        <row r="281">
          <cell r="B281">
            <v>39191</v>
          </cell>
          <cell r="C281">
            <v>539.28325292901445</v>
          </cell>
          <cell r="D281">
            <v>211.4455592716462</v>
          </cell>
          <cell r="E281">
            <v>269.76744186046511</v>
          </cell>
          <cell r="G281">
            <v>39191</v>
          </cell>
          <cell r="H281">
            <v>580</v>
          </cell>
          <cell r="I281">
            <v>7825</v>
          </cell>
          <cell r="J281">
            <v>2845</v>
          </cell>
          <cell r="AH281">
            <v>37641</v>
          </cell>
          <cell r="AI281">
            <v>1693</v>
          </cell>
          <cell r="AJ281">
            <v>1382</v>
          </cell>
          <cell r="AK281" t="str">
            <v/>
          </cell>
          <cell r="AM281">
            <v>1.1716262975778546</v>
          </cell>
          <cell r="AN281">
            <v>1.0321135175504108</v>
          </cell>
          <cell r="AO281" t="str">
            <v/>
          </cell>
          <cell r="AR281">
            <v>313</v>
          </cell>
          <cell r="AU281">
            <v>39191</v>
          </cell>
          <cell r="AV281">
            <v>580</v>
          </cell>
          <cell r="AX281" t="str">
            <v/>
          </cell>
        </row>
        <row r="282">
          <cell r="B282">
            <v>39198</v>
          </cell>
          <cell r="C282">
            <v>527.84286698828396</v>
          </cell>
          <cell r="D282">
            <v>208.84429580081755</v>
          </cell>
          <cell r="E282">
            <v>269.76744186046511</v>
          </cell>
          <cell r="G282">
            <v>39198</v>
          </cell>
          <cell r="H282">
            <v>580</v>
          </cell>
          <cell r="I282">
            <v>7659</v>
          </cell>
          <cell r="J282">
            <v>2810</v>
          </cell>
          <cell r="AH282">
            <v>37642</v>
          </cell>
          <cell r="AI282">
            <v>1691</v>
          </cell>
          <cell r="AJ282">
            <v>1385.5</v>
          </cell>
          <cell r="AK282" t="str">
            <v/>
          </cell>
          <cell r="AM282">
            <v>1.1702422145328719</v>
          </cell>
          <cell r="AN282">
            <v>1.0347274085138163</v>
          </cell>
          <cell r="AO282" t="str">
            <v/>
          </cell>
          <cell r="AR282">
            <v>312</v>
          </cell>
          <cell r="AU282">
            <v>39198</v>
          </cell>
          <cell r="AV282">
            <v>580</v>
          </cell>
          <cell r="AX282" t="str">
            <v/>
          </cell>
        </row>
        <row r="283">
          <cell r="B283">
            <v>39205</v>
          </cell>
          <cell r="C283">
            <v>563.7491385251551</v>
          </cell>
          <cell r="D283">
            <v>211.63136380527683</v>
          </cell>
          <cell r="E283">
            <v>269.76744186046511</v>
          </cell>
          <cell r="G283">
            <v>39205</v>
          </cell>
          <cell r="H283">
            <v>580</v>
          </cell>
          <cell r="I283">
            <v>8180</v>
          </cell>
          <cell r="J283">
            <v>2847.5</v>
          </cell>
          <cell r="AH283">
            <v>37643</v>
          </cell>
          <cell r="AI283">
            <v>1699</v>
          </cell>
          <cell r="AJ283">
            <v>1401</v>
          </cell>
          <cell r="AK283" t="str">
            <v/>
          </cell>
          <cell r="AM283">
            <v>1.1757785467128028</v>
          </cell>
          <cell r="AN283">
            <v>1.046303211351755</v>
          </cell>
          <cell r="AO283" t="str">
            <v/>
          </cell>
          <cell r="AR283">
            <v>311</v>
          </cell>
          <cell r="AU283">
            <v>39205</v>
          </cell>
          <cell r="AV283">
            <v>580</v>
          </cell>
          <cell r="AX283" t="str">
            <v/>
          </cell>
        </row>
        <row r="284">
          <cell r="B284">
            <v>39212</v>
          </cell>
          <cell r="C284">
            <v>543.76292212267401</v>
          </cell>
          <cell r="D284">
            <v>210.92530657748051</v>
          </cell>
          <cell r="E284">
            <v>269.76744186046511</v>
          </cell>
          <cell r="G284">
            <v>39212</v>
          </cell>
          <cell r="H284">
            <v>580</v>
          </cell>
          <cell r="I284">
            <v>7890</v>
          </cell>
          <cell r="J284">
            <v>2838</v>
          </cell>
          <cell r="AH284">
            <v>37644</v>
          </cell>
          <cell r="AI284">
            <v>1702</v>
          </cell>
          <cell r="AJ284">
            <v>1410</v>
          </cell>
          <cell r="AK284">
            <v>310</v>
          </cell>
          <cell r="AM284">
            <v>1.1778546712802769</v>
          </cell>
          <cell r="AN284">
            <v>1.053024645257655</v>
          </cell>
          <cell r="AO284">
            <v>1.441860465116279</v>
          </cell>
          <cell r="AR284">
            <v>310</v>
          </cell>
          <cell r="AU284">
            <v>39212</v>
          </cell>
          <cell r="AV284">
            <v>580</v>
          </cell>
          <cell r="AX284">
            <v>310</v>
          </cell>
        </row>
        <row r="285">
          <cell r="B285">
            <v>39219</v>
          </cell>
          <cell r="C285">
            <v>499.72432804962096</v>
          </cell>
          <cell r="D285">
            <v>210.70234113712374</v>
          </cell>
          <cell r="E285">
            <v>269.76744186046511</v>
          </cell>
          <cell r="G285">
            <v>39219</v>
          </cell>
          <cell r="H285">
            <v>580</v>
          </cell>
          <cell r="I285">
            <v>7251</v>
          </cell>
          <cell r="J285">
            <v>2835</v>
          </cell>
          <cell r="AH285">
            <v>37645</v>
          </cell>
          <cell r="AI285">
            <v>1695</v>
          </cell>
          <cell r="AJ285">
            <v>1415.5</v>
          </cell>
          <cell r="AK285" t="str">
            <v/>
          </cell>
          <cell r="AM285">
            <v>1.1730103806228374</v>
          </cell>
          <cell r="AN285">
            <v>1.0571321882001494</v>
          </cell>
          <cell r="AO285" t="str">
            <v/>
          </cell>
          <cell r="AR285">
            <v>310</v>
          </cell>
          <cell r="AU285">
            <v>39219</v>
          </cell>
          <cell r="AV285">
            <v>580</v>
          </cell>
          <cell r="AX285" t="str">
            <v/>
          </cell>
        </row>
        <row r="286">
          <cell r="B286">
            <v>39226</v>
          </cell>
          <cell r="C286">
            <v>482.42591316333562</v>
          </cell>
          <cell r="D286">
            <v>204.75659606094388</v>
          </cell>
          <cell r="E286">
            <v>255.81395348837211</v>
          </cell>
          <cell r="G286">
            <v>39226</v>
          </cell>
          <cell r="H286">
            <v>550</v>
          </cell>
          <cell r="I286">
            <v>7000</v>
          </cell>
          <cell r="J286">
            <v>2755</v>
          </cell>
          <cell r="AH286">
            <v>37648</v>
          </cell>
          <cell r="AI286">
            <v>1678</v>
          </cell>
          <cell r="AJ286">
            <v>1406</v>
          </cell>
          <cell r="AK286" t="str">
            <v/>
          </cell>
          <cell r="AM286">
            <v>1.1612456747404845</v>
          </cell>
          <cell r="AN286">
            <v>1.0500373412994772</v>
          </cell>
          <cell r="AO286" t="str">
            <v/>
          </cell>
          <cell r="AR286">
            <v>310</v>
          </cell>
          <cell r="AU286">
            <v>39226</v>
          </cell>
          <cell r="AV286">
            <v>550</v>
          </cell>
          <cell r="AX286" t="str">
            <v/>
          </cell>
        </row>
        <row r="287">
          <cell r="B287">
            <v>39233</v>
          </cell>
          <cell r="C287">
            <v>508.61474844934531</v>
          </cell>
          <cell r="D287">
            <v>207.35785953177256</v>
          </cell>
          <cell r="E287">
            <v>255.81395348837211</v>
          </cell>
          <cell r="G287">
            <v>39233</v>
          </cell>
          <cell r="H287">
            <v>550</v>
          </cell>
          <cell r="I287">
            <v>7380</v>
          </cell>
          <cell r="J287">
            <v>2790</v>
          </cell>
          <cell r="AH287">
            <v>37649</v>
          </cell>
          <cell r="AI287">
            <v>1673</v>
          </cell>
          <cell r="AJ287">
            <v>1404</v>
          </cell>
          <cell r="AK287" t="str">
            <v/>
          </cell>
          <cell r="AM287">
            <v>1.1577854671280277</v>
          </cell>
          <cell r="AN287">
            <v>1.0485436893203883</v>
          </cell>
          <cell r="AO287" t="str">
            <v/>
          </cell>
          <cell r="AR287">
            <v>310</v>
          </cell>
          <cell r="AU287">
            <v>39233</v>
          </cell>
          <cell r="AV287">
            <v>550</v>
          </cell>
          <cell r="AX287" t="str">
            <v/>
          </cell>
        </row>
        <row r="288">
          <cell r="B288">
            <v>39240</v>
          </cell>
          <cell r="C288">
            <v>512.06064782908345</v>
          </cell>
          <cell r="D288">
            <v>203.34448160535118</v>
          </cell>
          <cell r="E288">
            <v>246.51162790697674</v>
          </cell>
          <cell r="G288">
            <v>39240</v>
          </cell>
          <cell r="H288">
            <v>530</v>
          </cell>
          <cell r="I288">
            <v>7430</v>
          </cell>
          <cell r="J288">
            <v>2736</v>
          </cell>
          <cell r="AH288">
            <v>37650</v>
          </cell>
          <cell r="AI288">
            <v>1687</v>
          </cell>
          <cell r="AJ288">
            <v>1426.5</v>
          </cell>
          <cell r="AK288" t="str">
            <v/>
          </cell>
          <cell r="AM288">
            <v>1.1674740484429065</v>
          </cell>
          <cell r="AN288">
            <v>1.0653472740851382</v>
          </cell>
          <cell r="AO288" t="str">
            <v/>
          </cell>
          <cell r="AR288">
            <v>310</v>
          </cell>
          <cell r="AU288">
            <v>39240</v>
          </cell>
          <cell r="AV288">
            <v>530</v>
          </cell>
          <cell r="AX288" t="str">
            <v/>
          </cell>
        </row>
        <row r="289">
          <cell r="B289">
            <v>39247</v>
          </cell>
          <cell r="C289">
            <v>513.85251550654721</v>
          </cell>
          <cell r="D289">
            <v>202.89855072463769</v>
          </cell>
          <cell r="E289">
            <v>244.18604651162789</v>
          </cell>
          <cell r="G289">
            <v>39247</v>
          </cell>
          <cell r="H289">
            <v>525</v>
          </cell>
          <cell r="I289">
            <v>7456</v>
          </cell>
          <cell r="J289">
            <v>2730</v>
          </cell>
          <cell r="AH289">
            <v>37651</v>
          </cell>
          <cell r="AI289">
            <v>1726</v>
          </cell>
          <cell r="AJ289">
            <v>1431</v>
          </cell>
          <cell r="AK289">
            <v>310</v>
          </cell>
          <cell r="AM289">
            <v>1.1944636678200693</v>
          </cell>
          <cell r="AN289">
            <v>1.0687079910380881</v>
          </cell>
          <cell r="AO289">
            <v>1.441860465116279</v>
          </cell>
          <cell r="AR289">
            <v>310</v>
          </cell>
          <cell r="AU289">
            <v>39247</v>
          </cell>
          <cell r="AV289">
            <v>525</v>
          </cell>
          <cell r="AX289">
            <v>310</v>
          </cell>
        </row>
        <row r="290">
          <cell r="B290">
            <v>39254</v>
          </cell>
          <cell r="C290">
            <v>512.74982770503095</v>
          </cell>
          <cell r="D290">
            <v>201.4121144555927</v>
          </cell>
          <cell r="E290">
            <v>244.18604651162789</v>
          </cell>
          <cell r="G290">
            <v>39254</v>
          </cell>
          <cell r="H290">
            <v>525</v>
          </cell>
          <cell r="I290">
            <v>7440</v>
          </cell>
          <cell r="J290">
            <v>2710</v>
          </cell>
          <cell r="AH290">
            <v>37652</v>
          </cell>
          <cell r="AI290">
            <v>1738.5</v>
          </cell>
          <cell r="AJ290">
            <v>1416.5</v>
          </cell>
          <cell r="AK290" t="str">
            <v/>
          </cell>
          <cell r="AM290">
            <v>1.203114186851211</v>
          </cell>
          <cell r="AN290">
            <v>1.0578790141896939</v>
          </cell>
          <cell r="AO290" t="str">
            <v/>
          </cell>
          <cell r="AR290">
            <v>310</v>
          </cell>
          <cell r="AU290">
            <v>39254</v>
          </cell>
          <cell r="AV290">
            <v>525</v>
          </cell>
          <cell r="AX290" t="str">
            <v/>
          </cell>
        </row>
        <row r="291">
          <cell r="B291">
            <v>39261</v>
          </cell>
          <cell r="C291">
            <v>519.710544452102</v>
          </cell>
          <cell r="D291">
            <v>203.64176885916015</v>
          </cell>
          <cell r="E291">
            <v>244.18604651162789</v>
          </cell>
          <cell r="G291">
            <v>39261</v>
          </cell>
          <cell r="H291">
            <v>525</v>
          </cell>
          <cell r="I291">
            <v>7541</v>
          </cell>
          <cell r="J291">
            <v>2740</v>
          </cell>
          <cell r="AH291">
            <v>37655</v>
          </cell>
          <cell r="AI291">
            <v>1744</v>
          </cell>
          <cell r="AJ291">
            <v>1424.5</v>
          </cell>
          <cell r="AK291" t="str">
            <v/>
          </cell>
          <cell r="AM291">
            <v>1.2069204152249136</v>
          </cell>
          <cell r="AN291">
            <v>1.0638536221060493</v>
          </cell>
          <cell r="AO291" t="str">
            <v/>
          </cell>
          <cell r="AR291">
            <v>310</v>
          </cell>
          <cell r="AU291">
            <v>39261</v>
          </cell>
          <cell r="AV291">
            <v>525</v>
          </cell>
          <cell r="AX291" t="str">
            <v/>
          </cell>
        </row>
        <row r="292">
          <cell r="B292">
            <v>39268</v>
          </cell>
          <cell r="C292">
            <v>541.69538249483116</v>
          </cell>
          <cell r="D292">
            <v>207.28353771832033</v>
          </cell>
          <cell r="E292">
            <v>244.18604651162789</v>
          </cell>
          <cell r="G292">
            <v>39268</v>
          </cell>
          <cell r="H292">
            <v>525</v>
          </cell>
          <cell r="I292">
            <v>7860</v>
          </cell>
          <cell r="J292">
            <v>2789</v>
          </cell>
          <cell r="AH292">
            <v>37656</v>
          </cell>
          <cell r="AI292">
            <v>1715</v>
          </cell>
          <cell r="AJ292">
            <v>1413</v>
          </cell>
          <cell r="AK292" t="str">
            <v/>
          </cell>
          <cell r="AM292">
            <v>1.1868512110726643</v>
          </cell>
          <cell r="AN292">
            <v>1.0552651232262882</v>
          </cell>
          <cell r="AO292" t="str">
            <v/>
          </cell>
          <cell r="AR292">
            <v>310</v>
          </cell>
          <cell r="AU292">
            <v>39268</v>
          </cell>
          <cell r="AV292">
            <v>525</v>
          </cell>
          <cell r="AX292" t="str">
            <v/>
          </cell>
        </row>
        <row r="293">
          <cell r="B293">
            <v>39275</v>
          </cell>
          <cell r="C293">
            <v>539.28325292901445</v>
          </cell>
          <cell r="D293">
            <v>208.10107766629505</v>
          </cell>
          <cell r="E293">
            <v>244.18604651162789</v>
          </cell>
          <cell r="G293">
            <v>39275</v>
          </cell>
          <cell r="H293">
            <v>525</v>
          </cell>
          <cell r="I293">
            <v>7825</v>
          </cell>
          <cell r="J293">
            <v>2800</v>
          </cell>
          <cell r="AH293">
            <v>37657</v>
          </cell>
          <cell r="AI293">
            <v>1716</v>
          </cell>
          <cell r="AJ293">
            <v>1412</v>
          </cell>
          <cell r="AK293" t="str">
            <v/>
          </cell>
          <cell r="AM293">
            <v>1.1875432525951557</v>
          </cell>
          <cell r="AN293">
            <v>1.0545182972367437</v>
          </cell>
          <cell r="AO293" t="str">
            <v/>
          </cell>
          <cell r="AR293">
            <v>310</v>
          </cell>
          <cell r="AU293">
            <v>39275</v>
          </cell>
          <cell r="AV293">
            <v>525</v>
          </cell>
          <cell r="AX293" t="str">
            <v/>
          </cell>
        </row>
        <row r="294">
          <cell r="B294">
            <v>39282</v>
          </cell>
          <cell r="C294">
            <v>549.27636113025505</v>
          </cell>
          <cell r="D294">
            <v>210.47937569676697</v>
          </cell>
          <cell r="E294">
            <v>244.18604651162789</v>
          </cell>
          <cell r="G294">
            <v>39282</v>
          </cell>
          <cell r="H294">
            <v>525</v>
          </cell>
          <cell r="I294">
            <v>7970</v>
          </cell>
          <cell r="J294">
            <v>2832</v>
          </cell>
          <cell r="AH294">
            <v>37658</v>
          </cell>
          <cell r="AI294">
            <v>1690</v>
          </cell>
          <cell r="AJ294">
            <v>1402</v>
          </cell>
          <cell r="AK294">
            <v>310</v>
          </cell>
          <cell r="AM294">
            <v>1.1695501730103806</v>
          </cell>
          <cell r="AN294">
            <v>1.0470500373412994</v>
          </cell>
          <cell r="AO294">
            <v>1.441860465116279</v>
          </cell>
          <cell r="AR294">
            <v>310</v>
          </cell>
          <cell r="AU294">
            <v>39282</v>
          </cell>
          <cell r="AV294">
            <v>525</v>
          </cell>
          <cell r="AX294">
            <v>310</v>
          </cell>
        </row>
        <row r="295">
          <cell r="B295">
            <v>39289</v>
          </cell>
          <cell r="C295">
            <v>535.14817367332876</v>
          </cell>
          <cell r="D295">
            <v>203.34448160535118</v>
          </cell>
          <cell r="E295">
            <v>244.18604651162789</v>
          </cell>
          <cell r="G295">
            <v>39289</v>
          </cell>
          <cell r="H295">
            <v>525</v>
          </cell>
          <cell r="I295">
            <v>7765</v>
          </cell>
          <cell r="J295">
            <v>2736</v>
          </cell>
          <cell r="AH295">
            <v>37659</v>
          </cell>
          <cell r="AI295">
            <v>1683.5</v>
          </cell>
          <cell r="AJ295">
            <v>1397.5</v>
          </cell>
          <cell r="AK295" t="str">
            <v/>
          </cell>
          <cell r="AM295">
            <v>1.1650519031141868</v>
          </cell>
          <cell r="AN295">
            <v>1.0436893203883495</v>
          </cell>
          <cell r="AO295" t="str">
            <v/>
          </cell>
          <cell r="AR295">
            <v>303</v>
          </cell>
          <cell r="AU295">
            <v>39289</v>
          </cell>
          <cell r="AV295">
            <v>525</v>
          </cell>
          <cell r="AX295" t="str">
            <v/>
          </cell>
        </row>
        <row r="296">
          <cell r="B296">
            <v>39296</v>
          </cell>
          <cell r="C296">
            <v>542.72915230875253</v>
          </cell>
          <cell r="D296">
            <v>202.15533259011517</v>
          </cell>
          <cell r="E296">
            <v>239.53488372093022</v>
          </cell>
          <cell r="G296">
            <v>39296</v>
          </cell>
          <cell r="H296">
            <v>515</v>
          </cell>
          <cell r="I296">
            <v>7875</v>
          </cell>
          <cell r="J296">
            <v>2720</v>
          </cell>
          <cell r="AH296">
            <v>37662</v>
          </cell>
          <cell r="AI296">
            <v>1718</v>
          </cell>
          <cell r="AJ296">
            <v>1425.5</v>
          </cell>
          <cell r="AK296" t="str">
            <v/>
          </cell>
          <cell r="AM296">
            <v>1.1889273356401384</v>
          </cell>
          <cell r="AN296">
            <v>1.0646004480955937</v>
          </cell>
          <cell r="AO296" t="str">
            <v/>
          </cell>
          <cell r="AR296">
            <v>296</v>
          </cell>
          <cell r="AU296">
            <v>39296</v>
          </cell>
          <cell r="AV296">
            <v>515</v>
          </cell>
          <cell r="AX296" t="str">
            <v/>
          </cell>
        </row>
        <row r="297">
          <cell r="B297">
            <v>39303</v>
          </cell>
          <cell r="C297">
            <v>514.8173673328738</v>
          </cell>
          <cell r="D297">
            <v>193.3853586027499</v>
          </cell>
          <cell r="E297">
            <v>239.53488372093022</v>
          </cell>
          <cell r="G297">
            <v>39303</v>
          </cell>
          <cell r="H297">
            <v>515</v>
          </cell>
          <cell r="I297">
            <v>7470</v>
          </cell>
          <cell r="J297">
            <v>2602</v>
          </cell>
          <cell r="AH297">
            <v>37663</v>
          </cell>
          <cell r="AI297">
            <v>1710</v>
          </cell>
          <cell r="AJ297">
            <v>1412</v>
          </cell>
          <cell r="AK297" t="str">
            <v/>
          </cell>
          <cell r="AM297">
            <v>1.1833910034602075</v>
          </cell>
          <cell r="AN297">
            <v>1.0545182972367437</v>
          </cell>
          <cell r="AO297" t="str">
            <v/>
          </cell>
          <cell r="AR297">
            <v>289</v>
          </cell>
          <cell r="AU297">
            <v>39303</v>
          </cell>
          <cell r="AV297">
            <v>515</v>
          </cell>
          <cell r="AX297" t="str">
            <v/>
          </cell>
        </row>
        <row r="298">
          <cell r="B298">
            <v>39310</v>
          </cell>
          <cell r="C298">
            <v>464.50723638869749</v>
          </cell>
          <cell r="D298">
            <v>183.57487922705315</v>
          </cell>
          <cell r="E298">
            <v>239.53488372093022</v>
          </cell>
          <cell r="G298">
            <v>39310</v>
          </cell>
          <cell r="H298">
            <v>515</v>
          </cell>
          <cell r="I298">
            <v>6740</v>
          </cell>
          <cell r="J298">
            <v>2470</v>
          </cell>
          <cell r="AH298">
            <v>37664</v>
          </cell>
          <cell r="AI298">
            <v>1696</v>
          </cell>
          <cell r="AJ298">
            <v>1406.5</v>
          </cell>
          <cell r="AK298" t="str">
            <v/>
          </cell>
          <cell r="AM298">
            <v>1.1737024221453287</v>
          </cell>
          <cell r="AN298">
            <v>1.0504107542942493</v>
          </cell>
          <cell r="AO298" t="str">
            <v/>
          </cell>
          <cell r="AR298">
            <v>282</v>
          </cell>
          <cell r="AU298">
            <v>39310</v>
          </cell>
          <cell r="AV298">
            <v>515</v>
          </cell>
          <cell r="AX298" t="str">
            <v/>
          </cell>
        </row>
        <row r="299">
          <cell r="B299">
            <v>39317</v>
          </cell>
          <cell r="C299">
            <v>499.72432804962096</v>
          </cell>
          <cell r="D299">
            <v>188.18283166109254</v>
          </cell>
          <cell r="E299">
            <v>239.53488372093022</v>
          </cell>
          <cell r="G299">
            <v>39317</v>
          </cell>
          <cell r="H299">
            <v>515</v>
          </cell>
          <cell r="I299">
            <v>7251</v>
          </cell>
          <cell r="J299">
            <v>2532</v>
          </cell>
          <cell r="AH299">
            <v>37665</v>
          </cell>
          <cell r="AI299">
            <v>1660</v>
          </cell>
          <cell r="AJ299">
            <v>1378</v>
          </cell>
          <cell r="AK299">
            <v>275</v>
          </cell>
          <cell r="AM299">
            <v>1.1487889273356402</v>
          </cell>
          <cell r="AN299">
            <v>1.029126213592233</v>
          </cell>
          <cell r="AO299">
            <v>1.2790697674418605</v>
          </cell>
          <cell r="AR299">
            <v>275</v>
          </cell>
          <cell r="AU299">
            <v>39317</v>
          </cell>
          <cell r="AV299">
            <v>515</v>
          </cell>
          <cell r="AX299">
            <v>275</v>
          </cell>
        </row>
        <row r="300">
          <cell r="B300">
            <v>39324</v>
          </cell>
          <cell r="C300">
            <v>509.99310820124055</v>
          </cell>
          <cell r="D300">
            <v>188.03418803418802</v>
          </cell>
          <cell r="E300">
            <v>239.53488372093022</v>
          </cell>
          <cell r="G300">
            <v>39324</v>
          </cell>
          <cell r="H300">
            <v>515</v>
          </cell>
          <cell r="I300">
            <v>7400</v>
          </cell>
          <cell r="J300">
            <v>2530</v>
          </cell>
          <cell r="AH300">
            <v>37666</v>
          </cell>
          <cell r="AI300">
            <v>1666</v>
          </cell>
          <cell r="AJ300">
            <v>1382</v>
          </cell>
          <cell r="AK300" t="str">
            <v/>
          </cell>
          <cell r="AM300">
            <v>1.1529411764705881</v>
          </cell>
          <cell r="AN300">
            <v>1.0321135175504108</v>
          </cell>
          <cell r="AO300" t="str">
            <v/>
          </cell>
          <cell r="AR300">
            <v>275</v>
          </cell>
          <cell r="AU300">
            <v>39324</v>
          </cell>
          <cell r="AV300">
            <v>515</v>
          </cell>
          <cell r="AX300" t="str">
            <v/>
          </cell>
        </row>
        <row r="301">
          <cell r="B301">
            <v>39331</v>
          </cell>
          <cell r="C301">
            <v>503.10130944176433</v>
          </cell>
          <cell r="D301">
            <v>183.57487922705315</v>
          </cell>
          <cell r="E301">
            <v>244.18604651162789</v>
          </cell>
          <cell r="G301">
            <v>39331</v>
          </cell>
          <cell r="H301">
            <v>525</v>
          </cell>
          <cell r="I301">
            <v>7300</v>
          </cell>
          <cell r="J301">
            <v>2470</v>
          </cell>
          <cell r="AH301">
            <v>37669</v>
          </cell>
          <cell r="AI301">
            <v>1673</v>
          </cell>
          <cell r="AJ301">
            <v>1394</v>
          </cell>
          <cell r="AK301" t="str">
            <v/>
          </cell>
          <cell r="AM301">
            <v>1.1577854671280277</v>
          </cell>
          <cell r="AN301">
            <v>1.041075429424944</v>
          </cell>
          <cell r="AO301" t="str">
            <v/>
          </cell>
          <cell r="AR301">
            <v>275</v>
          </cell>
          <cell r="AU301">
            <v>39331</v>
          </cell>
          <cell r="AV301">
            <v>525</v>
          </cell>
          <cell r="AX301" t="str">
            <v/>
          </cell>
        </row>
        <row r="302">
          <cell r="B302">
            <v>39338</v>
          </cell>
          <cell r="C302">
            <v>519.50379048931779</v>
          </cell>
          <cell r="D302">
            <v>184.31809736157564</v>
          </cell>
          <cell r="E302">
            <v>244.18604651162789</v>
          </cell>
          <cell r="G302">
            <v>39338</v>
          </cell>
          <cell r="H302">
            <v>525</v>
          </cell>
          <cell r="I302">
            <v>7538</v>
          </cell>
          <cell r="J302">
            <v>2480</v>
          </cell>
          <cell r="AH302">
            <v>37670</v>
          </cell>
          <cell r="AI302">
            <v>1659</v>
          </cell>
          <cell r="AJ302">
            <v>1388</v>
          </cell>
          <cell r="AK302" t="str">
            <v/>
          </cell>
          <cell r="AM302">
            <v>1.1480968858131488</v>
          </cell>
          <cell r="AN302">
            <v>1.0365944734876773</v>
          </cell>
          <cell r="AO302" t="str">
            <v/>
          </cell>
          <cell r="AR302">
            <v>275</v>
          </cell>
          <cell r="AU302">
            <v>39338</v>
          </cell>
          <cell r="AV302">
            <v>525</v>
          </cell>
          <cell r="AX302" t="str">
            <v/>
          </cell>
        </row>
        <row r="303">
          <cell r="AH303">
            <v>37671</v>
          </cell>
          <cell r="AI303">
            <v>1656</v>
          </cell>
          <cell r="AJ303">
            <v>1382</v>
          </cell>
          <cell r="AK303" t="str">
            <v/>
          </cell>
          <cell r="AM303">
            <v>1.1460207612456748</v>
          </cell>
          <cell r="AN303">
            <v>1.0321135175504108</v>
          </cell>
          <cell r="AO303" t="str">
            <v/>
          </cell>
          <cell r="AR303">
            <v>275</v>
          </cell>
          <cell r="AU303">
            <v>39345</v>
          </cell>
          <cell r="AV303">
            <v>525</v>
          </cell>
          <cell r="AX303" t="str">
            <v/>
          </cell>
        </row>
        <row r="304">
          <cell r="AH304">
            <v>37672</v>
          </cell>
          <cell r="AI304">
            <v>1665</v>
          </cell>
          <cell r="AJ304">
            <v>1391</v>
          </cell>
          <cell r="AK304">
            <v>275</v>
          </cell>
          <cell r="AM304">
            <v>1.1522491349480968</v>
          </cell>
          <cell r="AN304">
            <v>1.0388349514563107</v>
          </cell>
          <cell r="AO304">
            <v>1.2790697674418605</v>
          </cell>
          <cell r="AR304">
            <v>275</v>
          </cell>
          <cell r="AX304">
            <v>275</v>
          </cell>
        </row>
        <row r="305">
          <cell r="AH305">
            <v>37673</v>
          </cell>
          <cell r="AI305">
            <v>1707</v>
          </cell>
          <cell r="AJ305">
            <v>1401</v>
          </cell>
          <cell r="AK305" t="str">
            <v/>
          </cell>
          <cell r="AM305">
            <v>1.1813148788927335</v>
          </cell>
          <cell r="AN305">
            <v>1.046303211351755</v>
          </cell>
          <cell r="AO305" t="str">
            <v/>
          </cell>
          <cell r="AR305">
            <v>275</v>
          </cell>
          <cell r="AX305" t="str">
            <v/>
          </cell>
        </row>
        <row r="306">
          <cell r="AH306">
            <v>37676</v>
          </cell>
          <cell r="AI306">
            <v>1729</v>
          </cell>
          <cell r="AJ306">
            <v>1416</v>
          </cell>
          <cell r="AK306" t="str">
            <v/>
          </cell>
          <cell r="AM306">
            <v>1.1965397923875432</v>
          </cell>
          <cell r="AN306">
            <v>1.0575056011949215</v>
          </cell>
          <cell r="AO306" t="str">
            <v/>
          </cell>
          <cell r="AR306">
            <v>275</v>
          </cell>
          <cell r="AX306" t="str">
            <v/>
          </cell>
        </row>
        <row r="307">
          <cell r="AH307">
            <v>37677</v>
          </cell>
          <cell r="AI307">
            <v>1718</v>
          </cell>
          <cell r="AJ307">
            <v>1424</v>
          </cell>
          <cell r="AK307" t="str">
            <v/>
          </cell>
          <cell r="AM307">
            <v>1.1889273356401384</v>
          </cell>
          <cell r="AN307">
            <v>1.0634802091112772</v>
          </cell>
          <cell r="AO307" t="str">
            <v/>
          </cell>
          <cell r="AR307">
            <v>275</v>
          </cell>
          <cell r="AX307" t="str">
            <v/>
          </cell>
        </row>
        <row r="308">
          <cell r="AH308">
            <v>37678</v>
          </cell>
          <cell r="AI308">
            <v>1744.5</v>
          </cell>
          <cell r="AJ308">
            <v>1432</v>
          </cell>
          <cell r="AK308" t="str">
            <v/>
          </cell>
          <cell r="AM308">
            <v>1.2072664359861591</v>
          </cell>
          <cell r="AN308">
            <v>1.0694548170276326</v>
          </cell>
          <cell r="AO308" t="str">
            <v/>
          </cell>
          <cell r="AR308">
            <v>275</v>
          </cell>
          <cell r="AX308" t="str">
            <v/>
          </cell>
        </row>
        <row r="309">
          <cell r="AH309">
            <v>37679</v>
          </cell>
          <cell r="AI309">
            <v>1737</v>
          </cell>
          <cell r="AJ309">
            <v>1434</v>
          </cell>
          <cell r="AK309">
            <v>275</v>
          </cell>
          <cell r="AM309">
            <v>1.202076124567474</v>
          </cell>
          <cell r="AN309">
            <v>1.0709484690067215</v>
          </cell>
          <cell r="AO309">
            <v>1.2790697674418605</v>
          </cell>
          <cell r="AR309">
            <v>275</v>
          </cell>
          <cell r="AX309">
            <v>275</v>
          </cell>
        </row>
        <row r="310">
          <cell r="AH310">
            <v>37680</v>
          </cell>
          <cell r="AI310">
            <v>1710</v>
          </cell>
          <cell r="AJ310">
            <v>1420</v>
          </cell>
          <cell r="AK310" t="str">
            <v/>
          </cell>
          <cell r="AM310">
            <v>1.1833910034602075</v>
          </cell>
          <cell r="AN310">
            <v>1.0604929051530994</v>
          </cell>
          <cell r="AO310" t="str">
            <v/>
          </cell>
          <cell r="AR310">
            <v>276</v>
          </cell>
          <cell r="AX310" t="str">
            <v/>
          </cell>
        </row>
        <row r="311">
          <cell r="AH311">
            <v>37683</v>
          </cell>
          <cell r="AI311">
            <v>1722</v>
          </cell>
          <cell r="AJ311">
            <v>1423</v>
          </cell>
          <cell r="AK311" t="str">
            <v/>
          </cell>
          <cell r="AM311">
            <v>1.1916955017301039</v>
          </cell>
          <cell r="AN311">
            <v>1.0627333831217327</v>
          </cell>
          <cell r="AO311" t="str">
            <v/>
          </cell>
          <cell r="AR311">
            <v>277</v>
          </cell>
          <cell r="AX311" t="str">
            <v/>
          </cell>
        </row>
        <row r="312">
          <cell r="AH312">
            <v>37684</v>
          </cell>
          <cell r="AI312">
            <v>1717.5</v>
          </cell>
          <cell r="AJ312">
            <v>1413.5</v>
          </cell>
          <cell r="AK312" t="str">
            <v/>
          </cell>
          <cell r="AM312">
            <v>1.1885813148788926</v>
          </cell>
          <cell r="AN312">
            <v>1.0556385362210605</v>
          </cell>
          <cell r="AO312" t="str">
            <v/>
          </cell>
          <cell r="AR312">
            <v>278</v>
          </cell>
          <cell r="AX312" t="str">
            <v/>
          </cell>
        </row>
        <row r="313">
          <cell r="AH313">
            <v>37685</v>
          </cell>
          <cell r="AI313">
            <v>1679</v>
          </cell>
          <cell r="AJ313">
            <v>1395</v>
          </cell>
          <cell r="AK313" t="str">
            <v/>
          </cell>
          <cell r="AM313">
            <v>1.1619377162629758</v>
          </cell>
          <cell r="AN313">
            <v>1.0418222554144885</v>
          </cell>
          <cell r="AO313" t="str">
            <v/>
          </cell>
          <cell r="AR313">
            <v>279</v>
          </cell>
          <cell r="AX313" t="str">
            <v/>
          </cell>
        </row>
        <row r="314">
          <cell r="AH314">
            <v>37686</v>
          </cell>
          <cell r="AI314">
            <v>1677</v>
          </cell>
          <cell r="AJ314">
            <v>1398</v>
          </cell>
          <cell r="AK314">
            <v>280</v>
          </cell>
          <cell r="AM314">
            <v>1.1605536332179931</v>
          </cell>
          <cell r="AN314">
            <v>1.0440627333831218</v>
          </cell>
          <cell r="AO314">
            <v>1.3023255813953489</v>
          </cell>
          <cell r="AR314">
            <v>280</v>
          </cell>
          <cell r="AX314">
            <v>280</v>
          </cell>
        </row>
        <row r="315">
          <cell r="AH315">
            <v>37687</v>
          </cell>
          <cell r="AI315">
            <v>1680</v>
          </cell>
          <cell r="AJ315">
            <v>1404</v>
          </cell>
          <cell r="AK315" t="str">
            <v/>
          </cell>
          <cell r="AM315">
            <v>1.1626297577854672</v>
          </cell>
          <cell r="AN315">
            <v>1.0485436893203883</v>
          </cell>
          <cell r="AO315" t="str">
            <v/>
          </cell>
          <cell r="AR315">
            <v>280</v>
          </cell>
          <cell r="AX315" t="str">
            <v/>
          </cell>
        </row>
        <row r="316">
          <cell r="AH316">
            <v>37690</v>
          </cell>
          <cell r="AI316">
            <v>1670</v>
          </cell>
          <cell r="AJ316">
            <v>1398</v>
          </cell>
          <cell r="AK316" t="str">
            <v/>
          </cell>
          <cell r="AM316">
            <v>1.1557093425605536</v>
          </cell>
          <cell r="AN316">
            <v>1.0440627333831218</v>
          </cell>
          <cell r="AO316" t="str">
            <v/>
          </cell>
          <cell r="AR316">
            <v>280</v>
          </cell>
          <cell r="AX316" t="str">
            <v/>
          </cell>
        </row>
        <row r="317">
          <cell r="AH317">
            <v>37691</v>
          </cell>
          <cell r="AI317">
            <v>1685</v>
          </cell>
          <cell r="AJ317">
            <v>1413</v>
          </cell>
          <cell r="AK317" t="str">
            <v/>
          </cell>
          <cell r="AM317">
            <v>1.166089965397924</v>
          </cell>
          <cell r="AN317">
            <v>1.0552651232262882</v>
          </cell>
          <cell r="AO317" t="str">
            <v/>
          </cell>
          <cell r="AR317">
            <v>280</v>
          </cell>
          <cell r="AX317" t="str">
            <v/>
          </cell>
        </row>
        <row r="318">
          <cell r="AH318">
            <v>37692</v>
          </cell>
          <cell r="AI318">
            <v>1673</v>
          </cell>
          <cell r="AJ318">
            <v>1407</v>
          </cell>
          <cell r="AK318" t="str">
            <v/>
          </cell>
          <cell r="AM318">
            <v>1.1577854671280277</v>
          </cell>
          <cell r="AN318">
            <v>1.0507841672890217</v>
          </cell>
          <cell r="AO318" t="str">
            <v/>
          </cell>
          <cell r="AR318">
            <v>280</v>
          </cell>
          <cell r="AX318" t="str">
            <v/>
          </cell>
        </row>
        <row r="319">
          <cell r="AH319">
            <v>37693</v>
          </cell>
          <cell r="AI319">
            <v>1654</v>
          </cell>
          <cell r="AJ319">
            <v>1390.5</v>
          </cell>
          <cell r="AK319">
            <v>280</v>
          </cell>
          <cell r="AM319">
            <v>1.144636678200692</v>
          </cell>
          <cell r="AN319">
            <v>1.0384615384615385</v>
          </cell>
          <cell r="AO319">
            <v>1.3023255813953489</v>
          </cell>
          <cell r="AR319">
            <v>280</v>
          </cell>
          <cell r="AX319">
            <v>280</v>
          </cell>
        </row>
        <row r="320">
          <cell r="AH320">
            <v>37694</v>
          </cell>
          <cell r="AI320">
            <v>1662</v>
          </cell>
          <cell r="AJ320">
            <v>1385</v>
          </cell>
          <cell r="AK320" t="str">
            <v/>
          </cell>
          <cell r="AM320">
            <v>1.1501730103806229</v>
          </cell>
          <cell r="AN320">
            <v>1.0343539955190442</v>
          </cell>
          <cell r="AO320" t="str">
            <v/>
          </cell>
          <cell r="AR320">
            <v>280</v>
          </cell>
          <cell r="AX320" t="str">
            <v/>
          </cell>
        </row>
        <row r="321">
          <cell r="AH321">
            <v>37697</v>
          </cell>
          <cell r="AI321">
            <v>1691</v>
          </cell>
          <cell r="AJ321">
            <v>1394</v>
          </cell>
          <cell r="AK321" t="str">
            <v/>
          </cell>
          <cell r="AM321">
            <v>1.1702422145328719</v>
          </cell>
          <cell r="AN321">
            <v>1.041075429424944</v>
          </cell>
          <cell r="AO321" t="str">
            <v/>
          </cell>
          <cell r="AR321">
            <v>280</v>
          </cell>
          <cell r="AX321" t="str">
            <v/>
          </cell>
        </row>
        <row r="322">
          <cell r="AH322">
            <v>37698</v>
          </cell>
          <cell r="AI322">
            <v>1686</v>
          </cell>
          <cell r="AJ322">
            <v>1383.5</v>
          </cell>
          <cell r="AK322" t="str">
            <v/>
          </cell>
          <cell r="AM322">
            <v>1.1667820069204151</v>
          </cell>
          <cell r="AN322">
            <v>1.0332337565347274</v>
          </cell>
          <cell r="AO322" t="str">
            <v/>
          </cell>
          <cell r="AR322">
            <v>280</v>
          </cell>
          <cell r="AX322" t="str">
            <v/>
          </cell>
        </row>
        <row r="323">
          <cell r="AH323">
            <v>37699</v>
          </cell>
          <cell r="AI323">
            <v>1707</v>
          </cell>
          <cell r="AJ323">
            <v>1392</v>
          </cell>
          <cell r="AK323" t="str">
            <v/>
          </cell>
          <cell r="AM323">
            <v>1.1813148788927335</v>
          </cell>
          <cell r="AN323">
            <v>1.0395817774458551</v>
          </cell>
          <cell r="AO323" t="str">
            <v/>
          </cell>
          <cell r="AR323">
            <v>280</v>
          </cell>
          <cell r="AX323" t="str">
            <v/>
          </cell>
        </row>
        <row r="324">
          <cell r="AH324">
            <v>37700</v>
          </cell>
          <cell r="AI324">
            <v>1686</v>
          </cell>
          <cell r="AJ324">
            <v>1383</v>
          </cell>
          <cell r="AK324">
            <v>280</v>
          </cell>
          <cell r="AM324">
            <v>1.1667820069204151</v>
          </cell>
          <cell r="AN324">
            <v>1.0328603435399553</v>
          </cell>
          <cell r="AO324">
            <v>1.3023255813953489</v>
          </cell>
          <cell r="AR324">
            <v>280</v>
          </cell>
          <cell r="AX324">
            <v>280</v>
          </cell>
        </row>
        <row r="325">
          <cell r="AH325">
            <v>37701</v>
          </cell>
          <cell r="AI325">
            <v>1706</v>
          </cell>
          <cell r="AJ325">
            <v>1392</v>
          </cell>
          <cell r="AK325" t="str">
            <v/>
          </cell>
          <cell r="AM325">
            <v>1.1806228373702423</v>
          </cell>
          <cell r="AN325">
            <v>1.0395817774458551</v>
          </cell>
          <cell r="AO325" t="str">
            <v/>
          </cell>
          <cell r="AR325">
            <v>280</v>
          </cell>
          <cell r="AX325" t="str">
            <v/>
          </cell>
        </row>
        <row r="326">
          <cell r="AH326">
            <v>37704</v>
          </cell>
          <cell r="AI326">
            <v>1686</v>
          </cell>
          <cell r="AJ326">
            <v>1381</v>
          </cell>
          <cell r="AK326" t="str">
            <v/>
          </cell>
          <cell r="AM326">
            <v>1.1667820069204151</v>
          </cell>
          <cell r="AN326">
            <v>1.0313666915608664</v>
          </cell>
          <cell r="AO326" t="str">
            <v/>
          </cell>
          <cell r="AR326">
            <v>280</v>
          </cell>
          <cell r="AX326" t="str">
            <v/>
          </cell>
        </row>
        <row r="327">
          <cell r="AH327">
            <v>37705</v>
          </cell>
          <cell r="AI327">
            <v>1690</v>
          </cell>
          <cell r="AJ327">
            <v>1381</v>
          </cell>
          <cell r="AK327" t="str">
            <v/>
          </cell>
          <cell r="AM327">
            <v>1.1695501730103806</v>
          </cell>
          <cell r="AN327">
            <v>1.0313666915608664</v>
          </cell>
          <cell r="AO327" t="str">
            <v/>
          </cell>
          <cell r="AR327">
            <v>280</v>
          </cell>
          <cell r="AX327" t="str">
            <v/>
          </cell>
        </row>
        <row r="328">
          <cell r="AH328">
            <v>37706</v>
          </cell>
          <cell r="AI328">
            <v>1663</v>
          </cell>
          <cell r="AJ328">
            <v>1358</v>
          </cell>
          <cell r="AK328" t="str">
            <v/>
          </cell>
          <cell r="AM328">
            <v>1.1508650519031143</v>
          </cell>
          <cell r="AN328">
            <v>1.0141896938013444</v>
          </cell>
          <cell r="AO328" t="str">
            <v/>
          </cell>
          <cell r="AR328">
            <v>280</v>
          </cell>
          <cell r="AX328" t="str">
            <v/>
          </cell>
        </row>
        <row r="329">
          <cell r="AH329">
            <v>37707</v>
          </cell>
          <cell r="AI329">
            <v>1622</v>
          </cell>
          <cell r="AJ329">
            <v>1348</v>
          </cell>
          <cell r="AK329">
            <v>280</v>
          </cell>
          <cell r="AM329">
            <v>1.122491349480969</v>
          </cell>
          <cell r="AN329">
            <v>1.0067214339058999</v>
          </cell>
          <cell r="AO329">
            <v>1.3023255813953489</v>
          </cell>
          <cell r="AR329">
            <v>280</v>
          </cell>
          <cell r="AX329">
            <v>280</v>
          </cell>
        </row>
        <row r="330">
          <cell r="AH330">
            <v>37708</v>
          </cell>
          <cell r="AI330">
            <v>1607</v>
          </cell>
          <cell r="AJ330">
            <v>1355.5</v>
          </cell>
          <cell r="AK330" t="str">
            <v/>
          </cell>
          <cell r="AM330">
            <v>1.1121107266435986</v>
          </cell>
          <cell r="AN330">
            <v>1.0123226288274831</v>
          </cell>
          <cell r="AO330" t="str">
            <v/>
          </cell>
          <cell r="AR330">
            <v>280</v>
          </cell>
          <cell r="AX330" t="str">
            <v/>
          </cell>
        </row>
        <row r="331">
          <cell r="AH331">
            <v>37711</v>
          </cell>
          <cell r="AI331">
            <v>1590.5</v>
          </cell>
          <cell r="AJ331">
            <v>1346</v>
          </cell>
          <cell r="AK331" t="str">
            <v/>
          </cell>
          <cell r="AM331">
            <v>1.1006920415224914</v>
          </cell>
          <cell r="AN331">
            <v>1.0052277819268109</v>
          </cell>
          <cell r="AO331" t="str">
            <v/>
          </cell>
          <cell r="AR331">
            <v>280</v>
          </cell>
          <cell r="AX331" t="str">
            <v/>
          </cell>
        </row>
        <row r="332">
          <cell r="AH332">
            <v>37712</v>
          </cell>
          <cell r="AI332">
            <v>1603</v>
          </cell>
          <cell r="AJ332">
            <v>1344</v>
          </cell>
          <cell r="AK332" t="str">
            <v/>
          </cell>
          <cell r="AM332">
            <v>1.1093425605536331</v>
          </cell>
          <cell r="AN332">
            <v>1.0037341299477223</v>
          </cell>
          <cell r="AO332" t="str">
            <v/>
          </cell>
          <cell r="AR332">
            <v>280</v>
          </cell>
          <cell r="AX332" t="str">
            <v/>
          </cell>
        </row>
        <row r="333">
          <cell r="AH333">
            <v>37713</v>
          </cell>
          <cell r="AI333">
            <v>1588.5</v>
          </cell>
          <cell r="AJ333">
            <v>1337</v>
          </cell>
          <cell r="AK333" t="str">
            <v/>
          </cell>
          <cell r="AM333">
            <v>1.0993079584775087</v>
          </cell>
          <cell r="AN333">
            <v>0.99850634802091109</v>
          </cell>
          <cell r="AO333" t="str">
            <v/>
          </cell>
          <cell r="AR333">
            <v>280</v>
          </cell>
          <cell r="AX333" t="str">
            <v/>
          </cell>
        </row>
        <row r="334">
          <cell r="AH334">
            <v>37714</v>
          </cell>
          <cell r="AI334">
            <v>1575</v>
          </cell>
          <cell r="AJ334">
            <v>1332</v>
          </cell>
          <cell r="AK334">
            <v>280</v>
          </cell>
          <cell r="AM334">
            <v>1.0899653979238755</v>
          </cell>
          <cell r="AN334">
            <v>0.99477221807318894</v>
          </cell>
          <cell r="AO334">
            <v>1.3023255813953489</v>
          </cell>
          <cell r="AR334">
            <v>280</v>
          </cell>
          <cell r="AX334">
            <v>280</v>
          </cell>
        </row>
        <row r="335">
          <cell r="AH335">
            <v>37715</v>
          </cell>
          <cell r="AI335">
            <v>1586</v>
          </cell>
          <cell r="AJ335">
            <v>1337</v>
          </cell>
          <cell r="AK335" t="str">
            <v/>
          </cell>
          <cell r="AM335">
            <v>1.0975778546712802</v>
          </cell>
          <cell r="AN335">
            <v>0.99850634802091109</v>
          </cell>
          <cell r="AO335" t="str">
            <v/>
          </cell>
          <cell r="AR335">
            <v>280</v>
          </cell>
          <cell r="AX335" t="str">
            <v/>
          </cell>
        </row>
        <row r="336">
          <cell r="AH336">
            <v>37718</v>
          </cell>
          <cell r="AI336">
            <v>1614</v>
          </cell>
          <cell r="AJ336">
            <v>1339</v>
          </cell>
          <cell r="AK336" t="str">
            <v/>
          </cell>
          <cell r="AM336">
            <v>1.1169550173010381</v>
          </cell>
          <cell r="AN336">
            <v>1</v>
          </cell>
          <cell r="AO336" t="str">
            <v/>
          </cell>
          <cell r="AR336">
            <v>280</v>
          </cell>
          <cell r="AX336" t="str">
            <v/>
          </cell>
        </row>
        <row r="337">
          <cell r="AH337">
            <v>37719</v>
          </cell>
          <cell r="AI337">
            <v>1600</v>
          </cell>
          <cell r="AJ337">
            <v>1339</v>
          </cell>
          <cell r="AK337" t="str">
            <v/>
          </cell>
          <cell r="AM337">
            <v>1.1072664359861593</v>
          </cell>
          <cell r="AN337">
            <v>1</v>
          </cell>
          <cell r="AO337" t="str">
            <v/>
          </cell>
          <cell r="AR337">
            <v>280</v>
          </cell>
          <cell r="AX337" t="str">
            <v/>
          </cell>
        </row>
        <row r="338">
          <cell r="AH338">
            <v>37720</v>
          </cell>
          <cell r="AI338">
            <v>1597</v>
          </cell>
          <cell r="AJ338">
            <v>1336</v>
          </cell>
          <cell r="AK338" t="str">
            <v/>
          </cell>
          <cell r="AM338">
            <v>1.1051903114186852</v>
          </cell>
          <cell r="AN338">
            <v>0.99775952203136664</v>
          </cell>
          <cell r="AO338" t="str">
            <v/>
          </cell>
          <cell r="AR338">
            <v>280</v>
          </cell>
          <cell r="AX338" t="str">
            <v/>
          </cell>
        </row>
        <row r="339">
          <cell r="AH339">
            <v>37721</v>
          </cell>
          <cell r="AI339">
            <v>1583.5</v>
          </cell>
          <cell r="AJ339">
            <v>1327.5</v>
          </cell>
          <cell r="AK339">
            <v>280</v>
          </cell>
          <cell r="AM339">
            <v>1.0958477508650519</v>
          </cell>
          <cell r="AN339">
            <v>0.99141150112023901</v>
          </cell>
          <cell r="AO339">
            <v>1.3023255813953489</v>
          </cell>
          <cell r="AR339">
            <v>280</v>
          </cell>
          <cell r="AX339">
            <v>280</v>
          </cell>
        </row>
        <row r="340">
          <cell r="AH340">
            <v>37722</v>
          </cell>
          <cell r="AI340">
            <v>1605</v>
          </cell>
          <cell r="AJ340">
            <v>1343</v>
          </cell>
          <cell r="AK340" t="str">
            <v/>
          </cell>
          <cell r="AM340">
            <v>1.1107266435986158</v>
          </cell>
          <cell r="AN340">
            <v>1.0029873039581778</v>
          </cell>
          <cell r="AO340" t="str">
            <v/>
          </cell>
          <cell r="AR340" t="str">
            <v/>
          </cell>
          <cell r="AX340" t="str">
            <v/>
          </cell>
        </row>
        <row r="341">
          <cell r="AH341">
            <v>37725</v>
          </cell>
          <cell r="AI341">
            <v>1603</v>
          </cell>
          <cell r="AJ341">
            <v>1337.5</v>
          </cell>
          <cell r="AK341" t="str">
            <v/>
          </cell>
          <cell r="AM341">
            <v>1.1093425605536331</v>
          </cell>
          <cell r="AN341">
            <v>0.99887976101568332</v>
          </cell>
          <cell r="AO341" t="str">
            <v/>
          </cell>
          <cell r="AR341" t="str">
            <v/>
          </cell>
          <cell r="AX341" t="str">
            <v/>
          </cell>
        </row>
        <row r="342">
          <cell r="AH342">
            <v>37726</v>
          </cell>
          <cell r="AI342">
            <v>1628</v>
          </cell>
          <cell r="AJ342">
            <v>1350</v>
          </cell>
          <cell r="AK342" t="str">
            <v/>
          </cell>
          <cell r="AM342">
            <v>1.1266435986159169</v>
          </cell>
          <cell r="AN342">
            <v>1.0082150858849888</v>
          </cell>
          <cell r="AO342" t="str">
            <v/>
          </cell>
          <cell r="AR342" t="str">
            <v/>
          </cell>
          <cell r="AX342" t="str">
            <v/>
          </cell>
        </row>
        <row r="343">
          <cell r="AH343">
            <v>37727</v>
          </cell>
          <cell r="AI343">
            <v>1623</v>
          </cell>
          <cell r="AJ343">
            <v>1365</v>
          </cell>
          <cell r="AK343" t="str">
            <v/>
          </cell>
          <cell r="AM343">
            <v>1.1231833910034603</v>
          </cell>
          <cell r="AN343">
            <v>1.0194174757281553</v>
          </cell>
          <cell r="AO343" t="str">
            <v/>
          </cell>
          <cell r="AR343" t="str">
            <v/>
          </cell>
          <cell r="AX343" t="str">
            <v/>
          </cell>
        </row>
        <row r="344">
          <cell r="AH344">
            <v>37728</v>
          </cell>
          <cell r="AI344">
            <v>1627</v>
          </cell>
          <cell r="AJ344">
            <v>1372</v>
          </cell>
          <cell r="AK344" t="str">
            <v/>
          </cell>
          <cell r="AM344">
            <v>1.1259515570934255</v>
          </cell>
          <cell r="AN344">
            <v>1.0246452576549665</v>
          </cell>
          <cell r="AO344" t="str">
            <v/>
          </cell>
          <cell r="AR344" t="str">
            <v/>
          </cell>
          <cell r="AX344" t="str">
            <v/>
          </cell>
        </row>
        <row r="345">
          <cell r="AH345">
            <v>37733</v>
          </cell>
          <cell r="AI345">
            <v>1598</v>
          </cell>
          <cell r="AJ345">
            <v>1361</v>
          </cell>
          <cell r="AK345" t="str">
            <v/>
          </cell>
          <cell r="AM345">
            <v>1.1058823529411765</v>
          </cell>
          <cell r="AN345">
            <v>1.0164301717699775</v>
          </cell>
          <cell r="AO345" t="str">
            <v/>
          </cell>
          <cell r="AR345" t="str">
            <v/>
          </cell>
          <cell r="AX345" t="str">
            <v/>
          </cell>
        </row>
        <row r="346">
          <cell r="AH346">
            <v>37734</v>
          </cell>
          <cell r="AI346">
            <v>1604</v>
          </cell>
          <cell r="AJ346">
            <v>1365</v>
          </cell>
          <cell r="AK346" t="str">
            <v/>
          </cell>
          <cell r="AM346">
            <v>1.1100346020761245</v>
          </cell>
          <cell r="AN346">
            <v>1.0194174757281553</v>
          </cell>
          <cell r="AO346" t="str">
            <v/>
          </cell>
          <cell r="AR346" t="str">
            <v/>
          </cell>
          <cell r="AX346" t="str">
            <v/>
          </cell>
        </row>
        <row r="347">
          <cell r="AH347">
            <v>37735</v>
          </cell>
          <cell r="AI347">
            <v>1583</v>
          </cell>
          <cell r="AJ347">
            <v>1355</v>
          </cell>
          <cell r="AK347">
            <v>280</v>
          </cell>
          <cell r="AM347">
            <v>1.0955017301038061</v>
          </cell>
          <cell r="AN347">
            <v>1.011949215832711</v>
          </cell>
          <cell r="AO347">
            <v>1.3023255813953489</v>
          </cell>
          <cell r="AR347">
            <v>280</v>
          </cell>
          <cell r="AX347">
            <v>280</v>
          </cell>
        </row>
        <row r="348">
          <cell r="AH348">
            <v>37736</v>
          </cell>
          <cell r="AI348">
            <v>1579</v>
          </cell>
          <cell r="AJ348">
            <v>1354</v>
          </cell>
          <cell r="AK348" t="str">
            <v/>
          </cell>
          <cell r="AM348">
            <v>1.0927335640138409</v>
          </cell>
          <cell r="AN348">
            <v>1.0112023898431666</v>
          </cell>
          <cell r="AO348" t="str">
            <v/>
          </cell>
          <cell r="AR348">
            <v>280</v>
          </cell>
          <cell r="AX348" t="str">
            <v/>
          </cell>
        </row>
        <row r="349">
          <cell r="AH349">
            <v>37739</v>
          </cell>
          <cell r="AI349">
            <v>1586</v>
          </cell>
          <cell r="AJ349">
            <v>1347</v>
          </cell>
          <cell r="AK349" t="str">
            <v/>
          </cell>
          <cell r="AM349">
            <v>1.0975778546712802</v>
          </cell>
          <cell r="AN349">
            <v>1.0059746079163554</v>
          </cell>
          <cell r="AO349" t="str">
            <v/>
          </cell>
          <cell r="AR349">
            <v>280</v>
          </cell>
          <cell r="AX349" t="str">
            <v/>
          </cell>
        </row>
        <row r="350">
          <cell r="AH350">
            <v>37740</v>
          </cell>
          <cell r="AI350">
            <v>1603.5</v>
          </cell>
          <cell r="AJ350">
            <v>1357</v>
          </cell>
          <cell r="AK350" t="str">
            <v/>
          </cell>
          <cell r="AM350">
            <v>1.1096885813148789</v>
          </cell>
          <cell r="AN350">
            <v>1.0134428678117999</v>
          </cell>
          <cell r="AO350" t="str">
            <v/>
          </cell>
          <cell r="AR350">
            <v>280</v>
          </cell>
          <cell r="AX350" t="str">
            <v/>
          </cell>
        </row>
        <row r="351">
          <cell r="AH351">
            <v>37741</v>
          </cell>
          <cell r="AI351">
            <v>1606</v>
          </cell>
          <cell r="AJ351">
            <v>1369</v>
          </cell>
          <cell r="AK351" t="str">
            <v/>
          </cell>
          <cell r="AM351">
            <v>1.1114186851211072</v>
          </cell>
          <cell r="AN351">
            <v>1.0224047796863331</v>
          </cell>
          <cell r="AO351" t="str">
            <v/>
          </cell>
          <cell r="AR351">
            <v>280</v>
          </cell>
          <cell r="AX351" t="str">
            <v/>
          </cell>
        </row>
        <row r="352">
          <cell r="AH352">
            <v>37742</v>
          </cell>
          <cell r="AI352">
            <v>1609</v>
          </cell>
          <cell r="AJ352">
            <v>1371</v>
          </cell>
          <cell r="AK352">
            <v>280</v>
          </cell>
          <cell r="AM352">
            <v>1.1134948096885813</v>
          </cell>
          <cell r="AN352">
            <v>1.023898431665422</v>
          </cell>
          <cell r="AO352">
            <v>1.3023255813953489</v>
          </cell>
          <cell r="AR352">
            <v>280</v>
          </cell>
          <cell r="AX352">
            <v>280</v>
          </cell>
        </row>
        <row r="353">
          <cell r="AH353">
            <v>37743</v>
          </cell>
          <cell r="AI353">
            <v>1586</v>
          </cell>
          <cell r="AJ353">
            <v>1363</v>
          </cell>
          <cell r="AK353" t="str">
            <v/>
          </cell>
          <cell r="AM353">
            <v>1.0975778546712802</v>
          </cell>
          <cell r="AN353">
            <v>1.0179238237490664</v>
          </cell>
          <cell r="AO353" t="str">
            <v/>
          </cell>
          <cell r="AR353">
            <v>280</v>
          </cell>
          <cell r="AX353" t="str">
            <v/>
          </cell>
        </row>
        <row r="354">
          <cell r="AH354">
            <v>37747</v>
          </cell>
          <cell r="AI354">
            <v>1593</v>
          </cell>
          <cell r="AJ354">
            <v>1374</v>
          </cell>
          <cell r="AK354" t="str">
            <v/>
          </cell>
          <cell r="AM354">
            <v>1.1024221453287197</v>
          </cell>
          <cell r="AN354">
            <v>1.0261389096340552</v>
          </cell>
          <cell r="AO354" t="str">
            <v/>
          </cell>
          <cell r="AR354">
            <v>280</v>
          </cell>
          <cell r="AX354" t="str">
            <v/>
          </cell>
        </row>
        <row r="355">
          <cell r="AH355">
            <v>37748</v>
          </cell>
          <cell r="AI355">
            <v>1616</v>
          </cell>
          <cell r="AJ355">
            <v>1394</v>
          </cell>
          <cell r="AK355" t="str">
            <v/>
          </cell>
          <cell r="AM355">
            <v>1.1183391003460208</v>
          </cell>
          <cell r="AN355">
            <v>1.041075429424944</v>
          </cell>
          <cell r="AO355" t="str">
            <v/>
          </cell>
          <cell r="AR355">
            <v>280</v>
          </cell>
          <cell r="AX355" t="str">
            <v/>
          </cell>
        </row>
        <row r="356">
          <cell r="AH356">
            <v>37749</v>
          </cell>
          <cell r="AI356">
            <v>1628.5</v>
          </cell>
          <cell r="AJ356">
            <v>1394.5</v>
          </cell>
          <cell r="AK356">
            <v>280</v>
          </cell>
          <cell r="AM356">
            <v>1.1269896193771627</v>
          </cell>
          <cell r="AN356">
            <v>1.0414488424197161</v>
          </cell>
          <cell r="AO356">
            <v>1.3023255813953489</v>
          </cell>
          <cell r="AR356">
            <v>280</v>
          </cell>
          <cell r="AX356">
            <v>280</v>
          </cell>
        </row>
        <row r="357">
          <cell r="AH357">
            <v>37750</v>
          </cell>
          <cell r="AI357">
            <v>1625</v>
          </cell>
          <cell r="AJ357">
            <v>1398.5</v>
          </cell>
          <cell r="AK357" t="str">
            <v/>
          </cell>
          <cell r="AM357">
            <v>1.1245674740484428</v>
          </cell>
          <cell r="AN357">
            <v>1.0444361463778939</v>
          </cell>
          <cell r="AO357" t="str">
            <v/>
          </cell>
          <cell r="AR357">
            <v>276</v>
          </cell>
          <cell r="AX357" t="str">
            <v/>
          </cell>
        </row>
        <row r="358">
          <cell r="AH358">
            <v>37753</v>
          </cell>
          <cell r="AI358">
            <v>1640</v>
          </cell>
          <cell r="AJ358">
            <v>1401</v>
          </cell>
          <cell r="AK358" t="str">
            <v/>
          </cell>
          <cell r="AM358">
            <v>1.1349480968858132</v>
          </cell>
          <cell r="AN358">
            <v>1.046303211351755</v>
          </cell>
          <cell r="AO358" t="str">
            <v/>
          </cell>
          <cell r="AR358">
            <v>272</v>
          </cell>
          <cell r="AX358" t="str">
            <v/>
          </cell>
        </row>
        <row r="359">
          <cell r="AH359">
            <v>37754</v>
          </cell>
          <cell r="AI359">
            <v>1676</v>
          </cell>
          <cell r="AJ359">
            <v>1405</v>
          </cell>
          <cell r="AK359" t="str">
            <v/>
          </cell>
          <cell r="AM359">
            <v>1.1598615916955017</v>
          </cell>
          <cell r="AN359">
            <v>1.0492905153099328</v>
          </cell>
          <cell r="AO359" t="str">
            <v/>
          </cell>
          <cell r="AR359">
            <v>268</v>
          </cell>
          <cell r="AX359" t="str">
            <v/>
          </cell>
        </row>
        <row r="360">
          <cell r="AH360">
            <v>37755</v>
          </cell>
          <cell r="AI360">
            <v>1678</v>
          </cell>
          <cell r="AJ360">
            <v>1411</v>
          </cell>
          <cell r="AK360" t="str">
            <v/>
          </cell>
          <cell r="AM360">
            <v>1.1612456747404845</v>
          </cell>
          <cell r="AN360">
            <v>1.0537714712471995</v>
          </cell>
          <cell r="AO360" t="str">
            <v/>
          </cell>
          <cell r="AR360">
            <v>264</v>
          </cell>
          <cell r="AX360" t="str">
            <v/>
          </cell>
        </row>
        <row r="361">
          <cell r="AH361">
            <v>37756</v>
          </cell>
          <cell r="AI361">
            <v>1682</v>
          </cell>
          <cell r="AJ361">
            <v>1416</v>
          </cell>
          <cell r="AK361">
            <v>260</v>
          </cell>
          <cell r="AM361">
            <v>1.1640138408304499</v>
          </cell>
          <cell r="AN361">
            <v>1.0575056011949215</v>
          </cell>
          <cell r="AO361">
            <v>1.2093023255813953</v>
          </cell>
          <cell r="AR361">
            <v>260</v>
          </cell>
          <cell r="AX361">
            <v>260</v>
          </cell>
        </row>
        <row r="362">
          <cell r="AH362">
            <v>37757</v>
          </cell>
          <cell r="AI362">
            <v>1673</v>
          </cell>
          <cell r="AJ362">
            <v>1405.5</v>
          </cell>
          <cell r="AK362" t="str">
            <v/>
          </cell>
          <cell r="AM362">
            <v>1.1577854671280277</v>
          </cell>
          <cell r="AN362">
            <v>1.0496639283047049</v>
          </cell>
          <cell r="AO362" t="str">
            <v/>
          </cell>
          <cell r="AR362">
            <v>260</v>
          </cell>
          <cell r="AX362" t="str">
            <v/>
          </cell>
        </row>
        <row r="363">
          <cell r="AH363">
            <v>37760</v>
          </cell>
          <cell r="AI363">
            <v>1672.5</v>
          </cell>
          <cell r="AJ363">
            <v>1408.5</v>
          </cell>
          <cell r="AK363" t="str">
            <v/>
          </cell>
          <cell r="AM363">
            <v>1.1574394463667821</v>
          </cell>
          <cell r="AN363">
            <v>1.0519044062733383</v>
          </cell>
          <cell r="AO363" t="str">
            <v/>
          </cell>
          <cell r="AR363">
            <v>260</v>
          </cell>
          <cell r="AX363" t="str">
            <v/>
          </cell>
        </row>
        <row r="364">
          <cell r="AH364">
            <v>37761</v>
          </cell>
          <cell r="AI364">
            <v>1668</v>
          </cell>
          <cell r="AJ364">
            <v>1411</v>
          </cell>
          <cell r="AK364" t="str">
            <v/>
          </cell>
          <cell r="AM364">
            <v>1.1543252595155709</v>
          </cell>
          <cell r="AN364">
            <v>1.0537714712471995</v>
          </cell>
          <cell r="AO364" t="str">
            <v/>
          </cell>
          <cell r="AR364">
            <v>260</v>
          </cell>
          <cell r="AX364" t="str">
            <v/>
          </cell>
        </row>
        <row r="365">
          <cell r="AH365">
            <v>37762</v>
          </cell>
          <cell r="AI365">
            <v>1692</v>
          </cell>
          <cell r="AJ365">
            <v>1419</v>
          </cell>
          <cell r="AK365" t="str">
            <v/>
          </cell>
          <cell r="AM365">
            <v>1.1709342560553633</v>
          </cell>
          <cell r="AN365">
            <v>1.0597460791635549</v>
          </cell>
          <cell r="AO365" t="str">
            <v/>
          </cell>
          <cell r="AR365">
            <v>260</v>
          </cell>
          <cell r="AX365" t="str">
            <v/>
          </cell>
        </row>
        <row r="366">
          <cell r="AH366">
            <v>37763</v>
          </cell>
          <cell r="AI366">
            <v>1692.5</v>
          </cell>
          <cell r="AJ366">
            <v>1411</v>
          </cell>
          <cell r="AK366">
            <v>260</v>
          </cell>
          <cell r="AM366">
            <v>1.1712802768166091</v>
          </cell>
          <cell r="AN366">
            <v>1.0537714712471995</v>
          </cell>
          <cell r="AO366">
            <v>1.2093023255813953</v>
          </cell>
          <cell r="AR366">
            <v>260</v>
          </cell>
          <cell r="AX366">
            <v>260</v>
          </cell>
        </row>
        <row r="367">
          <cell r="AH367">
            <v>37764</v>
          </cell>
          <cell r="AI367">
            <v>1682.5</v>
          </cell>
          <cell r="AJ367">
            <v>1400</v>
          </cell>
          <cell r="AK367" t="str">
            <v/>
          </cell>
          <cell r="AM367">
            <v>1.1643598615916955</v>
          </cell>
          <cell r="AN367">
            <v>1.0455563853622105</v>
          </cell>
          <cell r="AO367" t="str">
            <v/>
          </cell>
          <cell r="AR367">
            <v>260</v>
          </cell>
          <cell r="AX367" t="str">
            <v/>
          </cell>
        </row>
        <row r="368">
          <cell r="AH368">
            <v>37768</v>
          </cell>
          <cell r="AI368">
            <v>1715</v>
          </cell>
          <cell r="AJ368">
            <v>1410</v>
          </cell>
          <cell r="AK368" t="str">
            <v/>
          </cell>
          <cell r="AM368">
            <v>1.1868512110726643</v>
          </cell>
          <cell r="AN368">
            <v>1.053024645257655</v>
          </cell>
          <cell r="AO368" t="str">
            <v/>
          </cell>
          <cell r="AR368">
            <v>260</v>
          </cell>
          <cell r="AX368" t="str">
            <v/>
          </cell>
        </row>
        <row r="369">
          <cell r="AH369">
            <v>37769</v>
          </cell>
          <cell r="AI369">
            <v>1693</v>
          </cell>
          <cell r="AJ369">
            <v>1398.5</v>
          </cell>
          <cell r="AK369" t="str">
            <v/>
          </cell>
          <cell r="AM369">
            <v>1.1716262975778546</v>
          </cell>
          <cell r="AN369">
            <v>1.0444361463778939</v>
          </cell>
          <cell r="AO369" t="str">
            <v/>
          </cell>
          <cell r="AR369">
            <v>260</v>
          </cell>
          <cell r="AX369" t="str">
            <v/>
          </cell>
        </row>
        <row r="370">
          <cell r="AH370">
            <v>37770</v>
          </cell>
          <cell r="AI370">
            <v>1693</v>
          </cell>
          <cell r="AJ370">
            <v>1402</v>
          </cell>
          <cell r="AK370">
            <v>260</v>
          </cell>
          <cell r="AM370">
            <v>1.1716262975778546</v>
          </cell>
          <cell r="AN370">
            <v>1.0470500373412994</v>
          </cell>
          <cell r="AO370">
            <v>1.2093023255813953</v>
          </cell>
          <cell r="AR370">
            <v>260</v>
          </cell>
          <cell r="AX370">
            <v>260</v>
          </cell>
        </row>
        <row r="371">
          <cell r="AH371">
            <v>37771</v>
          </cell>
          <cell r="AI371">
            <v>1712</v>
          </cell>
          <cell r="AJ371">
            <v>1413</v>
          </cell>
          <cell r="AK371" t="str">
            <v/>
          </cell>
          <cell r="AM371">
            <v>1.1847750865051903</v>
          </cell>
          <cell r="AN371">
            <v>1.0552651232262882</v>
          </cell>
          <cell r="AO371" t="str">
            <v/>
          </cell>
          <cell r="AR371">
            <v>260</v>
          </cell>
          <cell r="AX371" t="str">
            <v/>
          </cell>
        </row>
        <row r="372">
          <cell r="AH372">
            <v>37774</v>
          </cell>
          <cell r="AI372">
            <v>1738</v>
          </cell>
          <cell r="AJ372">
            <v>1431.5</v>
          </cell>
          <cell r="AK372" t="str">
            <v/>
          </cell>
          <cell r="AM372">
            <v>1.2027681660899654</v>
          </cell>
          <cell r="AN372">
            <v>1.0690814040328604</v>
          </cell>
          <cell r="AO372" t="str">
            <v/>
          </cell>
          <cell r="AR372">
            <v>260</v>
          </cell>
          <cell r="AX372" t="str">
            <v/>
          </cell>
        </row>
        <row r="373">
          <cell r="AH373">
            <v>37775</v>
          </cell>
          <cell r="AI373">
            <v>1727.5</v>
          </cell>
          <cell r="AJ373">
            <v>1427.5</v>
          </cell>
          <cell r="AK373" t="str">
            <v/>
          </cell>
          <cell r="AM373">
            <v>1.1955017301038062</v>
          </cell>
          <cell r="AN373">
            <v>1.0660941000746826</v>
          </cell>
          <cell r="AO373" t="str">
            <v/>
          </cell>
          <cell r="AR373">
            <v>260</v>
          </cell>
          <cell r="AX373" t="str">
            <v/>
          </cell>
        </row>
        <row r="374">
          <cell r="AH374">
            <v>37776</v>
          </cell>
          <cell r="AI374">
            <v>1715</v>
          </cell>
          <cell r="AJ374">
            <v>1416</v>
          </cell>
          <cell r="AK374" t="str">
            <v/>
          </cell>
          <cell r="AM374">
            <v>1.1868512110726643</v>
          </cell>
          <cell r="AN374">
            <v>1.0575056011949215</v>
          </cell>
          <cell r="AO374" t="str">
            <v/>
          </cell>
          <cell r="AR374">
            <v>260</v>
          </cell>
          <cell r="AX374" t="str">
            <v/>
          </cell>
        </row>
        <row r="375">
          <cell r="AH375">
            <v>37777</v>
          </cell>
          <cell r="AI375">
            <v>1721</v>
          </cell>
          <cell r="AJ375">
            <v>1411.5</v>
          </cell>
          <cell r="AK375">
            <v>260</v>
          </cell>
          <cell r="AM375">
            <v>1.1910034602076125</v>
          </cell>
          <cell r="AN375">
            <v>1.0541448842419716</v>
          </cell>
          <cell r="AO375">
            <v>1.2093023255813953</v>
          </cell>
          <cell r="AR375">
            <v>260</v>
          </cell>
          <cell r="AX375">
            <v>260</v>
          </cell>
        </row>
        <row r="376">
          <cell r="AH376">
            <v>37778</v>
          </cell>
          <cell r="AI376">
            <v>1719</v>
          </cell>
          <cell r="AJ376">
            <v>1419</v>
          </cell>
          <cell r="AK376" t="str">
            <v/>
          </cell>
          <cell r="AM376">
            <v>1.1896193771626298</v>
          </cell>
          <cell r="AN376">
            <v>1.0597460791635549</v>
          </cell>
          <cell r="AO376" t="str">
            <v/>
          </cell>
          <cell r="AR376">
            <v>260</v>
          </cell>
          <cell r="AX376" t="str">
            <v/>
          </cell>
        </row>
        <row r="377">
          <cell r="AH377">
            <v>37781</v>
          </cell>
          <cell r="AI377">
            <v>1697.5</v>
          </cell>
          <cell r="AJ377">
            <v>1396</v>
          </cell>
          <cell r="AK377" t="str">
            <v/>
          </cell>
          <cell r="AM377">
            <v>1.1747404844290656</v>
          </cell>
          <cell r="AN377">
            <v>1.0425690814040329</v>
          </cell>
          <cell r="AO377" t="str">
            <v/>
          </cell>
          <cell r="AR377">
            <v>260</v>
          </cell>
          <cell r="AX377" t="str">
            <v/>
          </cell>
        </row>
        <row r="378">
          <cell r="AH378">
            <v>37782</v>
          </cell>
          <cell r="AI378">
            <v>1688.5</v>
          </cell>
          <cell r="AJ378">
            <v>1383</v>
          </cell>
          <cell r="AK378" t="str">
            <v/>
          </cell>
          <cell r="AM378">
            <v>1.1685121107266436</v>
          </cell>
          <cell r="AN378">
            <v>1.0328603435399553</v>
          </cell>
          <cell r="AO378" t="str">
            <v/>
          </cell>
          <cell r="AR378">
            <v>260</v>
          </cell>
          <cell r="AX378" t="str">
            <v/>
          </cell>
        </row>
        <row r="379">
          <cell r="AH379">
            <v>37783</v>
          </cell>
          <cell r="AI379">
            <v>1690</v>
          </cell>
          <cell r="AJ379">
            <v>1377</v>
          </cell>
          <cell r="AK379" t="str">
            <v/>
          </cell>
          <cell r="AM379">
            <v>1.1695501730103806</v>
          </cell>
          <cell r="AN379">
            <v>1.0283793876026885</v>
          </cell>
          <cell r="AO379" t="str">
            <v/>
          </cell>
          <cell r="AR379">
            <v>260</v>
          </cell>
          <cell r="AX379" t="str">
            <v/>
          </cell>
        </row>
        <row r="380">
          <cell r="AH380">
            <v>37784</v>
          </cell>
          <cell r="AI380">
            <v>1698</v>
          </cell>
          <cell r="AJ380">
            <v>1384.5</v>
          </cell>
          <cell r="AK380">
            <v>260</v>
          </cell>
          <cell r="AM380">
            <v>1.1750865051903114</v>
          </cell>
          <cell r="AN380">
            <v>1.0339805825242718</v>
          </cell>
          <cell r="AO380">
            <v>1.2093023255813953</v>
          </cell>
          <cell r="AR380">
            <v>260</v>
          </cell>
          <cell r="AX380">
            <v>260</v>
          </cell>
        </row>
        <row r="381">
          <cell r="AH381">
            <v>37785</v>
          </cell>
          <cell r="AI381">
            <v>1681</v>
          </cell>
          <cell r="AJ381">
            <v>1370</v>
          </cell>
          <cell r="AK381" t="str">
            <v/>
          </cell>
          <cell r="AM381">
            <v>1.1633217993079585</v>
          </cell>
          <cell r="AN381">
            <v>1.0231516056758776</v>
          </cell>
          <cell r="AO381" t="str">
            <v/>
          </cell>
          <cell r="AR381">
            <v>260</v>
          </cell>
          <cell r="AX381" t="str">
            <v/>
          </cell>
        </row>
        <row r="382">
          <cell r="AH382">
            <v>37788</v>
          </cell>
          <cell r="AI382">
            <v>1678</v>
          </cell>
          <cell r="AJ382">
            <v>1368</v>
          </cell>
          <cell r="AK382" t="str">
            <v/>
          </cell>
          <cell r="AM382">
            <v>1.1612456747404845</v>
          </cell>
          <cell r="AN382">
            <v>1.0216579536967887</v>
          </cell>
          <cell r="AO382" t="str">
            <v/>
          </cell>
          <cell r="AR382">
            <v>260</v>
          </cell>
          <cell r="AX382" t="str">
            <v/>
          </cell>
        </row>
        <row r="383">
          <cell r="AH383">
            <v>37789</v>
          </cell>
          <cell r="AI383">
            <v>1711</v>
          </cell>
          <cell r="AJ383">
            <v>1397.5</v>
          </cell>
          <cell r="AK383" t="str">
            <v/>
          </cell>
          <cell r="AM383">
            <v>1.1840830449826989</v>
          </cell>
          <cell r="AN383">
            <v>1.0436893203883495</v>
          </cell>
          <cell r="AO383" t="str">
            <v/>
          </cell>
          <cell r="AR383">
            <v>260</v>
          </cell>
          <cell r="AX383" t="str">
            <v/>
          </cell>
        </row>
        <row r="384">
          <cell r="AH384">
            <v>37790</v>
          </cell>
          <cell r="AI384">
            <v>1719.5</v>
          </cell>
          <cell r="AJ384">
            <v>1406</v>
          </cell>
          <cell r="AK384" t="str">
            <v/>
          </cell>
          <cell r="AM384">
            <v>1.1899653979238753</v>
          </cell>
          <cell r="AN384">
            <v>1.0500373412994772</v>
          </cell>
          <cell r="AO384" t="str">
            <v/>
          </cell>
          <cell r="AR384">
            <v>260</v>
          </cell>
          <cell r="AX384" t="str">
            <v/>
          </cell>
        </row>
        <row r="385">
          <cell r="AH385">
            <v>37791</v>
          </cell>
          <cell r="AI385">
            <v>1719</v>
          </cell>
          <cell r="AJ385">
            <v>1395</v>
          </cell>
          <cell r="AK385">
            <v>260</v>
          </cell>
          <cell r="AM385">
            <v>1.1896193771626298</v>
          </cell>
          <cell r="AN385">
            <v>1.0418222554144885</v>
          </cell>
          <cell r="AO385">
            <v>1.2093023255813953</v>
          </cell>
          <cell r="AR385">
            <v>260</v>
          </cell>
          <cell r="AX385">
            <v>260</v>
          </cell>
        </row>
        <row r="386">
          <cell r="AH386">
            <v>37792</v>
          </cell>
          <cell r="AI386">
            <v>1705</v>
          </cell>
          <cell r="AJ386">
            <v>1384.5</v>
          </cell>
          <cell r="AK386" t="str">
            <v/>
          </cell>
          <cell r="AM386">
            <v>1.179930795847751</v>
          </cell>
          <cell r="AN386">
            <v>1.0339805825242718</v>
          </cell>
          <cell r="AO386" t="str">
            <v/>
          </cell>
          <cell r="AR386">
            <v>260</v>
          </cell>
          <cell r="AX386" t="str">
            <v/>
          </cell>
        </row>
        <row r="387">
          <cell r="AH387">
            <v>37795</v>
          </cell>
          <cell r="AI387">
            <v>1690</v>
          </cell>
          <cell r="AJ387">
            <v>1371.5</v>
          </cell>
          <cell r="AK387" t="str">
            <v/>
          </cell>
          <cell r="AM387">
            <v>1.1695501730103806</v>
          </cell>
          <cell r="AN387">
            <v>1.0242718446601942</v>
          </cell>
          <cell r="AO387" t="str">
            <v/>
          </cell>
          <cell r="AR387">
            <v>260</v>
          </cell>
          <cell r="AX387" t="str">
            <v/>
          </cell>
        </row>
        <row r="388">
          <cell r="AH388">
            <v>37796</v>
          </cell>
          <cell r="AI388">
            <v>1689</v>
          </cell>
          <cell r="AJ388">
            <v>1378.5</v>
          </cell>
          <cell r="AK388" t="str">
            <v/>
          </cell>
          <cell r="AM388">
            <v>1.1688581314878892</v>
          </cell>
          <cell r="AN388">
            <v>1.0294996265870053</v>
          </cell>
          <cell r="AO388" t="str">
            <v/>
          </cell>
          <cell r="AR388">
            <v>260</v>
          </cell>
          <cell r="AX388" t="str">
            <v/>
          </cell>
        </row>
        <row r="389">
          <cell r="AH389">
            <v>37797</v>
          </cell>
          <cell r="AI389">
            <v>1676.5</v>
          </cell>
          <cell r="AJ389">
            <v>1376</v>
          </cell>
          <cell r="AK389" t="str">
            <v/>
          </cell>
          <cell r="AM389">
            <v>1.1602076124567473</v>
          </cell>
          <cell r="AN389">
            <v>1.0276325616131441</v>
          </cell>
          <cell r="AO389" t="str">
            <v/>
          </cell>
          <cell r="AR389">
            <v>260</v>
          </cell>
          <cell r="AX389" t="str">
            <v/>
          </cell>
        </row>
        <row r="390">
          <cell r="AH390">
            <v>37798</v>
          </cell>
          <cell r="AI390">
            <v>1665.5</v>
          </cell>
          <cell r="AJ390">
            <v>1369</v>
          </cell>
          <cell r="AK390">
            <v>260</v>
          </cell>
          <cell r="AM390">
            <v>1.1525951557093426</v>
          </cell>
          <cell r="AN390">
            <v>1.0224047796863331</v>
          </cell>
          <cell r="AO390">
            <v>1.2093023255813953</v>
          </cell>
          <cell r="AR390">
            <v>260</v>
          </cell>
          <cell r="AX390">
            <v>260</v>
          </cell>
        </row>
        <row r="391">
          <cell r="AH391">
            <v>37799</v>
          </cell>
          <cell r="AI391">
            <v>1677</v>
          </cell>
          <cell r="AJ391">
            <v>1378.5</v>
          </cell>
          <cell r="AK391" t="str">
            <v/>
          </cell>
          <cell r="AM391">
            <v>1.1605536332179931</v>
          </cell>
          <cell r="AN391">
            <v>1.0294996265870053</v>
          </cell>
          <cell r="AO391" t="str">
            <v/>
          </cell>
          <cell r="AR391">
            <v>260</v>
          </cell>
          <cell r="AX391" t="str">
            <v/>
          </cell>
        </row>
        <row r="392">
          <cell r="AH392">
            <v>37802</v>
          </cell>
          <cell r="AI392">
            <v>1655</v>
          </cell>
          <cell r="AJ392">
            <v>1365</v>
          </cell>
          <cell r="AK392" t="str">
            <v/>
          </cell>
          <cell r="AM392">
            <v>1.1453287197231834</v>
          </cell>
          <cell r="AN392">
            <v>1.0194174757281553</v>
          </cell>
          <cell r="AO392" t="str">
            <v/>
          </cell>
          <cell r="AR392">
            <v>260</v>
          </cell>
          <cell r="AX392" t="str">
            <v/>
          </cell>
        </row>
        <row r="393">
          <cell r="AH393">
            <v>37803</v>
          </cell>
          <cell r="AI393">
            <v>1642.5</v>
          </cell>
          <cell r="AJ393">
            <v>1364.5</v>
          </cell>
          <cell r="AK393" t="str">
            <v/>
          </cell>
          <cell r="AM393">
            <v>1.1366782006920415</v>
          </cell>
          <cell r="AN393">
            <v>1.0190440627333832</v>
          </cell>
          <cell r="AO393" t="str">
            <v/>
          </cell>
          <cell r="AR393">
            <v>260</v>
          </cell>
          <cell r="AX393" t="str">
            <v/>
          </cell>
        </row>
        <row r="394">
          <cell r="AH394">
            <v>37804</v>
          </cell>
          <cell r="AI394">
            <v>1667</v>
          </cell>
          <cell r="AJ394">
            <v>1383</v>
          </cell>
          <cell r="AK394" t="str">
            <v/>
          </cell>
          <cell r="AM394">
            <v>1.1536332179930795</v>
          </cell>
          <cell r="AN394">
            <v>1.0328603435399553</v>
          </cell>
          <cell r="AO394" t="str">
            <v/>
          </cell>
          <cell r="AR394">
            <v>260</v>
          </cell>
          <cell r="AX394" t="str">
            <v/>
          </cell>
        </row>
        <row r="395">
          <cell r="AH395">
            <v>37805</v>
          </cell>
          <cell r="AI395">
            <v>1649.5</v>
          </cell>
          <cell r="AJ395">
            <v>1367</v>
          </cell>
          <cell r="AK395">
            <v>260</v>
          </cell>
          <cell r="AM395">
            <v>1.141522491349481</v>
          </cell>
          <cell r="AN395">
            <v>1.0209111277072442</v>
          </cell>
          <cell r="AO395">
            <v>1.2093023255813953</v>
          </cell>
          <cell r="AR395">
            <v>260</v>
          </cell>
          <cell r="AX395">
            <v>260</v>
          </cell>
        </row>
        <row r="396">
          <cell r="AH396">
            <v>37806</v>
          </cell>
          <cell r="AI396">
            <v>1657.5</v>
          </cell>
          <cell r="AJ396">
            <v>1375</v>
          </cell>
          <cell r="AK396" t="str">
            <v/>
          </cell>
          <cell r="AM396">
            <v>1.1470588235294117</v>
          </cell>
          <cell r="AN396">
            <v>1.0268857356235996</v>
          </cell>
          <cell r="AO396" t="str">
            <v/>
          </cell>
          <cell r="AR396">
            <v>264</v>
          </cell>
          <cell r="AX396" t="str">
            <v/>
          </cell>
        </row>
        <row r="397">
          <cell r="AH397">
            <v>37809</v>
          </cell>
          <cell r="AI397">
            <v>1682</v>
          </cell>
          <cell r="AJ397">
            <v>1396</v>
          </cell>
          <cell r="AK397" t="str">
            <v/>
          </cell>
          <cell r="AM397">
            <v>1.1640138408304499</v>
          </cell>
          <cell r="AN397">
            <v>1.0425690814040329</v>
          </cell>
          <cell r="AO397" t="str">
            <v/>
          </cell>
          <cell r="AR397">
            <v>268</v>
          </cell>
          <cell r="AX397" t="str">
            <v/>
          </cell>
        </row>
        <row r="398">
          <cell r="AH398">
            <v>37810</v>
          </cell>
          <cell r="AI398">
            <v>1691</v>
          </cell>
          <cell r="AJ398">
            <v>1400</v>
          </cell>
          <cell r="AK398" t="str">
            <v/>
          </cell>
          <cell r="AM398">
            <v>1.1702422145328719</v>
          </cell>
          <cell r="AN398">
            <v>1.0455563853622105</v>
          </cell>
          <cell r="AO398" t="str">
            <v/>
          </cell>
          <cell r="AR398">
            <v>272</v>
          </cell>
          <cell r="AX398" t="str">
            <v/>
          </cell>
        </row>
        <row r="399">
          <cell r="AH399">
            <v>37811</v>
          </cell>
          <cell r="AI399">
            <v>1699</v>
          </cell>
          <cell r="AJ399">
            <v>1412</v>
          </cell>
          <cell r="AK399" t="str">
            <v/>
          </cell>
          <cell r="AM399">
            <v>1.1757785467128028</v>
          </cell>
          <cell r="AN399">
            <v>1.0545182972367437</v>
          </cell>
          <cell r="AO399" t="str">
            <v/>
          </cell>
          <cell r="AR399">
            <v>276</v>
          </cell>
          <cell r="AX399" t="str">
            <v/>
          </cell>
        </row>
        <row r="400">
          <cell r="AH400">
            <v>37812</v>
          </cell>
          <cell r="AI400">
            <v>1711</v>
          </cell>
          <cell r="AJ400">
            <v>1411</v>
          </cell>
          <cell r="AK400">
            <v>280</v>
          </cell>
          <cell r="AM400">
            <v>1.1840830449826989</v>
          </cell>
          <cell r="AN400">
            <v>1.0537714712471995</v>
          </cell>
          <cell r="AO400">
            <v>1.3023255813953489</v>
          </cell>
          <cell r="AR400">
            <v>280</v>
          </cell>
          <cell r="AX400">
            <v>280</v>
          </cell>
        </row>
        <row r="401">
          <cell r="AH401">
            <v>37813</v>
          </cell>
          <cell r="AI401">
            <v>1712</v>
          </cell>
          <cell r="AJ401">
            <v>1409</v>
          </cell>
          <cell r="AK401" t="str">
            <v/>
          </cell>
          <cell r="AM401">
            <v>1.1847750865051903</v>
          </cell>
          <cell r="AN401">
            <v>1.0522778192681106</v>
          </cell>
          <cell r="AO401" t="str">
            <v/>
          </cell>
          <cell r="AR401">
            <v>280</v>
          </cell>
          <cell r="AX401" t="str">
            <v/>
          </cell>
        </row>
        <row r="402">
          <cell r="AH402">
            <v>37816</v>
          </cell>
          <cell r="AI402">
            <v>1745</v>
          </cell>
          <cell r="AJ402">
            <v>1421</v>
          </cell>
          <cell r="AK402" t="str">
            <v/>
          </cell>
          <cell r="AM402">
            <v>1.2076124567474049</v>
          </cell>
          <cell r="AN402">
            <v>1.0612397311426438</v>
          </cell>
          <cell r="AO402" t="str">
            <v/>
          </cell>
          <cell r="AR402">
            <v>280</v>
          </cell>
          <cell r="AX402" t="str">
            <v/>
          </cell>
        </row>
        <row r="403">
          <cell r="AH403">
            <v>37817</v>
          </cell>
          <cell r="AI403">
            <v>1736</v>
          </cell>
          <cell r="AJ403">
            <v>1410</v>
          </cell>
          <cell r="AK403" t="str">
            <v/>
          </cell>
          <cell r="AM403">
            <v>1.2013840830449827</v>
          </cell>
          <cell r="AN403">
            <v>1.053024645257655</v>
          </cell>
          <cell r="AO403" t="str">
            <v/>
          </cell>
          <cell r="AR403">
            <v>280</v>
          </cell>
          <cell r="AX403" t="str">
            <v/>
          </cell>
        </row>
        <row r="404">
          <cell r="AH404">
            <v>37818</v>
          </cell>
          <cell r="AI404">
            <v>1732</v>
          </cell>
          <cell r="AJ404">
            <v>1407</v>
          </cell>
          <cell r="AK404" t="str">
            <v/>
          </cell>
          <cell r="AM404">
            <v>1.1986159169550172</v>
          </cell>
          <cell r="AN404">
            <v>1.0507841672890217</v>
          </cell>
          <cell r="AO404" t="str">
            <v/>
          </cell>
          <cell r="AR404">
            <v>280</v>
          </cell>
          <cell r="AX404" t="str">
            <v/>
          </cell>
        </row>
        <row r="405">
          <cell r="AH405">
            <v>37819</v>
          </cell>
          <cell r="AI405">
            <v>1727</v>
          </cell>
          <cell r="AJ405">
            <v>1398</v>
          </cell>
          <cell r="AK405">
            <v>280</v>
          </cell>
          <cell r="AM405">
            <v>1.1951557093425607</v>
          </cell>
          <cell r="AN405">
            <v>1.0440627333831218</v>
          </cell>
          <cell r="AO405">
            <v>1.3023255813953489</v>
          </cell>
          <cell r="AR405">
            <v>280</v>
          </cell>
          <cell r="AX405">
            <v>280</v>
          </cell>
        </row>
        <row r="406">
          <cell r="AH406">
            <v>37820</v>
          </cell>
          <cell r="AI406">
            <v>1720</v>
          </cell>
          <cell r="AJ406">
            <v>1407</v>
          </cell>
          <cell r="AK406" t="str">
            <v/>
          </cell>
          <cell r="AM406">
            <v>1.1903114186851211</v>
          </cell>
          <cell r="AN406">
            <v>1.0507841672890217</v>
          </cell>
          <cell r="AO406" t="str">
            <v/>
          </cell>
          <cell r="AR406" t="str">
            <v/>
          </cell>
          <cell r="AX406" t="str">
            <v/>
          </cell>
        </row>
        <row r="407">
          <cell r="AH407">
            <v>37823</v>
          </cell>
          <cell r="AI407">
            <v>1702</v>
          </cell>
          <cell r="AJ407">
            <v>1397.5</v>
          </cell>
          <cell r="AK407" t="str">
            <v/>
          </cell>
          <cell r="AM407">
            <v>1.1778546712802769</v>
          </cell>
          <cell r="AN407">
            <v>1.0436893203883495</v>
          </cell>
          <cell r="AO407" t="str">
            <v/>
          </cell>
          <cell r="AR407" t="str">
            <v/>
          </cell>
          <cell r="AX407" t="str">
            <v/>
          </cell>
        </row>
        <row r="408">
          <cell r="AH408">
            <v>37824</v>
          </cell>
          <cell r="AI408">
            <v>1699</v>
          </cell>
          <cell r="AJ408">
            <v>1391</v>
          </cell>
          <cell r="AK408" t="str">
            <v/>
          </cell>
          <cell r="AM408">
            <v>1.1757785467128028</v>
          </cell>
          <cell r="AN408">
            <v>1.0388349514563107</v>
          </cell>
          <cell r="AO408" t="str">
            <v/>
          </cell>
          <cell r="AR408" t="str">
            <v/>
          </cell>
          <cell r="AX408" t="str">
            <v/>
          </cell>
        </row>
        <row r="409">
          <cell r="AH409">
            <v>37825</v>
          </cell>
          <cell r="AI409">
            <v>1707</v>
          </cell>
          <cell r="AJ409">
            <v>1405</v>
          </cell>
          <cell r="AK409" t="str">
            <v/>
          </cell>
          <cell r="AM409">
            <v>1.1813148788927335</v>
          </cell>
          <cell r="AN409">
            <v>1.0492905153099328</v>
          </cell>
          <cell r="AO409" t="str">
            <v/>
          </cell>
          <cell r="AR409" t="str">
            <v/>
          </cell>
          <cell r="AX409" t="str">
            <v/>
          </cell>
        </row>
        <row r="410">
          <cell r="AH410">
            <v>37826</v>
          </cell>
          <cell r="AI410">
            <v>1739</v>
          </cell>
          <cell r="AJ410">
            <v>1440</v>
          </cell>
          <cell r="AK410" t="str">
            <v/>
          </cell>
          <cell r="AM410">
            <v>1.2034602076124568</v>
          </cell>
          <cell r="AN410">
            <v>1.075429424943988</v>
          </cell>
          <cell r="AO410" t="str">
            <v/>
          </cell>
          <cell r="AR410" t="str">
            <v/>
          </cell>
          <cell r="AX410" t="str">
            <v/>
          </cell>
        </row>
        <row r="411">
          <cell r="AH411">
            <v>37827</v>
          </cell>
          <cell r="AI411">
            <v>1752.5</v>
          </cell>
          <cell r="AJ411">
            <v>1440</v>
          </cell>
          <cell r="AK411" t="str">
            <v/>
          </cell>
          <cell r="AM411">
            <v>1.21280276816609</v>
          </cell>
          <cell r="AN411">
            <v>1.075429424943988</v>
          </cell>
          <cell r="AO411" t="str">
            <v/>
          </cell>
          <cell r="AR411" t="str">
            <v/>
          </cell>
          <cell r="AX411" t="str">
            <v/>
          </cell>
        </row>
        <row r="412">
          <cell r="AH412">
            <v>37830</v>
          </cell>
          <cell r="AI412">
            <v>1767.5</v>
          </cell>
          <cell r="AJ412">
            <v>1442</v>
          </cell>
          <cell r="AK412" t="str">
            <v/>
          </cell>
          <cell r="AM412">
            <v>1.2231833910034602</v>
          </cell>
          <cell r="AN412">
            <v>1.0769230769230769</v>
          </cell>
          <cell r="AO412" t="str">
            <v/>
          </cell>
          <cell r="AR412" t="str">
            <v/>
          </cell>
          <cell r="AX412" t="str">
            <v/>
          </cell>
        </row>
        <row r="413">
          <cell r="AH413">
            <v>37831</v>
          </cell>
          <cell r="AI413">
            <v>1767</v>
          </cell>
          <cell r="AJ413">
            <v>1454</v>
          </cell>
          <cell r="AK413" t="str">
            <v/>
          </cell>
          <cell r="AM413">
            <v>1.2228373702422146</v>
          </cell>
          <cell r="AN413">
            <v>1.0858849887976101</v>
          </cell>
          <cell r="AO413" t="str">
            <v/>
          </cell>
          <cell r="AR413" t="str">
            <v/>
          </cell>
          <cell r="AX413" t="str">
            <v/>
          </cell>
        </row>
        <row r="414">
          <cell r="AH414">
            <v>37832</v>
          </cell>
          <cell r="AI414">
            <v>1756</v>
          </cell>
          <cell r="AJ414">
            <v>1435</v>
          </cell>
          <cell r="AK414" t="str">
            <v/>
          </cell>
          <cell r="AM414">
            <v>1.2152249134948097</v>
          </cell>
          <cell r="AN414">
            <v>1.0716952949962659</v>
          </cell>
          <cell r="AO414" t="str">
            <v/>
          </cell>
          <cell r="AR414" t="str">
            <v/>
          </cell>
          <cell r="AX414" t="str">
            <v/>
          </cell>
        </row>
        <row r="415">
          <cell r="AH415">
            <v>37833</v>
          </cell>
          <cell r="AI415">
            <v>1786</v>
          </cell>
          <cell r="AJ415">
            <v>1461</v>
          </cell>
          <cell r="AK415">
            <v>280</v>
          </cell>
          <cell r="AM415">
            <v>1.2359861591695502</v>
          </cell>
          <cell r="AN415">
            <v>1.0911127707244213</v>
          </cell>
          <cell r="AO415">
            <v>1.3023255813953489</v>
          </cell>
          <cell r="AR415">
            <v>280</v>
          </cell>
          <cell r="AX415">
            <v>280</v>
          </cell>
        </row>
        <row r="416">
          <cell r="AH416">
            <v>37834</v>
          </cell>
          <cell r="AI416">
            <v>1784</v>
          </cell>
          <cell r="AJ416">
            <v>1452</v>
          </cell>
          <cell r="AK416" t="str">
            <v/>
          </cell>
          <cell r="AM416">
            <v>1.2346020761245675</v>
          </cell>
          <cell r="AN416">
            <v>1.0843913368185212</v>
          </cell>
          <cell r="AO416" t="str">
            <v/>
          </cell>
          <cell r="AR416">
            <v>280</v>
          </cell>
          <cell r="AX416" t="str">
            <v/>
          </cell>
        </row>
        <row r="417">
          <cell r="AH417">
            <v>37837</v>
          </cell>
          <cell r="AI417">
            <v>1768</v>
          </cell>
          <cell r="AJ417">
            <v>1437</v>
          </cell>
          <cell r="AK417" t="str">
            <v/>
          </cell>
          <cell r="AM417">
            <v>1.223529411764706</v>
          </cell>
          <cell r="AN417">
            <v>1.0731889469753548</v>
          </cell>
          <cell r="AO417" t="str">
            <v/>
          </cell>
          <cell r="AR417">
            <v>280</v>
          </cell>
          <cell r="AX417" t="str">
            <v/>
          </cell>
        </row>
        <row r="418">
          <cell r="AH418">
            <v>37838</v>
          </cell>
          <cell r="AI418">
            <v>1772</v>
          </cell>
          <cell r="AJ418">
            <v>1436</v>
          </cell>
          <cell r="AK418" t="str">
            <v/>
          </cell>
          <cell r="AM418">
            <v>1.2262975778546712</v>
          </cell>
          <cell r="AN418">
            <v>1.0724421209858104</v>
          </cell>
          <cell r="AO418" t="str">
            <v/>
          </cell>
          <cell r="AR418">
            <v>280</v>
          </cell>
          <cell r="AX418" t="str">
            <v/>
          </cell>
        </row>
        <row r="419">
          <cell r="AH419">
            <v>37839</v>
          </cell>
          <cell r="AI419">
            <v>1762</v>
          </cell>
          <cell r="AJ419">
            <v>1432</v>
          </cell>
          <cell r="AK419" t="str">
            <v/>
          </cell>
          <cell r="AM419">
            <v>1.2193771626297578</v>
          </cell>
          <cell r="AN419">
            <v>1.0694548170276326</v>
          </cell>
          <cell r="AO419" t="str">
            <v/>
          </cell>
          <cell r="AR419">
            <v>280</v>
          </cell>
          <cell r="AX419" t="str">
            <v/>
          </cell>
        </row>
        <row r="420">
          <cell r="AH420">
            <v>37840</v>
          </cell>
          <cell r="AI420">
            <v>1787</v>
          </cell>
          <cell r="AJ420">
            <v>1445</v>
          </cell>
          <cell r="AK420">
            <v>280</v>
          </cell>
          <cell r="AM420">
            <v>1.2366782006920416</v>
          </cell>
          <cell r="AN420">
            <v>1.0791635548917102</v>
          </cell>
          <cell r="AO420">
            <v>1.3023255813953489</v>
          </cell>
          <cell r="AR420">
            <v>280</v>
          </cell>
          <cell r="AX420">
            <v>280</v>
          </cell>
        </row>
        <row r="421">
          <cell r="AH421">
            <v>37841</v>
          </cell>
          <cell r="AI421">
            <v>1757</v>
          </cell>
          <cell r="AJ421">
            <v>1416</v>
          </cell>
          <cell r="AK421" t="str">
            <v/>
          </cell>
          <cell r="AM421">
            <v>1.215916955017301</v>
          </cell>
          <cell r="AN421">
            <v>1.0575056011949215</v>
          </cell>
          <cell r="AO421" t="str">
            <v/>
          </cell>
          <cell r="AR421">
            <v>280.5</v>
          </cell>
          <cell r="AX421" t="str">
            <v/>
          </cell>
        </row>
        <row r="422">
          <cell r="AH422">
            <v>37844</v>
          </cell>
          <cell r="AI422">
            <v>1766</v>
          </cell>
          <cell r="AJ422">
            <v>1415</v>
          </cell>
          <cell r="AK422" t="str">
            <v/>
          </cell>
          <cell r="AM422">
            <v>1.2221453287197233</v>
          </cell>
          <cell r="AN422">
            <v>1.0567587752053771</v>
          </cell>
          <cell r="AO422" t="str">
            <v/>
          </cell>
          <cell r="AR422">
            <v>281</v>
          </cell>
          <cell r="AX422" t="str">
            <v/>
          </cell>
        </row>
        <row r="423">
          <cell r="AH423">
            <v>37845</v>
          </cell>
          <cell r="AI423">
            <v>1738.5</v>
          </cell>
          <cell r="AJ423">
            <v>1415</v>
          </cell>
          <cell r="AK423" t="str">
            <v/>
          </cell>
          <cell r="AM423">
            <v>1.203114186851211</v>
          </cell>
          <cell r="AN423">
            <v>1.0567587752053771</v>
          </cell>
          <cell r="AO423" t="str">
            <v/>
          </cell>
          <cell r="AR423">
            <v>281.5</v>
          </cell>
          <cell r="AX423" t="str">
            <v/>
          </cell>
        </row>
        <row r="424">
          <cell r="AH424">
            <v>37846</v>
          </cell>
          <cell r="AI424">
            <v>1736</v>
          </cell>
          <cell r="AJ424">
            <v>1422</v>
          </cell>
          <cell r="AK424" t="str">
            <v/>
          </cell>
          <cell r="AM424">
            <v>1.2013840830449827</v>
          </cell>
          <cell r="AN424">
            <v>1.0619865571321883</v>
          </cell>
          <cell r="AO424" t="str">
            <v/>
          </cell>
          <cell r="AR424">
            <v>282</v>
          </cell>
          <cell r="AX424" t="str">
            <v/>
          </cell>
        </row>
        <row r="425">
          <cell r="AH425">
            <v>37847</v>
          </cell>
          <cell r="AI425">
            <v>1753</v>
          </cell>
          <cell r="AJ425">
            <v>1434</v>
          </cell>
          <cell r="AK425">
            <v>282.5</v>
          </cell>
          <cell r="AM425">
            <v>1.2131487889273356</v>
          </cell>
          <cell r="AN425">
            <v>1.0709484690067215</v>
          </cell>
          <cell r="AO425">
            <v>1.3139534883720929</v>
          </cell>
          <cell r="AR425">
            <v>282.5</v>
          </cell>
          <cell r="AX425">
            <v>282.5</v>
          </cell>
        </row>
        <row r="426">
          <cell r="AH426">
            <v>37848</v>
          </cell>
          <cell r="AI426">
            <v>1736</v>
          </cell>
          <cell r="AJ426">
            <v>1426.5</v>
          </cell>
          <cell r="AK426" t="str">
            <v/>
          </cell>
          <cell r="AM426">
            <v>1.2013840830449827</v>
          </cell>
          <cell r="AN426">
            <v>1.0653472740851382</v>
          </cell>
          <cell r="AO426" t="str">
            <v/>
          </cell>
          <cell r="AR426" t="str">
            <v/>
          </cell>
          <cell r="AX426" t="str">
            <v/>
          </cell>
        </row>
        <row r="427">
          <cell r="AH427">
            <v>37851</v>
          </cell>
          <cell r="AI427">
            <v>1750.5</v>
          </cell>
          <cell r="AJ427">
            <v>1421.5</v>
          </cell>
          <cell r="AK427" t="str">
            <v/>
          </cell>
          <cell r="AM427">
            <v>1.2114186851211073</v>
          </cell>
          <cell r="AN427">
            <v>1.0616131441374159</v>
          </cell>
          <cell r="AO427" t="str">
            <v/>
          </cell>
          <cell r="AR427" t="str">
            <v/>
          </cell>
          <cell r="AX427" t="str">
            <v/>
          </cell>
        </row>
        <row r="428">
          <cell r="AH428">
            <v>37852</v>
          </cell>
          <cell r="AI428">
            <v>1761.5</v>
          </cell>
          <cell r="AJ428">
            <v>1440</v>
          </cell>
          <cell r="AK428" t="str">
            <v/>
          </cell>
          <cell r="AM428">
            <v>1.219031141868512</v>
          </cell>
          <cell r="AN428">
            <v>1.075429424943988</v>
          </cell>
          <cell r="AO428" t="str">
            <v/>
          </cell>
          <cell r="AR428" t="str">
            <v/>
          </cell>
          <cell r="AX428" t="str">
            <v/>
          </cell>
        </row>
        <row r="429">
          <cell r="AH429">
            <v>37853</v>
          </cell>
          <cell r="AI429">
            <v>1767</v>
          </cell>
          <cell r="AJ429">
            <v>1436</v>
          </cell>
          <cell r="AK429" t="str">
            <v/>
          </cell>
          <cell r="AM429">
            <v>1.2228373702422146</v>
          </cell>
          <cell r="AN429">
            <v>1.0724421209858104</v>
          </cell>
          <cell r="AO429" t="str">
            <v/>
          </cell>
          <cell r="AR429" t="str">
            <v/>
          </cell>
          <cell r="AX429" t="str">
            <v/>
          </cell>
        </row>
        <row r="430">
          <cell r="AH430">
            <v>37854</v>
          </cell>
          <cell r="AI430">
            <v>1756</v>
          </cell>
          <cell r="AJ430">
            <v>1417</v>
          </cell>
          <cell r="AK430" t="str">
            <v/>
          </cell>
          <cell r="AM430">
            <v>1.2152249134948097</v>
          </cell>
          <cell r="AN430">
            <v>1.058252427184466</v>
          </cell>
          <cell r="AO430" t="str">
            <v/>
          </cell>
          <cell r="AR430" t="str">
            <v/>
          </cell>
          <cell r="AX430" t="str">
            <v/>
          </cell>
        </row>
        <row r="431">
          <cell r="AH431">
            <v>37855</v>
          </cell>
          <cell r="AI431">
            <v>1771</v>
          </cell>
          <cell r="AJ431">
            <v>1433</v>
          </cell>
          <cell r="AK431" t="str">
            <v/>
          </cell>
          <cell r="AM431">
            <v>1.2256055363321798</v>
          </cell>
          <cell r="AN431">
            <v>1.070201643017177</v>
          </cell>
          <cell r="AO431" t="str">
            <v/>
          </cell>
          <cell r="AR431" t="str">
            <v/>
          </cell>
          <cell r="AX431" t="str">
            <v/>
          </cell>
        </row>
        <row r="432">
          <cell r="AH432">
            <v>37859</v>
          </cell>
          <cell r="AI432">
            <v>1756</v>
          </cell>
          <cell r="AJ432">
            <v>1427</v>
          </cell>
          <cell r="AK432" t="str">
            <v/>
          </cell>
          <cell r="AM432">
            <v>1.2152249134948097</v>
          </cell>
          <cell r="AN432">
            <v>1.0657206870799103</v>
          </cell>
          <cell r="AO432" t="str">
            <v/>
          </cell>
          <cell r="AR432" t="str">
            <v/>
          </cell>
          <cell r="AX432" t="str">
            <v/>
          </cell>
        </row>
        <row r="433">
          <cell r="AH433">
            <v>37860</v>
          </cell>
          <cell r="AI433">
            <v>1749</v>
          </cell>
          <cell r="AJ433">
            <v>1431</v>
          </cell>
          <cell r="AK433" t="str">
            <v/>
          </cell>
          <cell r="AM433">
            <v>1.2103806228373701</v>
          </cell>
          <cell r="AN433">
            <v>1.0687079910380881</v>
          </cell>
          <cell r="AO433" t="str">
            <v/>
          </cell>
          <cell r="AR433" t="str">
            <v/>
          </cell>
          <cell r="AX433" t="str">
            <v/>
          </cell>
        </row>
        <row r="434">
          <cell r="AH434">
            <v>37861</v>
          </cell>
          <cell r="AI434">
            <v>1734</v>
          </cell>
          <cell r="AJ434">
            <v>1420.5</v>
          </cell>
          <cell r="AK434">
            <v>282.5</v>
          </cell>
          <cell r="AM434">
            <v>1.2</v>
          </cell>
          <cell r="AN434">
            <v>1.0608663181478715</v>
          </cell>
          <cell r="AO434">
            <v>1.3139534883720929</v>
          </cell>
          <cell r="AR434">
            <v>282.5</v>
          </cell>
          <cell r="AX434">
            <v>282.5</v>
          </cell>
        </row>
        <row r="435">
          <cell r="AH435">
            <v>37862</v>
          </cell>
          <cell r="AI435">
            <v>1766</v>
          </cell>
          <cell r="AJ435">
            <v>1429</v>
          </cell>
          <cell r="AK435" t="str">
            <v/>
          </cell>
          <cell r="AM435">
            <v>1.2221453287197233</v>
          </cell>
          <cell r="AN435">
            <v>1.0672143390589992</v>
          </cell>
          <cell r="AO435" t="str">
            <v/>
          </cell>
          <cell r="AR435">
            <v>284</v>
          </cell>
          <cell r="AX435" t="str">
            <v/>
          </cell>
        </row>
        <row r="436">
          <cell r="AH436">
            <v>37865</v>
          </cell>
          <cell r="AI436">
            <v>1773</v>
          </cell>
          <cell r="AJ436">
            <v>1434</v>
          </cell>
          <cell r="AK436" t="str">
            <v/>
          </cell>
          <cell r="AM436">
            <v>1.2269896193771626</v>
          </cell>
          <cell r="AN436">
            <v>1.0709484690067215</v>
          </cell>
          <cell r="AO436" t="str">
            <v/>
          </cell>
          <cell r="AR436">
            <v>285.5</v>
          </cell>
          <cell r="AX436" t="str">
            <v/>
          </cell>
        </row>
        <row r="437">
          <cell r="AH437">
            <v>37866</v>
          </cell>
          <cell r="AI437">
            <v>1787</v>
          </cell>
          <cell r="AJ437">
            <v>1434</v>
          </cell>
          <cell r="AK437" t="str">
            <v/>
          </cell>
          <cell r="AM437">
            <v>1.2366782006920416</v>
          </cell>
          <cell r="AN437">
            <v>1.0709484690067215</v>
          </cell>
          <cell r="AO437" t="str">
            <v/>
          </cell>
          <cell r="AR437">
            <v>287</v>
          </cell>
          <cell r="AX437" t="str">
            <v/>
          </cell>
        </row>
        <row r="438">
          <cell r="AH438">
            <v>37867</v>
          </cell>
          <cell r="AI438">
            <v>1812</v>
          </cell>
          <cell r="AJ438">
            <v>1447</v>
          </cell>
          <cell r="AK438" t="str">
            <v/>
          </cell>
          <cell r="AM438">
            <v>1.2539792387543252</v>
          </cell>
          <cell r="AN438">
            <v>1.0806572068707991</v>
          </cell>
          <cell r="AO438" t="str">
            <v/>
          </cell>
          <cell r="AR438">
            <v>288.5</v>
          </cell>
          <cell r="AX438" t="str">
            <v/>
          </cell>
        </row>
        <row r="439">
          <cell r="AH439">
            <v>37868</v>
          </cell>
          <cell r="AI439">
            <v>1797</v>
          </cell>
          <cell r="AJ439">
            <v>1431</v>
          </cell>
          <cell r="AK439">
            <v>290</v>
          </cell>
          <cell r="AM439">
            <v>1.243598615916955</v>
          </cell>
          <cell r="AN439">
            <v>1.0687079910380881</v>
          </cell>
          <cell r="AO439">
            <v>1.3488372093023255</v>
          </cell>
          <cell r="AR439">
            <v>290</v>
          </cell>
          <cell r="AX439">
            <v>290</v>
          </cell>
        </row>
        <row r="440">
          <cell r="AH440">
            <v>37869</v>
          </cell>
          <cell r="AI440">
            <v>1824</v>
          </cell>
          <cell r="AJ440">
            <v>1447</v>
          </cell>
          <cell r="AK440" t="str">
            <v/>
          </cell>
          <cell r="AM440">
            <v>1.2622837370242215</v>
          </cell>
          <cell r="AN440">
            <v>1.0806572068707991</v>
          </cell>
          <cell r="AO440" t="str">
            <v/>
          </cell>
          <cell r="AR440">
            <v>290</v>
          </cell>
          <cell r="AX440" t="str">
            <v/>
          </cell>
        </row>
        <row r="441">
          <cell r="AH441">
            <v>37872</v>
          </cell>
          <cell r="AI441">
            <v>1814</v>
          </cell>
          <cell r="AJ441">
            <v>1437</v>
          </cell>
          <cell r="AK441" t="str">
            <v/>
          </cell>
          <cell r="AM441">
            <v>1.2553633217993079</v>
          </cell>
          <cell r="AN441">
            <v>1.0731889469753548</v>
          </cell>
          <cell r="AO441" t="str">
            <v/>
          </cell>
          <cell r="AR441">
            <v>290</v>
          </cell>
          <cell r="AX441" t="str">
            <v/>
          </cell>
        </row>
        <row r="442">
          <cell r="AH442">
            <v>37873</v>
          </cell>
          <cell r="AI442">
            <v>1794</v>
          </cell>
          <cell r="AJ442">
            <v>1391</v>
          </cell>
          <cell r="AK442" t="str">
            <v/>
          </cell>
          <cell r="AM442">
            <v>1.2415224913494809</v>
          </cell>
          <cell r="AN442">
            <v>1.0388349514563107</v>
          </cell>
          <cell r="AO442" t="str">
            <v/>
          </cell>
          <cell r="AR442">
            <v>290</v>
          </cell>
          <cell r="AX442" t="str">
            <v/>
          </cell>
        </row>
        <row r="443">
          <cell r="AH443">
            <v>37874</v>
          </cell>
          <cell r="AI443">
            <v>1775</v>
          </cell>
          <cell r="AJ443">
            <v>1378.5</v>
          </cell>
          <cell r="AK443" t="str">
            <v/>
          </cell>
          <cell r="AM443">
            <v>1.2283737024221453</v>
          </cell>
          <cell r="AN443">
            <v>1.0294996265870053</v>
          </cell>
          <cell r="AO443" t="str">
            <v/>
          </cell>
          <cell r="AR443">
            <v>290</v>
          </cell>
          <cell r="AX443" t="str">
            <v/>
          </cell>
        </row>
        <row r="444">
          <cell r="AH444">
            <v>37875</v>
          </cell>
          <cell r="AI444">
            <v>1816</v>
          </cell>
          <cell r="AJ444">
            <v>1416</v>
          </cell>
          <cell r="AK444">
            <v>290</v>
          </cell>
          <cell r="AM444">
            <v>1.2567474048442906</v>
          </cell>
          <cell r="AN444">
            <v>1.0575056011949215</v>
          </cell>
          <cell r="AO444">
            <v>1.3488372093023255</v>
          </cell>
          <cell r="AR444">
            <v>290</v>
          </cell>
          <cell r="AX444">
            <v>290</v>
          </cell>
        </row>
        <row r="445">
          <cell r="AH445">
            <v>37876</v>
          </cell>
          <cell r="AI445">
            <v>1796</v>
          </cell>
          <cell r="AJ445">
            <v>1411</v>
          </cell>
          <cell r="AK445" t="str">
            <v/>
          </cell>
          <cell r="AM445">
            <v>1.2429065743944636</v>
          </cell>
          <cell r="AN445">
            <v>1.0537714712471995</v>
          </cell>
          <cell r="AO445" t="str">
            <v/>
          </cell>
          <cell r="AR445">
            <v>291</v>
          </cell>
          <cell r="AX445" t="str">
            <v/>
          </cell>
        </row>
        <row r="446">
          <cell r="AH446">
            <v>37879</v>
          </cell>
          <cell r="AI446">
            <v>1805</v>
          </cell>
          <cell r="AJ446">
            <v>1414</v>
          </cell>
          <cell r="AK446" t="str">
            <v/>
          </cell>
          <cell r="AM446">
            <v>1.2491349480968859</v>
          </cell>
          <cell r="AN446">
            <v>1.0560119492158326</v>
          </cell>
          <cell r="AO446" t="str">
            <v/>
          </cell>
          <cell r="AR446">
            <v>292</v>
          </cell>
          <cell r="AX446" t="str">
            <v/>
          </cell>
        </row>
        <row r="447">
          <cell r="AH447">
            <v>37880</v>
          </cell>
          <cell r="AI447">
            <v>1789</v>
          </cell>
          <cell r="AJ447">
            <v>1408</v>
          </cell>
          <cell r="AK447" t="str">
            <v/>
          </cell>
          <cell r="AM447">
            <v>1.2380622837370243</v>
          </cell>
          <cell r="AN447">
            <v>1.0515309932785661</v>
          </cell>
          <cell r="AO447" t="str">
            <v/>
          </cell>
          <cell r="AR447">
            <v>293</v>
          </cell>
          <cell r="AX447" t="str">
            <v/>
          </cell>
        </row>
        <row r="448">
          <cell r="AH448">
            <v>37881</v>
          </cell>
          <cell r="AI448">
            <v>1802</v>
          </cell>
          <cell r="AJ448">
            <v>1409</v>
          </cell>
          <cell r="AK448" t="str">
            <v/>
          </cell>
          <cell r="AM448">
            <v>1.2470588235294118</v>
          </cell>
          <cell r="AN448">
            <v>1.0522778192681106</v>
          </cell>
          <cell r="AO448" t="str">
            <v/>
          </cell>
          <cell r="AR448">
            <v>294</v>
          </cell>
          <cell r="AX448" t="str">
            <v/>
          </cell>
        </row>
        <row r="449">
          <cell r="AH449">
            <v>37882</v>
          </cell>
          <cell r="AI449">
            <v>1812.5</v>
          </cell>
          <cell r="AJ449">
            <v>1419</v>
          </cell>
          <cell r="AK449">
            <v>295</v>
          </cell>
          <cell r="AM449">
            <v>1.2543252595155709</v>
          </cell>
          <cell r="AN449">
            <v>1.0597460791635549</v>
          </cell>
          <cell r="AO449">
            <v>1.3720930232558139</v>
          </cell>
          <cell r="AR449">
            <v>295</v>
          </cell>
          <cell r="AX449">
            <v>295</v>
          </cell>
        </row>
        <row r="450">
          <cell r="AH450">
            <v>37883</v>
          </cell>
          <cell r="AI450">
            <v>1824</v>
          </cell>
          <cell r="AJ450">
            <v>1436.5</v>
          </cell>
          <cell r="AK450" t="str">
            <v/>
          </cell>
          <cell r="AM450">
            <v>1.2622837370242215</v>
          </cell>
          <cell r="AN450">
            <v>1.0728155339805825</v>
          </cell>
          <cell r="AO450" t="str">
            <v/>
          </cell>
          <cell r="AR450">
            <v>295</v>
          </cell>
          <cell r="AX450" t="str">
            <v/>
          </cell>
        </row>
        <row r="451">
          <cell r="AH451">
            <v>37886</v>
          </cell>
          <cell r="AI451">
            <v>1825.5</v>
          </cell>
          <cell r="AJ451">
            <v>1436</v>
          </cell>
          <cell r="AK451" t="str">
            <v/>
          </cell>
          <cell r="AM451">
            <v>1.2633217993079584</v>
          </cell>
          <cell r="AN451">
            <v>1.0724421209858104</v>
          </cell>
          <cell r="AO451" t="str">
            <v/>
          </cell>
          <cell r="AR451">
            <v>295</v>
          </cell>
          <cell r="AX451" t="str">
            <v/>
          </cell>
        </row>
        <row r="452">
          <cell r="AH452">
            <v>37887</v>
          </cell>
          <cell r="AI452">
            <v>1813.5</v>
          </cell>
          <cell r="AJ452">
            <v>1431</v>
          </cell>
          <cell r="AK452" t="str">
            <v/>
          </cell>
          <cell r="AM452">
            <v>1.2550173010380623</v>
          </cell>
          <cell r="AN452">
            <v>1.0687079910380881</v>
          </cell>
          <cell r="AO452" t="str">
            <v/>
          </cell>
          <cell r="AR452">
            <v>295</v>
          </cell>
          <cell r="AX452" t="str">
            <v/>
          </cell>
        </row>
        <row r="453">
          <cell r="AH453">
            <v>37888</v>
          </cell>
          <cell r="AI453">
            <v>1825</v>
          </cell>
          <cell r="AJ453">
            <v>1437.5</v>
          </cell>
          <cell r="AK453" t="str">
            <v/>
          </cell>
          <cell r="AM453">
            <v>1.2629757785467128</v>
          </cell>
          <cell r="AN453">
            <v>1.0735623599701269</v>
          </cell>
          <cell r="AO453" t="str">
            <v/>
          </cell>
          <cell r="AR453">
            <v>295</v>
          </cell>
          <cell r="AX453" t="str">
            <v/>
          </cell>
        </row>
        <row r="454">
          <cell r="AH454">
            <v>37889</v>
          </cell>
          <cell r="AI454">
            <v>1817.5</v>
          </cell>
          <cell r="AJ454">
            <v>1437</v>
          </cell>
          <cell r="AK454">
            <v>295</v>
          </cell>
          <cell r="AM454">
            <v>1.2577854671280277</v>
          </cell>
          <cell r="AN454">
            <v>1.0731889469753548</v>
          </cell>
          <cell r="AO454">
            <v>1.3720930232558139</v>
          </cell>
          <cell r="AR454">
            <v>295</v>
          </cell>
          <cell r="AX454">
            <v>295</v>
          </cell>
        </row>
        <row r="455">
          <cell r="AH455">
            <v>37890</v>
          </cell>
          <cell r="AI455">
            <v>1802.5</v>
          </cell>
          <cell r="AJ455">
            <v>1413</v>
          </cell>
          <cell r="AK455" t="str">
            <v/>
          </cell>
          <cell r="AM455">
            <v>1.2474048442906573</v>
          </cell>
          <cell r="AN455">
            <v>1.0552651232262882</v>
          </cell>
          <cell r="AO455" t="str">
            <v/>
          </cell>
          <cell r="AR455">
            <v>295</v>
          </cell>
          <cell r="AX455" t="str">
            <v/>
          </cell>
        </row>
        <row r="456">
          <cell r="AH456">
            <v>37893</v>
          </cell>
          <cell r="AI456">
            <v>1812</v>
          </cell>
          <cell r="AJ456">
            <v>1424</v>
          </cell>
          <cell r="AK456" t="str">
            <v/>
          </cell>
          <cell r="AM456">
            <v>1.2539792387543252</v>
          </cell>
          <cell r="AN456">
            <v>1.0634802091112772</v>
          </cell>
          <cell r="AO456" t="str">
            <v/>
          </cell>
          <cell r="AR456">
            <v>295</v>
          </cell>
          <cell r="AX456" t="str">
            <v/>
          </cell>
        </row>
        <row r="457">
          <cell r="AH457">
            <v>37894</v>
          </cell>
          <cell r="AI457">
            <v>1798</v>
          </cell>
          <cell r="AJ457">
            <v>1420.5</v>
          </cell>
          <cell r="AK457" t="str">
            <v/>
          </cell>
          <cell r="AM457">
            <v>1.2442906574394463</v>
          </cell>
          <cell r="AN457">
            <v>1.0608663181478715</v>
          </cell>
          <cell r="AO457" t="str">
            <v/>
          </cell>
          <cell r="AR457">
            <v>295</v>
          </cell>
          <cell r="AX457" t="str">
            <v/>
          </cell>
        </row>
        <row r="458">
          <cell r="AH458">
            <v>37895</v>
          </cell>
          <cell r="AI458">
            <v>1802</v>
          </cell>
          <cell r="AJ458">
            <v>1423</v>
          </cell>
          <cell r="AK458" t="str">
            <v/>
          </cell>
          <cell r="AM458">
            <v>1.2470588235294118</v>
          </cell>
          <cell r="AN458">
            <v>1.0627333831217327</v>
          </cell>
          <cell r="AO458" t="str">
            <v/>
          </cell>
          <cell r="AR458">
            <v>295</v>
          </cell>
          <cell r="AX458" t="str">
            <v/>
          </cell>
        </row>
        <row r="459">
          <cell r="AH459">
            <v>37896</v>
          </cell>
          <cell r="AI459">
            <v>1825</v>
          </cell>
          <cell r="AJ459">
            <v>1430</v>
          </cell>
          <cell r="AK459">
            <v>295</v>
          </cell>
          <cell r="AM459">
            <v>1.2629757785467128</v>
          </cell>
          <cell r="AN459">
            <v>1.0679611650485437</v>
          </cell>
          <cell r="AO459">
            <v>1.3720930232558139</v>
          </cell>
          <cell r="AR459">
            <v>295</v>
          </cell>
          <cell r="AX459">
            <v>295</v>
          </cell>
        </row>
        <row r="460">
          <cell r="AH460">
            <v>37897</v>
          </cell>
          <cell r="AI460">
            <v>1836</v>
          </cell>
          <cell r="AJ460">
            <v>1438.5</v>
          </cell>
          <cell r="AK460" t="str">
            <v/>
          </cell>
          <cell r="AM460">
            <v>1.2705882352941176</v>
          </cell>
          <cell r="AN460">
            <v>1.0743091859596714</v>
          </cell>
          <cell r="AO460" t="str">
            <v/>
          </cell>
          <cell r="AR460">
            <v>295</v>
          </cell>
          <cell r="AX460" t="str">
            <v/>
          </cell>
        </row>
        <row r="461">
          <cell r="AH461">
            <v>37900</v>
          </cell>
          <cell r="AI461">
            <v>1831</v>
          </cell>
          <cell r="AJ461">
            <v>1437</v>
          </cell>
          <cell r="AK461" t="str">
            <v/>
          </cell>
          <cell r="AM461">
            <v>1.267128027681661</v>
          </cell>
          <cell r="AN461">
            <v>1.0731889469753548</v>
          </cell>
          <cell r="AO461" t="str">
            <v/>
          </cell>
          <cell r="AR461">
            <v>295</v>
          </cell>
          <cell r="AX461" t="str">
            <v/>
          </cell>
        </row>
        <row r="462">
          <cell r="AH462">
            <v>37901</v>
          </cell>
          <cell r="AI462">
            <v>1854</v>
          </cell>
          <cell r="AJ462">
            <v>1458.5</v>
          </cell>
          <cell r="AK462" t="str">
            <v/>
          </cell>
          <cell r="AM462">
            <v>1.2830449826989618</v>
          </cell>
          <cell r="AN462">
            <v>1.08924570575056</v>
          </cell>
          <cell r="AO462" t="str">
            <v/>
          </cell>
          <cell r="AR462">
            <v>295</v>
          </cell>
          <cell r="AX462" t="str">
            <v/>
          </cell>
        </row>
        <row r="463">
          <cell r="AH463">
            <v>37902</v>
          </cell>
          <cell r="AI463">
            <v>1869.5</v>
          </cell>
          <cell r="AJ463">
            <v>1469.5</v>
          </cell>
          <cell r="AK463" t="str">
            <v/>
          </cell>
          <cell r="AM463">
            <v>1.2937716262975778</v>
          </cell>
          <cell r="AN463">
            <v>1.097460791635549</v>
          </cell>
          <cell r="AO463" t="str">
            <v/>
          </cell>
          <cell r="AR463">
            <v>295</v>
          </cell>
          <cell r="AX463" t="str">
            <v/>
          </cell>
        </row>
        <row r="464">
          <cell r="AH464">
            <v>37903</v>
          </cell>
          <cell r="AI464">
            <v>1874</v>
          </cell>
          <cell r="AJ464">
            <v>1487</v>
          </cell>
          <cell r="AK464">
            <v>295</v>
          </cell>
          <cell r="AM464">
            <v>1.296885813148789</v>
          </cell>
          <cell r="AN464">
            <v>1.1105302464525766</v>
          </cell>
          <cell r="AO464">
            <v>1.3720930232558139</v>
          </cell>
          <cell r="AR464">
            <v>295</v>
          </cell>
          <cell r="AX464">
            <v>295</v>
          </cell>
        </row>
        <row r="465">
          <cell r="AH465">
            <v>37904</v>
          </cell>
          <cell r="AI465">
            <v>1883</v>
          </cell>
          <cell r="AJ465">
            <v>1480</v>
          </cell>
          <cell r="AK465" t="str">
            <v/>
          </cell>
          <cell r="AM465">
            <v>1.3031141868512111</v>
          </cell>
          <cell r="AN465">
            <v>1.1053024645257654</v>
          </cell>
          <cell r="AO465" t="str">
            <v/>
          </cell>
          <cell r="AR465">
            <v>297</v>
          </cell>
          <cell r="AX465" t="str">
            <v/>
          </cell>
        </row>
        <row r="466">
          <cell r="AH466">
            <v>37907</v>
          </cell>
          <cell r="AI466">
            <v>1934.5</v>
          </cell>
          <cell r="AJ466">
            <v>1499.5</v>
          </cell>
          <cell r="AK466" t="str">
            <v/>
          </cell>
          <cell r="AM466">
            <v>1.3387543252595155</v>
          </cell>
          <cell r="AN466">
            <v>1.1198655713218819</v>
          </cell>
          <cell r="AO466" t="str">
            <v/>
          </cell>
          <cell r="AR466">
            <v>299</v>
          </cell>
          <cell r="AX466" t="str">
            <v/>
          </cell>
        </row>
        <row r="467">
          <cell r="AH467">
            <v>37908</v>
          </cell>
          <cell r="AI467">
            <v>1919</v>
          </cell>
          <cell r="AJ467">
            <v>1475</v>
          </cell>
          <cell r="AK467" t="str">
            <v/>
          </cell>
          <cell r="AM467">
            <v>1.3280276816608996</v>
          </cell>
          <cell r="AN467">
            <v>1.1015683345780434</v>
          </cell>
          <cell r="AO467" t="str">
            <v/>
          </cell>
          <cell r="AR467">
            <v>301</v>
          </cell>
          <cell r="AX467" t="str">
            <v/>
          </cell>
        </row>
        <row r="468">
          <cell r="AH468">
            <v>37909</v>
          </cell>
          <cell r="AI468">
            <v>1964</v>
          </cell>
          <cell r="AJ468">
            <v>1488</v>
          </cell>
          <cell r="AK468" t="str">
            <v/>
          </cell>
          <cell r="AM468">
            <v>1.3591695501730103</v>
          </cell>
          <cell r="AN468">
            <v>1.111277072442121</v>
          </cell>
          <cell r="AO468" t="str">
            <v/>
          </cell>
          <cell r="AR468">
            <v>303</v>
          </cell>
          <cell r="AX468" t="str">
            <v/>
          </cell>
        </row>
        <row r="469">
          <cell r="AH469">
            <v>37910</v>
          </cell>
          <cell r="AI469">
            <v>1963</v>
          </cell>
          <cell r="AJ469">
            <v>1505</v>
          </cell>
          <cell r="AK469">
            <v>305</v>
          </cell>
          <cell r="AM469">
            <v>1.358477508650519</v>
          </cell>
          <cell r="AN469">
            <v>1.1239731142643763</v>
          </cell>
          <cell r="AO469">
            <v>1.4186046511627908</v>
          </cell>
          <cell r="AR469">
            <v>305</v>
          </cell>
          <cell r="AX469">
            <v>305</v>
          </cell>
        </row>
        <row r="470">
          <cell r="AH470">
            <v>37911</v>
          </cell>
          <cell r="AI470">
            <v>1955</v>
          </cell>
          <cell r="AJ470">
            <v>1510</v>
          </cell>
          <cell r="AK470" t="str">
            <v/>
          </cell>
          <cell r="AM470">
            <v>1.3529411764705883</v>
          </cell>
          <cell r="AN470">
            <v>1.1277072442120986</v>
          </cell>
          <cell r="AO470" t="str">
            <v/>
          </cell>
          <cell r="AR470">
            <v>305</v>
          </cell>
          <cell r="AX470" t="str">
            <v/>
          </cell>
        </row>
        <row r="471">
          <cell r="AH471">
            <v>37914</v>
          </cell>
          <cell r="AI471">
            <v>1994</v>
          </cell>
          <cell r="AJ471">
            <v>1512</v>
          </cell>
          <cell r="AK471" t="str">
            <v/>
          </cell>
          <cell r="AM471">
            <v>1.3799307958477509</v>
          </cell>
          <cell r="AN471">
            <v>1.1292008961911875</v>
          </cell>
          <cell r="AO471" t="str">
            <v/>
          </cell>
          <cell r="AR471">
            <v>305</v>
          </cell>
          <cell r="AX471" t="str">
            <v/>
          </cell>
        </row>
        <row r="472">
          <cell r="AH472">
            <v>37915</v>
          </cell>
          <cell r="AI472">
            <v>1985</v>
          </cell>
          <cell r="AJ472">
            <v>1498</v>
          </cell>
          <cell r="AK472" t="str">
            <v/>
          </cell>
          <cell r="AM472">
            <v>1.3737024221453287</v>
          </cell>
          <cell r="AN472">
            <v>1.1187453323375653</v>
          </cell>
          <cell r="AO472" t="str">
            <v/>
          </cell>
          <cell r="AR472">
            <v>305</v>
          </cell>
          <cell r="AX472" t="str">
            <v/>
          </cell>
        </row>
        <row r="473">
          <cell r="AH473">
            <v>37916</v>
          </cell>
          <cell r="AI473">
            <v>2008</v>
          </cell>
          <cell r="AJ473">
            <v>1502</v>
          </cell>
          <cell r="AK473" t="str">
            <v/>
          </cell>
          <cell r="AM473">
            <v>1.3896193771626297</v>
          </cell>
          <cell r="AN473">
            <v>1.1217326362957432</v>
          </cell>
          <cell r="AO473" t="str">
            <v/>
          </cell>
          <cell r="AR473">
            <v>305</v>
          </cell>
          <cell r="AX473" t="str">
            <v/>
          </cell>
        </row>
        <row r="474">
          <cell r="AH474">
            <v>37917</v>
          </cell>
          <cell r="AI474">
            <v>1982.5</v>
          </cell>
          <cell r="AJ474">
            <v>1487</v>
          </cell>
          <cell r="AK474">
            <v>305</v>
          </cell>
          <cell r="AM474">
            <v>1.3719723183391004</v>
          </cell>
          <cell r="AN474">
            <v>1.1105302464525766</v>
          </cell>
          <cell r="AO474">
            <v>1.4186046511627908</v>
          </cell>
          <cell r="AR474">
            <v>305</v>
          </cell>
          <cell r="AX474">
            <v>305</v>
          </cell>
        </row>
        <row r="475">
          <cell r="AH475">
            <v>37918</v>
          </cell>
          <cell r="AI475">
            <v>1960</v>
          </cell>
          <cell r="AJ475">
            <v>1485</v>
          </cell>
          <cell r="AK475" t="str">
            <v/>
          </cell>
          <cell r="AM475">
            <v>1.3564013840830449</v>
          </cell>
          <cell r="AN475">
            <v>1.1090365944734877</v>
          </cell>
          <cell r="AO475" t="str">
            <v/>
          </cell>
          <cell r="AR475">
            <v>305</v>
          </cell>
          <cell r="AX475" t="str">
            <v/>
          </cell>
        </row>
        <row r="476">
          <cell r="AH476">
            <v>37921</v>
          </cell>
          <cell r="AI476">
            <v>1988</v>
          </cell>
          <cell r="AJ476">
            <v>1501</v>
          </cell>
          <cell r="AK476" t="str">
            <v/>
          </cell>
          <cell r="AM476">
            <v>1.3757785467128028</v>
          </cell>
          <cell r="AN476">
            <v>1.1209858103061987</v>
          </cell>
          <cell r="AO476" t="str">
            <v/>
          </cell>
          <cell r="AR476">
            <v>305</v>
          </cell>
          <cell r="AX476" t="str">
            <v/>
          </cell>
        </row>
        <row r="477">
          <cell r="AH477">
            <v>37922</v>
          </cell>
          <cell r="AI477">
            <v>1986</v>
          </cell>
          <cell r="AJ477">
            <v>1491</v>
          </cell>
          <cell r="AK477" t="str">
            <v/>
          </cell>
          <cell r="AM477">
            <v>1.37439446366782</v>
          </cell>
          <cell r="AN477">
            <v>1.1135175504107544</v>
          </cell>
          <cell r="AO477" t="str">
            <v/>
          </cell>
          <cell r="AR477">
            <v>305</v>
          </cell>
          <cell r="AX477" t="str">
            <v/>
          </cell>
        </row>
        <row r="478">
          <cell r="AH478">
            <v>37923</v>
          </cell>
          <cell r="AI478">
            <v>2015</v>
          </cell>
          <cell r="AJ478">
            <v>1510.5</v>
          </cell>
          <cell r="AK478" t="str">
            <v/>
          </cell>
          <cell r="AM478">
            <v>1.3944636678200693</v>
          </cell>
          <cell r="AN478">
            <v>1.1280806572068709</v>
          </cell>
          <cell r="AO478" t="str">
            <v/>
          </cell>
          <cell r="AR478">
            <v>305</v>
          </cell>
          <cell r="AX478" t="str">
            <v/>
          </cell>
        </row>
        <row r="479">
          <cell r="AH479">
            <v>37924</v>
          </cell>
          <cell r="AI479">
            <v>2052</v>
          </cell>
          <cell r="AJ479">
            <v>1525</v>
          </cell>
          <cell r="AK479">
            <v>305</v>
          </cell>
          <cell r="AM479">
            <v>1.4200692041522491</v>
          </cell>
          <cell r="AN479">
            <v>1.1389096340552651</v>
          </cell>
          <cell r="AO479">
            <v>1.4186046511627908</v>
          </cell>
          <cell r="AR479">
            <v>305</v>
          </cell>
          <cell r="AX479">
            <v>305</v>
          </cell>
        </row>
        <row r="480">
          <cell r="AH480">
            <v>37925</v>
          </cell>
          <cell r="AI480">
            <v>2067</v>
          </cell>
          <cell r="AJ480">
            <v>1520</v>
          </cell>
          <cell r="AK480" t="str">
            <v/>
          </cell>
          <cell r="AM480">
            <v>1.4304498269896193</v>
          </cell>
          <cell r="AN480">
            <v>1.1351755041075429</v>
          </cell>
          <cell r="AO480" t="str">
            <v/>
          </cell>
          <cell r="AR480">
            <v>305</v>
          </cell>
          <cell r="AX480" t="str">
            <v/>
          </cell>
        </row>
        <row r="481">
          <cell r="AH481">
            <v>37928</v>
          </cell>
          <cell r="AI481">
            <v>2047</v>
          </cell>
          <cell r="AJ481">
            <v>1507</v>
          </cell>
          <cell r="AK481" t="str">
            <v/>
          </cell>
          <cell r="AM481">
            <v>1.4166089965397923</v>
          </cell>
          <cell r="AN481">
            <v>1.1254667662434652</v>
          </cell>
          <cell r="AO481" t="str">
            <v/>
          </cell>
          <cell r="AR481">
            <v>305</v>
          </cell>
          <cell r="AX481" t="str">
            <v/>
          </cell>
        </row>
        <row r="482">
          <cell r="AH482">
            <v>37929</v>
          </cell>
          <cell r="AI482">
            <v>2095</v>
          </cell>
          <cell r="AJ482">
            <v>1523.5</v>
          </cell>
          <cell r="AK482" t="str">
            <v/>
          </cell>
          <cell r="AM482">
            <v>1.4498269896193772</v>
          </cell>
          <cell r="AN482">
            <v>1.1377893950709486</v>
          </cell>
          <cell r="AO482" t="str">
            <v/>
          </cell>
          <cell r="AR482">
            <v>305</v>
          </cell>
          <cell r="AX482" t="str">
            <v/>
          </cell>
        </row>
        <row r="483">
          <cell r="AH483">
            <v>37930</v>
          </cell>
          <cell r="AI483">
            <v>2103</v>
          </cell>
          <cell r="AJ483">
            <v>1512</v>
          </cell>
          <cell r="AK483" t="str">
            <v/>
          </cell>
          <cell r="AM483">
            <v>1.4553633217993081</v>
          </cell>
          <cell r="AN483">
            <v>1.1292008961911875</v>
          </cell>
          <cell r="AO483" t="str">
            <v/>
          </cell>
          <cell r="AR483">
            <v>305</v>
          </cell>
          <cell r="AX483" t="str">
            <v/>
          </cell>
        </row>
        <row r="484">
          <cell r="AH484">
            <v>37931</v>
          </cell>
          <cell r="AI484">
            <v>2083</v>
          </cell>
          <cell r="AJ484">
            <v>1506</v>
          </cell>
          <cell r="AK484">
            <v>305</v>
          </cell>
          <cell r="AM484">
            <v>1.4415224913494811</v>
          </cell>
          <cell r="AN484">
            <v>1.1247199402539207</v>
          </cell>
          <cell r="AO484">
            <v>1.4186046511627908</v>
          </cell>
          <cell r="AR484">
            <v>305</v>
          </cell>
          <cell r="AX484">
            <v>305</v>
          </cell>
        </row>
        <row r="485">
          <cell r="AH485">
            <v>37932</v>
          </cell>
          <cell r="AI485">
            <v>2087</v>
          </cell>
          <cell r="AJ485">
            <v>1514</v>
          </cell>
          <cell r="AK485" t="str">
            <v/>
          </cell>
          <cell r="AM485">
            <v>1.4442906574394463</v>
          </cell>
          <cell r="AN485">
            <v>1.1306945481702764</v>
          </cell>
          <cell r="AO485" t="str">
            <v/>
          </cell>
          <cell r="AR485">
            <v>307</v>
          </cell>
          <cell r="AX485" t="str">
            <v/>
          </cell>
        </row>
        <row r="486">
          <cell r="AH486">
            <v>37935</v>
          </cell>
          <cell r="AI486">
            <v>2043</v>
          </cell>
          <cell r="AJ486">
            <v>1499</v>
          </cell>
          <cell r="AK486" t="str">
            <v/>
          </cell>
          <cell r="AM486">
            <v>1.4138408304498269</v>
          </cell>
          <cell r="AN486">
            <v>1.1194921583271098</v>
          </cell>
          <cell r="AO486" t="str">
            <v/>
          </cell>
          <cell r="AR486">
            <v>309</v>
          </cell>
          <cell r="AX486" t="str">
            <v/>
          </cell>
        </row>
        <row r="487">
          <cell r="AH487">
            <v>37936</v>
          </cell>
          <cell r="AI487">
            <v>2073</v>
          </cell>
          <cell r="AJ487">
            <v>1511</v>
          </cell>
          <cell r="AK487" t="str">
            <v/>
          </cell>
          <cell r="AM487">
            <v>1.4346020761245675</v>
          </cell>
          <cell r="AN487">
            <v>1.128454070201643</v>
          </cell>
          <cell r="AO487" t="str">
            <v/>
          </cell>
          <cell r="AR487">
            <v>311</v>
          </cell>
          <cell r="AX487" t="str">
            <v/>
          </cell>
        </row>
        <row r="488">
          <cell r="AH488">
            <v>37937</v>
          </cell>
          <cell r="AI488">
            <v>2098</v>
          </cell>
          <cell r="AJ488">
            <v>1527</v>
          </cell>
          <cell r="AK488" t="str">
            <v/>
          </cell>
          <cell r="AM488">
            <v>1.4519031141868513</v>
          </cell>
          <cell r="AN488">
            <v>1.140403286034354</v>
          </cell>
          <cell r="AO488" t="str">
            <v/>
          </cell>
          <cell r="AR488">
            <v>313</v>
          </cell>
          <cell r="AX488" t="str">
            <v/>
          </cell>
        </row>
        <row r="489">
          <cell r="AH489">
            <v>37938</v>
          </cell>
          <cell r="AI489">
            <v>2082</v>
          </cell>
          <cell r="AJ489">
            <v>1518.5</v>
          </cell>
          <cell r="AK489">
            <v>315</v>
          </cell>
          <cell r="AM489">
            <v>1.4408304498269897</v>
          </cell>
          <cell r="AN489">
            <v>1.1340552651232263</v>
          </cell>
          <cell r="AO489">
            <v>1.4651162790697674</v>
          </cell>
          <cell r="AR489">
            <v>315</v>
          </cell>
          <cell r="AX489">
            <v>315</v>
          </cell>
        </row>
        <row r="490">
          <cell r="AH490">
            <v>37939</v>
          </cell>
          <cell r="AI490">
            <v>2095</v>
          </cell>
          <cell r="AJ490">
            <v>1531</v>
          </cell>
          <cell r="AK490" t="str">
            <v/>
          </cell>
          <cell r="AM490">
            <v>1.4498269896193772</v>
          </cell>
          <cell r="AN490">
            <v>1.1433905899925318</v>
          </cell>
          <cell r="AO490" t="str">
            <v/>
          </cell>
          <cell r="AR490">
            <v>315</v>
          </cell>
          <cell r="AX490" t="str">
            <v/>
          </cell>
        </row>
        <row r="491">
          <cell r="AH491">
            <v>37942</v>
          </cell>
          <cell r="AI491">
            <v>2043</v>
          </cell>
          <cell r="AJ491">
            <v>1509</v>
          </cell>
          <cell r="AK491" t="str">
            <v/>
          </cell>
          <cell r="AM491">
            <v>1.4138408304498269</v>
          </cell>
          <cell r="AN491">
            <v>1.1269604182225541</v>
          </cell>
          <cell r="AO491" t="str">
            <v/>
          </cell>
          <cell r="AR491">
            <v>315</v>
          </cell>
          <cell r="AX491" t="str">
            <v/>
          </cell>
        </row>
        <row r="492">
          <cell r="AH492">
            <v>37943</v>
          </cell>
          <cell r="AI492">
            <v>2053</v>
          </cell>
          <cell r="AJ492">
            <v>1513</v>
          </cell>
          <cell r="AK492" t="str">
            <v/>
          </cell>
          <cell r="AM492">
            <v>1.4207612456747405</v>
          </cell>
          <cell r="AN492">
            <v>1.1299477221807319</v>
          </cell>
          <cell r="AO492" t="str">
            <v/>
          </cell>
          <cell r="AR492">
            <v>315</v>
          </cell>
          <cell r="AX492" t="str">
            <v/>
          </cell>
        </row>
        <row r="493">
          <cell r="AH493">
            <v>37944</v>
          </cell>
          <cell r="AI493">
            <v>2032</v>
          </cell>
          <cell r="AJ493">
            <v>1519</v>
          </cell>
          <cell r="AK493" t="str">
            <v/>
          </cell>
          <cell r="AM493">
            <v>1.4062283737024222</v>
          </cell>
          <cell r="AN493">
            <v>1.1344286781179984</v>
          </cell>
          <cell r="AO493" t="str">
            <v/>
          </cell>
          <cell r="AR493">
            <v>315</v>
          </cell>
          <cell r="AX493" t="str">
            <v/>
          </cell>
        </row>
        <row r="494">
          <cell r="AH494">
            <v>37945</v>
          </cell>
          <cell r="AI494">
            <v>1969</v>
          </cell>
          <cell r="AJ494">
            <v>1499</v>
          </cell>
          <cell r="AK494">
            <v>315</v>
          </cell>
          <cell r="AM494">
            <v>1.3626297577854671</v>
          </cell>
          <cell r="AN494">
            <v>1.1194921583271098</v>
          </cell>
          <cell r="AO494">
            <v>1.4651162790697674</v>
          </cell>
          <cell r="AR494">
            <v>315</v>
          </cell>
          <cell r="AX494">
            <v>315</v>
          </cell>
        </row>
        <row r="495">
          <cell r="AH495">
            <v>37946</v>
          </cell>
          <cell r="AI495">
            <v>1972</v>
          </cell>
          <cell r="AJ495">
            <v>1509.5</v>
          </cell>
          <cell r="AK495" t="str">
            <v/>
          </cell>
          <cell r="AM495">
            <v>1.3647058823529412</v>
          </cell>
          <cell r="AN495">
            <v>1.1273338312173264</v>
          </cell>
          <cell r="AO495" t="str">
            <v/>
          </cell>
          <cell r="AR495" t="str">
            <v/>
          </cell>
          <cell r="AX495" t="str">
            <v/>
          </cell>
        </row>
        <row r="496">
          <cell r="AH496">
            <v>37949</v>
          </cell>
          <cell r="AI496">
            <v>2000</v>
          </cell>
          <cell r="AJ496">
            <v>1518</v>
          </cell>
          <cell r="AK496" t="str">
            <v/>
          </cell>
          <cell r="AM496">
            <v>1.3840830449826989</v>
          </cell>
          <cell r="AN496">
            <v>1.133681852128454</v>
          </cell>
          <cell r="AO496" t="str">
            <v/>
          </cell>
          <cell r="AR496" t="str">
            <v/>
          </cell>
          <cell r="AX496" t="str">
            <v/>
          </cell>
        </row>
        <row r="497">
          <cell r="AH497">
            <v>37950</v>
          </cell>
          <cell r="AI497">
            <v>1983.5</v>
          </cell>
          <cell r="AJ497">
            <v>1511</v>
          </cell>
          <cell r="AK497" t="str">
            <v/>
          </cell>
          <cell r="AM497">
            <v>1.3726643598615917</v>
          </cell>
          <cell r="AN497">
            <v>1.128454070201643</v>
          </cell>
          <cell r="AO497" t="str">
            <v/>
          </cell>
          <cell r="AR497" t="str">
            <v/>
          </cell>
          <cell r="AX497" t="str">
            <v/>
          </cell>
        </row>
        <row r="498">
          <cell r="AH498">
            <v>37951</v>
          </cell>
          <cell r="AI498">
            <v>1993</v>
          </cell>
          <cell r="AJ498">
            <v>1512.5</v>
          </cell>
          <cell r="AK498" t="str">
            <v/>
          </cell>
          <cell r="AM498">
            <v>1.3792387543252596</v>
          </cell>
          <cell r="AN498">
            <v>1.1295743091859596</v>
          </cell>
          <cell r="AO498" t="str">
            <v/>
          </cell>
          <cell r="AR498" t="str">
            <v/>
          </cell>
          <cell r="AX498" t="str">
            <v/>
          </cell>
        </row>
        <row r="499">
          <cell r="AH499">
            <v>37952</v>
          </cell>
          <cell r="AI499">
            <v>2019</v>
          </cell>
          <cell r="AJ499">
            <v>1520</v>
          </cell>
          <cell r="AK499" t="str">
            <v/>
          </cell>
          <cell r="AM499">
            <v>1.3972318339100347</v>
          </cell>
          <cell r="AN499">
            <v>1.1351755041075429</v>
          </cell>
          <cell r="AO499" t="str">
            <v/>
          </cell>
          <cell r="AR499" t="str">
            <v/>
          </cell>
          <cell r="AX499" t="str">
            <v/>
          </cell>
        </row>
        <row r="500">
          <cell r="AH500">
            <v>37953</v>
          </cell>
          <cell r="AI500">
            <v>2070</v>
          </cell>
          <cell r="AJ500">
            <v>1540</v>
          </cell>
          <cell r="AK500" t="str">
            <v/>
          </cell>
          <cell r="AM500">
            <v>1.4325259515570934</v>
          </cell>
          <cell r="AN500">
            <v>1.1501120238984317</v>
          </cell>
          <cell r="AO500" t="str">
            <v/>
          </cell>
          <cell r="AR500" t="str">
            <v/>
          </cell>
          <cell r="AX500" t="str">
            <v/>
          </cell>
        </row>
        <row r="501">
          <cell r="AH501">
            <v>37956</v>
          </cell>
          <cell r="AI501">
            <v>2098</v>
          </cell>
          <cell r="AJ501">
            <v>1549</v>
          </cell>
          <cell r="AK501" t="str">
            <v/>
          </cell>
          <cell r="AM501">
            <v>1.4519031141868513</v>
          </cell>
          <cell r="AN501">
            <v>1.1568334578043316</v>
          </cell>
          <cell r="AO501" t="str">
            <v/>
          </cell>
          <cell r="AR501" t="str">
            <v/>
          </cell>
          <cell r="AX501" t="str">
            <v/>
          </cell>
        </row>
        <row r="502">
          <cell r="AH502">
            <v>37957</v>
          </cell>
          <cell r="AI502">
            <v>2128</v>
          </cell>
          <cell r="AJ502">
            <v>1563</v>
          </cell>
          <cell r="AK502" t="str">
            <v/>
          </cell>
          <cell r="AM502">
            <v>1.4726643598615916</v>
          </cell>
          <cell r="AN502">
            <v>1.1672890216579537</v>
          </cell>
          <cell r="AO502" t="str">
            <v/>
          </cell>
          <cell r="AR502" t="str">
            <v/>
          </cell>
          <cell r="AX502" t="str">
            <v/>
          </cell>
        </row>
        <row r="503">
          <cell r="AH503">
            <v>37958</v>
          </cell>
          <cell r="AI503">
            <v>2161.5</v>
          </cell>
          <cell r="AJ503">
            <v>1565</v>
          </cell>
          <cell r="AK503" t="str">
            <v/>
          </cell>
          <cell r="AM503">
            <v>1.4958477508650518</v>
          </cell>
          <cell r="AN503">
            <v>1.1687826736370426</v>
          </cell>
          <cell r="AO503" t="str">
            <v/>
          </cell>
          <cell r="AR503" t="str">
            <v/>
          </cell>
          <cell r="AX503" t="str">
            <v/>
          </cell>
        </row>
        <row r="504">
          <cell r="AH504">
            <v>37959</v>
          </cell>
          <cell r="AI504">
            <v>2127</v>
          </cell>
          <cell r="AJ504">
            <v>1559</v>
          </cell>
          <cell r="AK504">
            <v>315</v>
          </cell>
          <cell r="AM504">
            <v>1.4719723183391002</v>
          </cell>
          <cell r="AN504">
            <v>1.1643017176997759</v>
          </cell>
          <cell r="AO504">
            <v>1.4651162790697674</v>
          </cell>
          <cell r="AR504">
            <v>315</v>
          </cell>
          <cell r="AX504">
            <v>315</v>
          </cell>
        </row>
        <row r="505">
          <cell r="AH505">
            <v>37960</v>
          </cell>
          <cell r="AI505">
            <v>2132</v>
          </cell>
          <cell r="AJ505">
            <v>1553</v>
          </cell>
          <cell r="AK505" t="str">
            <v/>
          </cell>
          <cell r="AM505">
            <v>1.4754325259515571</v>
          </cell>
          <cell r="AN505">
            <v>1.1598207617625094</v>
          </cell>
          <cell r="AO505" t="str">
            <v/>
          </cell>
          <cell r="AR505">
            <v>320</v>
          </cell>
          <cell r="AX505" t="str">
            <v/>
          </cell>
        </row>
        <row r="506">
          <cell r="AH506">
            <v>37963</v>
          </cell>
          <cell r="AI506">
            <v>2139</v>
          </cell>
          <cell r="AJ506">
            <v>1552</v>
          </cell>
          <cell r="AK506" t="str">
            <v/>
          </cell>
          <cell r="AM506">
            <v>1.4802768166089966</v>
          </cell>
          <cell r="AN506">
            <v>1.1590739357729649</v>
          </cell>
          <cell r="AO506" t="str">
            <v/>
          </cell>
          <cell r="AR506">
            <v>325</v>
          </cell>
          <cell r="AX506" t="str">
            <v/>
          </cell>
        </row>
        <row r="507">
          <cell r="AH507">
            <v>37964</v>
          </cell>
          <cell r="AI507">
            <v>2148</v>
          </cell>
          <cell r="AJ507">
            <v>1561</v>
          </cell>
          <cell r="AK507" t="str">
            <v/>
          </cell>
          <cell r="AM507">
            <v>1.4865051903114186</v>
          </cell>
          <cell r="AN507">
            <v>1.1657953696788648</v>
          </cell>
          <cell r="AO507" t="str">
            <v/>
          </cell>
          <cell r="AR507">
            <v>330</v>
          </cell>
          <cell r="AX507" t="str">
            <v/>
          </cell>
        </row>
        <row r="508">
          <cell r="AH508">
            <v>37965</v>
          </cell>
          <cell r="AI508">
            <v>2144</v>
          </cell>
          <cell r="AJ508">
            <v>1560</v>
          </cell>
          <cell r="AK508" t="str">
            <v/>
          </cell>
          <cell r="AM508">
            <v>1.4837370242214534</v>
          </cell>
          <cell r="AN508">
            <v>1.1650485436893203</v>
          </cell>
          <cell r="AO508" t="str">
            <v/>
          </cell>
          <cell r="AR508">
            <v>335</v>
          </cell>
          <cell r="AX508" t="str">
            <v/>
          </cell>
        </row>
        <row r="509">
          <cell r="AH509">
            <v>37966</v>
          </cell>
          <cell r="AI509">
            <v>2141</v>
          </cell>
          <cell r="AJ509">
            <v>1547</v>
          </cell>
          <cell r="AK509">
            <v>340</v>
          </cell>
          <cell r="AM509">
            <v>1.4816608996539793</v>
          </cell>
          <cell r="AN509">
            <v>1.1553398058252426</v>
          </cell>
          <cell r="AO509">
            <v>1.5813953488372092</v>
          </cell>
          <cell r="AR509">
            <v>340</v>
          </cell>
          <cell r="AX509">
            <v>340</v>
          </cell>
        </row>
        <row r="510">
          <cell r="AH510">
            <v>37967</v>
          </cell>
          <cell r="AI510">
            <v>2157.5</v>
          </cell>
          <cell r="AJ510">
            <v>1559</v>
          </cell>
          <cell r="AK510" t="str">
            <v/>
          </cell>
          <cell r="AM510">
            <v>1.4930795847750864</v>
          </cell>
          <cell r="AN510">
            <v>1.1643017176997759</v>
          </cell>
          <cell r="AO510" t="str">
            <v/>
          </cell>
          <cell r="AR510">
            <v>340</v>
          </cell>
          <cell r="AX510" t="str">
            <v/>
          </cell>
        </row>
        <row r="511">
          <cell r="AH511">
            <v>37970</v>
          </cell>
          <cell r="AI511">
            <v>2177</v>
          </cell>
          <cell r="AJ511">
            <v>1567</v>
          </cell>
          <cell r="AK511" t="str">
            <v/>
          </cell>
          <cell r="AM511">
            <v>1.5065743944636678</v>
          </cell>
          <cell r="AN511">
            <v>1.1702763256161315</v>
          </cell>
          <cell r="AO511" t="str">
            <v/>
          </cell>
          <cell r="AR511">
            <v>340</v>
          </cell>
          <cell r="AX511" t="str">
            <v/>
          </cell>
        </row>
        <row r="512">
          <cell r="AH512">
            <v>37971</v>
          </cell>
          <cell r="AI512">
            <v>2203</v>
          </cell>
          <cell r="AJ512">
            <v>1574.5</v>
          </cell>
          <cell r="AK512" t="str">
            <v/>
          </cell>
          <cell r="AM512">
            <v>1.5245674740484429</v>
          </cell>
          <cell r="AN512">
            <v>1.1758775205377148</v>
          </cell>
          <cell r="AO512" t="str">
            <v/>
          </cell>
          <cell r="AR512">
            <v>340</v>
          </cell>
          <cell r="AX512" t="str">
            <v/>
          </cell>
        </row>
        <row r="513">
          <cell r="AH513">
            <v>37972</v>
          </cell>
          <cell r="AI513">
            <v>2185</v>
          </cell>
          <cell r="AJ513">
            <v>1569</v>
          </cell>
          <cell r="AK513" t="str">
            <v/>
          </cell>
          <cell r="AM513">
            <v>1.5121107266435987</v>
          </cell>
          <cell r="AN513">
            <v>1.1717699775952204</v>
          </cell>
          <cell r="AO513" t="str">
            <v/>
          </cell>
          <cell r="AR513">
            <v>340</v>
          </cell>
          <cell r="AX513" t="str">
            <v/>
          </cell>
        </row>
        <row r="514">
          <cell r="AH514">
            <v>37973</v>
          </cell>
          <cell r="AI514">
            <v>2225</v>
          </cell>
          <cell r="AJ514">
            <v>1575</v>
          </cell>
          <cell r="AK514">
            <v>340</v>
          </cell>
          <cell r="AM514">
            <v>1.5397923875432526</v>
          </cell>
          <cell r="AN514">
            <v>1.1762509335324869</v>
          </cell>
          <cell r="AO514">
            <v>1.5813953488372092</v>
          </cell>
          <cell r="AR514">
            <v>340</v>
          </cell>
          <cell r="AX514">
            <v>340</v>
          </cell>
        </row>
        <row r="515">
          <cell r="AH515">
            <v>37974</v>
          </cell>
          <cell r="AI515">
            <v>2238</v>
          </cell>
          <cell r="AJ515">
            <v>1582</v>
          </cell>
          <cell r="AK515" t="str">
            <v/>
          </cell>
          <cell r="AM515">
            <v>1.5487889273356401</v>
          </cell>
          <cell r="AN515">
            <v>1.1814787154592981</v>
          </cell>
          <cell r="AO515" t="str">
            <v/>
          </cell>
          <cell r="AR515" t="str">
            <v/>
          </cell>
          <cell r="AX515" t="str">
            <v/>
          </cell>
        </row>
        <row r="516">
          <cell r="AH516">
            <v>37977</v>
          </cell>
          <cell r="AI516">
            <v>2220</v>
          </cell>
          <cell r="AJ516">
            <v>1570</v>
          </cell>
          <cell r="AK516" t="str">
            <v/>
          </cell>
          <cell r="AM516">
            <v>1.5363321799307958</v>
          </cell>
          <cell r="AN516">
            <v>1.1725168035847648</v>
          </cell>
          <cell r="AO516" t="str">
            <v/>
          </cell>
          <cell r="AR516" t="str">
            <v/>
          </cell>
          <cell r="AX516" t="str">
            <v/>
          </cell>
        </row>
        <row r="517">
          <cell r="AH517">
            <v>37978</v>
          </cell>
          <cell r="AI517">
            <v>2237</v>
          </cell>
          <cell r="AJ517">
            <v>1579</v>
          </cell>
          <cell r="AK517" t="str">
            <v/>
          </cell>
          <cell r="AM517">
            <v>1.5480968858131487</v>
          </cell>
          <cell r="AN517">
            <v>1.1792382374906647</v>
          </cell>
          <cell r="AO517" t="str">
            <v/>
          </cell>
          <cell r="AR517" t="str">
            <v/>
          </cell>
          <cell r="AX517" t="str">
            <v/>
          </cell>
        </row>
        <row r="518">
          <cell r="AH518">
            <v>37979</v>
          </cell>
          <cell r="AI518">
            <v>2240</v>
          </cell>
          <cell r="AJ518">
            <v>1593</v>
          </cell>
          <cell r="AK518" t="str">
            <v/>
          </cell>
          <cell r="AM518">
            <v>1.5501730103806228</v>
          </cell>
          <cell r="AN518">
            <v>1.1896938013442868</v>
          </cell>
          <cell r="AO518" t="str">
            <v/>
          </cell>
          <cell r="AR518" t="str">
            <v/>
          </cell>
          <cell r="AX518" t="str">
            <v/>
          </cell>
        </row>
        <row r="519">
          <cell r="AH519">
            <v>37984</v>
          </cell>
          <cell r="AI519">
            <v>2281</v>
          </cell>
          <cell r="AJ519">
            <v>1591</v>
          </cell>
          <cell r="AK519" t="str">
            <v/>
          </cell>
          <cell r="AM519">
            <v>1.5785467128027681</v>
          </cell>
          <cell r="AN519">
            <v>1.1882001493651979</v>
          </cell>
          <cell r="AO519" t="str">
            <v/>
          </cell>
          <cell r="AR519" t="str">
            <v/>
          </cell>
          <cell r="AX519" t="str">
            <v/>
          </cell>
        </row>
        <row r="520">
          <cell r="AH520">
            <v>37985</v>
          </cell>
          <cell r="AI520">
            <v>2278</v>
          </cell>
          <cell r="AJ520">
            <v>1596</v>
          </cell>
          <cell r="AK520" t="str">
            <v/>
          </cell>
          <cell r="AM520">
            <v>1.5764705882352941</v>
          </cell>
          <cell r="AN520">
            <v>1.1919342793129202</v>
          </cell>
          <cell r="AO520" t="str">
            <v/>
          </cell>
          <cell r="AR520" t="str">
            <v/>
          </cell>
          <cell r="AX520" t="str">
            <v/>
          </cell>
        </row>
        <row r="521">
          <cell r="AH521">
            <v>37986</v>
          </cell>
          <cell r="AI521">
            <v>2301</v>
          </cell>
          <cell r="AJ521">
            <v>1600</v>
          </cell>
          <cell r="AK521" t="str">
            <v/>
          </cell>
          <cell r="AM521">
            <v>1.5923875432525951</v>
          </cell>
          <cell r="AN521">
            <v>1.1949215832710978</v>
          </cell>
          <cell r="AO521" t="str">
            <v/>
          </cell>
          <cell r="AR521" t="str">
            <v/>
          </cell>
          <cell r="AX521" t="str">
            <v/>
          </cell>
        </row>
        <row r="522">
          <cell r="AH522">
            <v>37988</v>
          </cell>
          <cell r="AI522">
            <v>2348</v>
          </cell>
          <cell r="AJ522">
            <v>1619</v>
          </cell>
          <cell r="AK522" t="str">
            <v/>
          </cell>
          <cell r="AM522">
            <v>1.6249134948096886</v>
          </cell>
          <cell r="AN522">
            <v>1.2091112770724421</v>
          </cell>
          <cell r="AO522" t="str">
            <v/>
          </cell>
          <cell r="AR522" t="str">
            <v/>
          </cell>
          <cell r="AX522" t="str">
            <v/>
          </cell>
        </row>
        <row r="523">
          <cell r="AH523">
            <v>37991</v>
          </cell>
          <cell r="AI523">
            <v>2377</v>
          </cell>
          <cell r="AJ523">
            <v>1613</v>
          </cell>
          <cell r="AK523" t="str">
            <v/>
          </cell>
          <cell r="AM523">
            <v>1.6449826989619376</v>
          </cell>
          <cell r="AN523">
            <v>1.2046303211351754</v>
          </cell>
          <cell r="AO523" t="str">
            <v/>
          </cell>
          <cell r="AR523" t="str">
            <v/>
          </cell>
          <cell r="AX523" t="str">
            <v/>
          </cell>
        </row>
        <row r="524">
          <cell r="AH524">
            <v>37992</v>
          </cell>
          <cell r="AI524">
            <v>2342</v>
          </cell>
          <cell r="AJ524">
            <v>1605</v>
          </cell>
          <cell r="AK524" t="str">
            <v/>
          </cell>
          <cell r="AM524">
            <v>1.6207612456747404</v>
          </cell>
          <cell r="AN524">
            <v>1.19865571321882</v>
          </cell>
          <cell r="AO524" t="str">
            <v/>
          </cell>
          <cell r="AR524" t="str">
            <v/>
          </cell>
          <cell r="AX524" t="str">
            <v/>
          </cell>
        </row>
        <row r="525">
          <cell r="AH525">
            <v>37993</v>
          </cell>
          <cell r="AI525">
            <v>2336</v>
          </cell>
          <cell r="AJ525">
            <v>1600</v>
          </cell>
          <cell r="AK525" t="str">
            <v/>
          </cell>
          <cell r="AM525">
            <v>1.6166089965397923</v>
          </cell>
          <cell r="AN525">
            <v>1.1949215832710978</v>
          </cell>
          <cell r="AO525" t="str">
            <v/>
          </cell>
          <cell r="AR525" t="str">
            <v/>
          </cell>
          <cell r="AX525" t="str">
            <v/>
          </cell>
        </row>
        <row r="526">
          <cell r="AH526">
            <v>37994</v>
          </cell>
          <cell r="AI526">
            <v>2404</v>
          </cell>
          <cell r="AJ526">
            <v>1619</v>
          </cell>
          <cell r="AK526">
            <v>390</v>
          </cell>
          <cell r="AM526">
            <v>1.6636678200692041</v>
          </cell>
          <cell r="AN526">
            <v>1.2091112770724421</v>
          </cell>
          <cell r="AO526">
            <v>1.8139534883720929</v>
          </cell>
          <cell r="AR526">
            <v>390</v>
          </cell>
          <cell r="AX526">
            <v>390</v>
          </cell>
        </row>
        <row r="527">
          <cell r="AH527">
            <v>37995</v>
          </cell>
          <cell r="AI527">
            <v>2418</v>
          </cell>
          <cell r="AJ527">
            <v>1620</v>
          </cell>
          <cell r="AK527" t="str">
            <v/>
          </cell>
          <cell r="AM527">
            <v>1.6733564013840831</v>
          </cell>
          <cell r="AN527">
            <v>1.2098581030619866</v>
          </cell>
          <cell r="AO527" t="str">
            <v/>
          </cell>
          <cell r="AR527">
            <v>392</v>
          </cell>
          <cell r="AX527" t="str">
            <v/>
          </cell>
        </row>
        <row r="528">
          <cell r="AH528">
            <v>37998</v>
          </cell>
          <cell r="AI528">
            <v>2371</v>
          </cell>
          <cell r="AJ528">
            <v>1608</v>
          </cell>
          <cell r="AK528" t="str">
            <v/>
          </cell>
          <cell r="AM528">
            <v>1.6408304498269897</v>
          </cell>
          <cell r="AN528">
            <v>1.2008961911874534</v>
          </cell>
          <cell r="AO528" t="str">
            <v/>
          </cell>
          <cell r="AR528">
            <v>394</v>
          </cell>
          <cell r="AX528" t="str">
            <v/>
          </cell>
        </row>
        <row r="529">
          <cell r="AH529">
            <v>37999</v>
          </cell>
          <cell r="AI529">
            <v>2372</v>
          </cell>
          <cell r="AJ529">
            <v>1602.5</v>
          </cell>
          <cell r="AK529" t="str">
            <v/>
          </cell>
          <cell r="AM529">
            <v>1.641522491349481</v>
          </cell>
          <cell r="AN529">
            <v>1.196788648244959</v>
          </cell>
          <cell r="AO529" t="str">
            <v/>
          </cell>
          <cell r="AR529">
            <v>396</v>
          </cell>
          <cell r="AX529" t="str">
            <v/>
          </cell>
        </row>
        <row r="530">
          <cell r="AH530">
            <v>38000</v>
          </cell>
          <cell r="AI530">
            <v>2396</v>
          </cell>
          <cell r="AJ530">
            <v>1628</v>
          </cell>
          <cell r="AK530" t="str">
            <v/>
          </cell>
          <cell r="AM530">
            <v>1.6581314878892734</v>
          </cell>
          <cell r="AN530">
            <v>1.215832710978342</v>
          </cell>
          <cell r="AO530" t="str">
            <v/>
          </cell>
          <cell r="AR530">
            <v>398</v>
          </cell>
          <cell r="AX530" t="str">
            <v/>
          </cell>
        </row>
        <row r="531">
          <cell r="AH531">
            <v>38001</v>
          </cell>
          <cell r="AI531">
            <v>2359</v>
          </cell>
          <cell r="AJ531">
            <v>1613</v>
          </cell>
          <cell r="AK531">
            <v>400</v>
          </cell>
          <cell r="AM531">
            <v>1.6325259515570933</v>
          </cell>
          <cell r="AN531">
            <v>1.2046303211351754</v>
          </cell>
          <cell r="AO531">
            <v>1.8604651162790697</v>
          </cell>
          <cell r="AR531">
            <v>400</v>
          </cell>
          <cell r="AX531">
            <v>400</v>
          </cell>
        </row>
        <row r="532">
          <cell r="AH532">
            <v>38002</v>
          </cell>
          <cell r="AI532">
            <v>2388</v>
          </cell>
          <cell r="AJ532">
            <v>1622.5</v>
          </cell>
          <cell r="AK532" t="str">
            <v/>
          </cell>
          <cell r="AM532">
            <v>1.6525951557093426</v>
          </cell>
          <cell r="AN532">
            <v>1.2117251680358476</v>
          </cell>
          <cell r="AO532" t="str">
            <v/>
          </cell>
          <cell r="AR532">
            <v>402</v>
          </cell>
          <cell r="AX532" t="str">
            <v/>
          </cell>
        </row>
        <row r="533">
          <cell r="AH533">
            <v>38005</v>
          </cell>
          <cell r="AI533">
            <v>2422</v>
          </cell>
          <cell r="AJ533">
            <v>1619</v>
          </cell>
          <cell r="AK533" t="str">
            <v/>
          </cell>
          <cell r="AM533">
            <v>1.6761245674740484</v>
          </cell>
          <cell r="AN533">
            <v>1.2091112770724421</v>
          </cell>
          <cell r="AO533" t="str">
            <v/>
          </cell>
          <cell r="AR533">
            <v>404</v>
          </cell>
          <cell r="AX533" t="str">
            <v/>
          </cell>
        </row>
        <row r="534">
          <cell r="AH534">
            <v>38006</v>
          </cell>
          <cell r="AI534">
            <v>2450</v>
          </cell>
          <cell r="AJ534">
            <v>1626</v>
          </cell>
          <cell r="AK534" t="str">
            <v/>
          </cell>
          <cell r="AM534">
            <v>1.6955017301038062</v>
          </cell>
          <cell r="AN534">
            <v>1.2143390589992531</v>
          </cell>
          <cell r="AO534" t="str">
            <v/>
          </cell>
          <cell r="AR534">
            <v>406</v>
          </cell>
          <cell r="AX534" t="str">
            <v/>
          </cell>
        </row>
        <row r="535">
          <cell r="AH535">
            <v>38007</v>
          </cell>
          <cell r="AI535">
            <v>2448</v>
          </cell>
          <cell r="AJ535">
            <v>1631</v>
          </cell>
          <cell r="AK535" t="str">
            <v/>
          </cell>
          <cell r="AM535">
            <v>1.6941176470588235</v>
          </cell>
          <cell r="AN535">
            <v>1.2180731889469754</v>
          </cell>
          <cell r="AO535" t="str">
            <v/>
          </cell>
          <cell r="AR535">
            <v>408</v>
          </cell>
          <cell r="AX535" t="str">
            <v/>
          </cell>
        </row>
        <row r="536">
          <cell r="AH536">
            <v>38008</v>
          </cell>
          <cell r="AI536">
            <v>2458</v>
          </cell>
          <cell r="AJ536">
            <v>1640</v>
          </cell>
          <cell r="AK536">
            <v>410</v>
          </cell>
          <cell r="AM536">
            <v>1.7010380622837371</v>
          </cell>
          <cell r="AN536">
            <v>1.2247946228528752</v>
          </cell>
          <cell r="AO536">
            <v>1.9069767441860466</v>
          </cell>
          <cell r="AR536">
            <v>410</v>
          </cell>
          <cell r="AX536">
            <v>410</v>
          </cell>
        </row>
        <row r="537">
          <cell r="AH537">
            <v>38009</v>
          </cell>
          <cell r="AI537">
            <v>2460</v>
          </cell>
          <cell r="AJ537">
            <v>1636</v>
          </cell>
          <cell r="AK537" t="str">
            <v/>
          </cell>
          <cell r="AM537">
            <v>1.7024221453287198</v>
          </cell>
          <cell r="AN537">
            <v>1.2218073188946976</v>
          </cell>
          <cell r="AO537" t="str">
            <v/>
          </cell>
          <cell r="AR537">
            <v>410</v>
          </cell>
          <cell r="AX537" t="str">
            <v/>
          </cell>
        </row>
        <row r="538">
          <cell r="AH538">
            <v>38012</v>
          </cell>
          <cell r="AI538">
            <v>2446</v>
          </cell>
          <cell r="AJ538">
            <v>1635</v>
          </cell>
          <cell r="AK538" t="str">
            <v/>
          </cell>
          <cell r="AM538">
            <v>1.6927335640138408</v>
          </cell>
          <cell r="AN538">
            <v>1.2210604929051532</v>
          </cell>
          <cell r="AO538" t="str">
            <v/>
          </cell>
          <cell r="AR538">
            <v>410</v>
          </cell>
          <cell r="AX538" t="str">
            <v/>
          </cell>
        </row>
        <row r="539">
          <cell r="AH539">
            <v>38013</v>
          </cell>
          <cell r="AI539">
            <v>2440</v>
          </cell>
          <cell r="AJ539">
            <v>1626</v>
          </cell>
          <cell r="AK539" t="str">
            <v/>
          </cell>
          <cell r="AM539">
            <v>1.6885813148788926</v>
          </cell>
          <cell r="AN539">
            <v>1.2143390589992531</v>
          </cell>
          <cell r="AO539" t="str">
            <v/>
          </cell>
          <cell r="AR539">
            <v>410</v>
          </cell>
          <cell r="AX539" t="str">
            <v/>
          </cell>
        </row>
        <row r="540">
          <cell r="AH540">
            <v>38014</v>
          </cell>
          <cell r="AI540">
            <v>2465</v>
          </cell>
          <cell r="AJ540">
            <v>1653</v>
          </cell>
          <cell r="AK540" t="str">
            <v/>
          </cell>
          <cell r="AM540">
            <v>1.7058823529411764</v>
          </cell>
          <cell r="AN540">
            <v>1.2345033607169529</v>
          </cell>
          <cell r="AO540" t="str">
            <v/>
          </cell>
          <cell r="AR540">
            <v>410</v>
          </cell>
          <cell r="AX540" t="str">
            <v/>
          </cell>
        </row>
        <row r="541">
          <cell r="AH541">
            <v>38015</v>
          </cell>
          <cell r="AI541">
            <v>2454</v>
          </cell>
          <cell r="AJ541">
            <v>1644.5</v>
          </cell>
          <cell r="AK541">
            <v>410</v>
          </cell>
          <cell r="AM541">
            <v>1.6982698961937717</v>
          </cell>
          <cell r="AN541">
            <v>1.2281553398058251</v>
          </cell>
          <cell r="AO541">
            <v>1.9069767441860466</v>
          </cell>
          <cell r="AR541">
            <v>410</v>
          </cell>
          <cell r="AX541">
            <v>410</v>
          </cell>
        </row>
        <row r="542">
          <cell r="AH542">
            <v>38016</v>
          </cell>
          <cell r="AI542">
            <v>2497</v>
          </cell>
          <cell r="AJ542">
            <v>1656</v>
          </cell>
          <cell r="AK542" t="str">
            <v/>
          </cell>
          <cell r="AM542">
            <v>1.7280276816608997</v>
          </cell>
          <cell r="AN542">
            <v>1.2367438386855862</v>
          </cell>
          <cell r="AO542" t="str">
            <v/>
          </cell>
          <cell r="AR542">
            <v>414</v>
          </cell>
          <cell r="AX542" t="str">
            <v/>
          </cell>
        </row>
        <row r="543">
          <cell r="AH543">
            <v>38019</v>
          </cell>
          <cell r="AI543">
            <v>2497</v>
          </cell>
          <cell r="AJ543">
            <v>1647</v>
          </cell>
          <cell r="AK543" t="str">
            <v/>
          </cell>
          <cell r="AM543">
            <v>1.7280276816608997</v>
          </cell>
          <cell r="AN543">
            <v>1.2300224047796864</v>
          </cell>
          <cell r="AO543" t="str">
            <v/>
          </cell>
          <cell r="AR543">
            <v>418</v>
          </cell>
          <cell r="AX543" t="str">
            <v/>
          </cell>
        </row>
        <row r="544">
          <cell r="AH544">
            <v>38020</v>
          </cell>
          <cell r="AI544">
            <v>2544</v>
          </cell>
          <cell r="AJ544">
            <v>1660</v>
          </cell>
          <cell r="AK544" t="str">
            <v/>
          </cell>
          <cell r="AM544">
            <v>1.7605536332179932</v>
          </cell>
          <cell r="AN544">
            <v>1.2397311426437641</v>
          </cell>
          <cell r="AO544" t="str">
            <v/>
          </cell>
          <cell r="AR544">
            <v>422</v>
          </cell>
          <cell r="AX544" t="str">
            <v/>
          </cell>
        </row>
        <row r="545">
          <cell r="AH545">
            <v>38021</v>
          </cell>
          <cell r="AI545">
            <v>2553</v>
          </cell>
          <cell r="AJ545">
            <v>1671</v>
          </cell>
          <cell r="AK545" t="str">
            <v/>
          </cell>
          <cell r="AM545">
            <v>1.7667820069204152</v>
          </cell>
          <cell r="AN545">
            <v>1.2479462285287528</v>
          </cell>
          <cell r="AO545" t="str">
            <v/>
          </cell>
          <cell r="AR545">
            <v>426</v>
          </cell>
          <cell r="AX545" t="str">
            <v/>
          </cell>
        </row>
        <row r="546">
          <cell r="AH546">
            <v>38022</v>
          </cell>
          <cell r="AI546">
            <v>2554</v>
          </cell>
          <cell r="AJ546">
            <v>1667</v>
          </cell>
          <cell r="AK546">
            <v>430</v>
          </cell>
          <cell r="AM546">
            <v>1.7674740484429066</v>
          </cell>
          <cell r="AN546">
            <v>1.244958924570575</v>
          </cell>
          <cell r="AO546">
            <v>2</v>
          </cell>
          <cell r="AR546">
            <v>430</v>
          </cell>
          <cell r="AX546">
            <v>430</v>
          </cell>
        </row>
        <row r="547">
          <cell r="AH547">
            <v>38023</v>
          </cell>
          <cell r="AI547">
            <v>2572</v>
          </cell>
          <cell r="AJ547">
            <v>1680</v>
          </cell>
          <cell r="AK547" t="str">
            <v/>
          </cell>
          <cell r="AM547">
            <v>1.7799307958477508</v>
          </cell>
          <cell r="AN547">
            <v>1.2546676624346527</v>
          </cell>
          <cell r="AO547" t="str">
            <v/>
          </cell>
          <cell r="AR547">
            <v>435</v>
          </cell>
          <cell r="AX547" t="str">
            <v/>
          </cell>
        </row>
        <row r="548">
          <cell r="AH548">
            <v>38026</v>
          </cell>
          <cell r="AI548">
            <v>2578</v>
          </cell>
          <cell r="AJ548">
            <v>1673</v>
          </cell>
          <cell r="AK548" t="str">
            <v/>
          </cell>
          <cell r="AM548">
            <v>1.784083044982699</v>
          </cell>
          <cell r="AN548">
            <v>1.2494398805078417</v>
          </cell>
          <cell r="AO548" t="str">
            <v/>
          </cell>
          <cell r="AR548">
            <v>440</v>
          </cell>
          <cell r="AX548" t="str">
            <v/>
          </cell>
        </row>
        <row r="549">
          <cell r="AH549">
            <v>38027</v>
          </cell>
          <cell r="AI549">
            <v>2565</v>
          </cell>
          <cell r="AJ549">
            <v>1668</v>
          </cell>
          <cell r="AK549" t="str">
            <v/>
          </cell>
          <cell r="AM549">
            <v>1.7750865051903115</v>
          </cell>
          <cell r="AN549">
            <v>1.2457057505601195</v>
          </cell>
          <cell r="AO549" t="str">
            <v/>
          </cell>
          <cell r="AR549">
            <v>445</v>
          </cell>
          <cell r="AX549" t="str">
            <v/>
          </cell>
        </row>
        <row r="550">
          <cell r="AH550">
            <v>38028</v>
          </cell>
          <cell r="AI550">
            <v>2612</v>
          </cell>
          <cell r="AJ550">
            <v>1695</v>
          </cell>
          <cell r="AK550" t="str">
            <v/>
          </cell>
          <cell r="AM550">
            <v>1.8076124567474048</v>
          </cell>
          <cell r="AN550">
            <v>1.2658700522778192</v>
          </cell>
          <cell r="AO550" t="str">
            <v/>
          </cell>
          <cell r="AR550">
            <v>450</v>
          </cell>
          <cell r="AX550" t="str">
            <v/>
          </cell>
        </row>
        <row r="551">
          <cell r="AH551">
            <v>38029</v>
          </cell>
          <cell r="AI551">
            <v>2702</v>
          </cell>
          <cell r="AJ551">
            <v>1720</v>
          </cell>
          <cell r="AK551">
            <v>455</v>
          </cell>
          <cell r="AM551">
            <v>1.8698961937716263</v>
          </cell>
          <cell r="AN551">
            <v>1.2845407020164301</v>
          </cell>
          <cell r="AO551">
            <v>2.1162790697674421</v>
          </cell>
          <cell r="AR551">
            <v>455</v>
          </cell>
          <cell r="AX551">
            <v>455</v>
          </cell>
        </row>
        <row r="552">
          <cell r="AH552">
            <v>38030</v>
          </cell>
          <cell r="AI552">
            <v>2690</v>
          </cell>
          <cell r="AJ552">
            <v>1720</v>
          </cell>
          <cell r="AK552" t="str">
            <v/>
          </cell>
          <cell r="AM552">
            <v>1.8615916955017302</v>
          </cell>
          <cell r="AN552">
            <v>1.2845407020164301</v>
          </cell>
          <cell r="AO552" t="str">
            <v/>
          </cell>
          <cell r="AR552">
            <v>478</v>
          </cell>
          <cell r="AX552" t="str">
            <v/>
          </cell>
        </row>
        <row r="553">
          <cell r="AH553">
            <v>38033</v>
          </cell>
          <cell r="AI553">
            <v>2730</v>
          </cell>
          <cell r="AJ553">
            <v>1725</v>
          </cell>
          <cell r="AK553" t="str">
            <v/>
          </cell>
          <cell r="AM553">
            <v>1.8892733564013842</v>
          </cell>
          <cell r="AN553">
            <v>1.2882748319641524</v>
          </cell>
          <cell r="AO553" t="str">
            <v/>
          </cell>
          <cell r="AR553">
            <v>501</v>
          </cell>
          <cell r="AX553" t="str">
            <v/>
          </cell>
        </row>
        <row r="554">
          <cell r="AH554">
            <v>38034</v>
          </cell>
          <cell r="AI554">
            <v>2826</v>
          </cell>
          <cell r="AJ554">
            <v>1745</v>
          </cell>
          <cell r="AK554" t="str">
            <v/>
          </cell>
          <cell r="AM554">
            <v>1.9557093425605536</v>
          </cell>
          <cell r="AN554">
            <v>1.303211351755041</v>
          </cell>
          <cell r="AO554" t="str">
            <v/>
          </cell>
          <cell r="AR554">
            <v>524</v>
          </cell>
          <cell r="AX554" t="str">
            <v/>
          </cell>
        </row>
        <row r="555">
          <cell r="AH555">
            <v>38035</v>
          </cell>
          <cell r="AI555">
            <v>2790</v>
          </cell>
          <cell r="AJ555">
            <v>1733</v>
          </cell>
          <cell r="AK555" t="str">
            <v/>
          </cell>
          <cell r="AM555">
            <v>1.9307958477508651</v>
          </cell>
          <cell r="AN555">
            <v>1.2942494398805078</v>
          </cell>
          <cell r="AO555" t="str">
            <v/>
          </cell>
          <cell r="AR555">
            <v>547</v>
          </cell>
          <cell r="AX555" t="str">
            <v/>
          </cell>
        </row>
        <row r="556">
          <cell r="AH556">
            <v>38036</v>
          </cell>
          <cell r="AI556">
            <v>2872</v>
          </cell>
          <cell r="AJ556">
            <v>1735.5</v>
          </cell>
          <cell r="AK556">
            <v>570</v>
          </cell>
          <cell r="AM556">
            <v>1.9875432525951557</v>
          </cell>
          <cell r="AN556">
            <v>1.296116504854369</v>
          </cell>
          <cell r="AO556">
            <v>2.6511627906976742</v>
          </cell>
          <cell r="AR556">
            <v>570</v>
          </cell>
          <cell r="AX556">
            <v>570</v>
          </cell>
        </row>
        <row r="557">
          <cell r="AH557">
            <v>38037</v>
          </cell>
          <cell r="AI557">
            <v>2874</v>
          </cell>
          <cell r="AJ557">
            <v>1727</v>
          </cell>
          <cell r="AK557" t="str">
            <v/>
          </cell>
          <cell r="AM557">
            <v>1.9889273356401385</v>
          </cell>
          <cell r="AN557">
            <v>1.2897684839432413</v>
          </cell>
          <cell r="AO557" t="str">
            <v/>
          </cell>
          <cell r="AR557">
            <v>575</v>
          </cell>
          <cell r="AX557" t="str">
            <v/>
          </cell>
        </row>
        <row r="558">
          <cell r="AH558">
            <v>38040</v>
          </cell>
          <cell r="AI558">
            <v>2863</v>
          </cell>
          <cell r="AJ558">
            <v>1715</v>
          </cell>
          <cell r="AK558" t="str">
            <v/>
          </cell>
          <cell r="AM558">
            <v>1.9813148788927335</v>
          </cell>
          <cell r="AN558">
            <v>1.2808065720687081</v>
          </cell>
          <cell r="AO558" t="str">
            <v/>
          </cell>
          <cell r="AR558">
            <v>580</v>
          </cell>
          <cell r="AX558" t="str">
            <v/>
          </cell>
        </row>
        <row r="559">
          <cell r="AH559">
            <v>38041</v>
          </cell>
          <cell r="AI559">
            <v>2890</v>
          </cell>
          <cell r="AJ559">
            <v>1732</v>
          </cell>
          <cell r="AK559" t="str">
            <v/>
          </cell>
          <cell r="AM559">
            <v>2</v>
          </cell>
          <cell r="AN559">
            <v>1.2935026138909633</v>
          </cell>
          <cell r="AO559" t="str">
            <v/>
          </cell>
          <cell r="AR559">
            <v>585</v>
          </cell>
          <cell r="AX559" t="str">
            <v/>
          </cell>
        </row>
        <row r="560">
          <cell r="AH560">
            <v>38042</v>
          </cell>
          <cell r="AI560">
            <v>2953</v>
          </cell>
          <cell r="AJ560">
            <v>1722</v>
          </cell>
          <cell r="AK560" t="str">
            <v/>
          </cell>
          <cell r="AM560">
            <v>2.043598615916955</v>
          </cell>
          <cell r="AN560">
            <v>1.286034353995519</v>
          </cell>
          <cell r="AO560" t="str">
            <v/>
          </cell>
          <cell r="AR560">
            <v>590</v>
          </cell>
          <cell r="AX560" t="str">
            <v/>
          </cell>
        </row>
        <row r="561">
          <cell r="AH561">
            <v>38043</v>
          </cell>
          <cell r="AI561">
            <v>2922</v>
          </cell>
          <cell r="AJ561">
            <v>1717</v>
          </cell>
          <cell r="AK561">
            <v>595</v>
          </cell>
          <cell r="AM561">
            <v>2.0221453287197231</v>
          </cell>
          <cell r="AN561">
            <v>1.2823002240477968</v>
          </cell>
          <cell r="AO561">
            <v>2.7674418604651163</v>
          </cell>
          <cell r="AR561">
            <v>595</v>
          </cell>
          <cell r="AX561">
            <v>595</v>
          </cell>
        </row>
        <row r="562">
          <cell r="AH562">
            <v>38044</v>
          </cell>
          <cell r="AI562">
            <v>2938</v>
          </cell>
          <cell r="AJ562">
            <v>1724.5</v>
          </cell>
          <cell r="AK562" t="str">
            <v/>
          </cell>
          <cell r="AM562">
            <v>2.0332179930795848</v>
          </cell>
          <cell r="AN562">
            <v>1.28790141896938</v>
          </cell>
          <cell r="AO562" t="str">
            <v/>
          </cell>
          <cell r="AR562">
            <v>595</v>
          </cell>
          <cell r="AX562" t="str">
            <v/>
          </cell>
        </row>
        <row r="563">
          <cell r="AH563">
            <v>38047</v>
          </cell>
          <cell r="AI563">
            <v>3030</v>
          </cell>
          <cell r="AJ563">
            <v>1748</v>
          </cell>
          <cell r="AK563" t="str">
            <v/>
          </cell>
          <cell r="AM563">
            <v>2.0968858131487891</v>
          </cell>
          <cell r="AN563">
            <v>1.3054518297236744</v>
          </cell>
          <cell r="AO563" t="str">
            <v/>
          </cell>
          <cell r="AR563">
            <v>595</v>
          </cell>
          <cell r="AX563" t="str">
            <v/>
          </cell>
        </row>
        <row r="564">
          <cell r="AH564">
            <v>38048</v>
          </cell>
          <cell r="AI564">
            <v>3002</v>
          </cell>
          <cell r="AJ564">
            <v>1725</v>
          </cell>
          <cell r="AK564" t="str">
            <v/>
          </cell>
          <cell r="AM564">
            <v>2.077508650519031</v>
          </cell>
          <cell r="AN564">
            <v>1.2882748319641524</v>
          </cell>
          <cell r="AO564" t="str">
            <v/>
          </cell>
          <cell r="AR564">
            <v>595</v>
          </cell>
          <cell r="AX564" t="str">
            <v/>
          </cell>
        </row>
        <row r="565">
          <cell r="AH565">
            <v>38049</v>
          </cell>
          <cell r="AI565">
            <v>2845</v>
          </cell>
          <cell r="AJ565">
            <v>1667</v>
          </cell>
          <cell r="AK565" t="str">
            <v/>
          </cell>
          <cell r="AM565">
            <v>1.9688581314878892</v>
          </cell>
          <cell r="AN565">
            <v>1.244958924570575</v>
          </cell>
          <cell r="AO565" t="str">
            <v/>
          </cell>
          <cell r="AR565">
            <v>595</v>
          </cell>
          <cell r="AX565" t="str">
            <v/>
          </cell>
        </row>
        <row r="566">
          <cell r="AH566">
            <v>38050</v>
          </cell>
          <cell r="AI566">
            <v>2885</v>
          </cell>
          <cell r="AJ566">
            <v>1665</v>
          </cell>
          <cell r="AK566">
            <v>595</v>
          </cell>
          <cell r="AM566">
            <v>1.9965397923875432</v>
          </cell>
          <cell r="AN566">
            <v>1.2434652725914861</v>
          </cell>
          <cell r="AO566">
            <v>2.7674418604651163</v>
          </cell>
          <cell r="AR566">
            <v>595</v>
          </cell>
          <cell r="AX566">
            <v>595</v>
          </cell>
        </row>
        <row r="567">
          <cell r="AH567">
            <v>38051</v>
          </cell>
          <cell r="AI567">
            <v>2930</v>
          </cell>
          <cell r="AJ567">
            <v>1681</v>
          </cell>
          <cell r="AK567" t="str">
            <v/>
          </cell>
          <cell r="AM567">
            <v>2.027681660899654</v>
          </cell>
          <cell r="AN567">
            <v>1.2554144884241971</v>
          </cell>
          <cell r="AO567" t="str">
            <v/>
          </cell>
          <cell r="AR567">
            <v>595</v>
          </cell>
          <cell r="AX567" t="str">
            <v/>
          </cell>
        </row>
        <row r="568">
          <cell r="AH568">
            <v>38054</v>
          </cell>
          <cell r="AI568">
            <v>2862</v>
          </cell>
          <cell r="AJ568">
            <v>1669</v>
          </cell>
          <cell r="AK568" t="str">
            <v/>
          </cell>
          <cell r="AM568">
            <v>1.9806228373702421</v>
          </cell>
          <cell r="AN568">
            <v>1.2464525765496639</v>
          </cell>
          <cell r="AO568" t="str">
            <v/>
          </cell>
          <cell r="AR568">
            <v>595</v>
          </cell>
          <cell r="AX568" t="str">
            <v/>
          </cell>
        </row>
        <row r="569">
          <cell r="AH569">
            <v>38055</v>
          </cell>
          <cell r="AI569">
            <v>2776</v>
          </cell>
          <cell r="AJ569">
            <v>1650</v>
          </cell>
          <cell r="AK569" t="str">
            <v/>
          </cell>
          <cell r="AM569">
            <v>1.9211072664359861</v>
          </cell>
          <cell r="AN569">
            <v>1.2322628827483197</v>
          </cell>
          <cell r="AO569" t="str">
            <v/>
          </cell>
          <cell r="AR569">
            <v>595</v>
          </cell>
          <cell r="AX569" t="str">
            <v/>
          </cell>
        </row>
        <row r="570">
          <cell r="AH570">
            <v>38056</v>
          </cell>
          <cell r="AI570">
            <v>2822</v>
          </cell>
          <cell r="AJ570">
            <v>1644</v>
          </cell>
          <cell r="AK570" t="str">
            <v/>
          </cell>
          <cell r="AM570">
            <v>1.9529411764705882</v>
          </cell>
          <cell r="AN570">
            <v>1.227781926811053</v>
          </cell>
          <cell r="AO570" t="str">
            <v/>
          </cell>
          <cell r="AR570">
            <v>595</v>
          </cell>
          <cell r="AX570" t="str">
            <v/>
          </cell>
        </row>
        <row r="571">
          <cell r="AH571">
            <v>38057</v>
          </cell>
          <cell r="AI571">
            <v>2903</v>
          </cell>
          <cell r="AJ571">
            <v>1686</v>
          </cell>
          <cell r="AK571">
            <v>595</v>
          </cell>
          <cell r="AM571">
            <v>2.0089965397923875</v>
          </cell>
          <cell r="AN571">
            <v>1.2591486183719194</v>
          </cell>
          <cell r="AO571">
            <v>2.7674418604651163</v>
          </cell>
          <cell r="AR571">
            <v>595</v>
          </cell>
          <cell r="AX571">
            <v>595</v>
          </cell>
        </row>
        <row r="572">
          <cell r="AH572">
            <v>38058</v>
          </cell>
          <cell r="AI572">
            <v>2864</v>
          </cell>
          <cell r="AJ572">
            <v>1662</v>
          </cell>
          <cell r="AK572" t="str">
            <v/>
          </cell>
          <cell r="AM572">
            <v>1.9820069204152249</v>
          </cell>
          <cell r="AN572">
            <v>1.241224794622853</v>
          </cell>
          <cell r="AO572" t="str">
            <v/>
          </cell>
          <cell r="AR572">
            <v>596</v>
          </cell>
          <cell r="AX572" t="str">
            <v/>
          </cell>
        </row>
        <row r="573">
          <cell r="AH573">
            <v>38061</v>
          </cell>
          <cell r="AI573">
            <v>2930</v>
          </cell>
          <cell r="AJ573">
            <v>1670</v>
          </cell>
          <cell r="AK573" t="str">
            <v/>
          </cell>
          <cell r="AM573">
            <v>2.027681660899654</v>
          </cell>
          <cell r="AN573">
            <v>1.2471994025392084</v>
          </cell>
          <cell r="AO573" t="str">
            <v/>
          </cell>
          <cell r="AR573">
            <v>597</v>
          </cell>
          <cell r="AX573" t="str">
            <v/>
          </cell>
        </row>
        <row r="574">
          <cell r="AH574">
            <v>38062</v>
          </cell>
          <cell r="AI574">
            <v>2994</v>
          </cell>
          <cell r="AJ574">
            <v>1696</v>
          </cell>
          <cell r="AK574" t="str">
            <v/>
          </cell>
          <cell r="AM574">
            <v>2.0719723183391006</v>
          </cell>
          <cell r="AN574">
            <v>1.2666168782673637</v>
          </cell>
          <cell r="AO574" t="str">
            <v/>
          </cell>
          <cell r="AR574">
            <v>598</v>
          </cell>
          <cell r="AX574" t="str">
            <v/>
          </cell>
        </row>
        <row r="575">
          <cell r="AH575">
            <v>38063</v>
          </cell>
          <cell r="AI575">
            <v>2940</v>
          </cell>
          <cell r="AJ575">
            <v>1667</v>
          </cell>
          <cell r="AK575" t="str">
            <v/>
          </cell>
          <cell r="AM575">
            <v>2.0346020761245676</v>
          </cell>
          <cell r="AN575">
            <v>1.244958924570575</v>
          </cell>
          <cell r="AO575" t="str">
            <v/>
          </cell>
          <cell r="AR575">
            <v>599</v>
          </cell>
          <cell r="AX575" t="str">
            <v/>
          </cell>
        </row>
        <row r="576">
          <cell r="AH576">
            <v>38064</v>
          </cell>
          <cell r="AI576">
            <v>2992</v>
          </cell>
          <cell r="AJ576">
            <v>1678</v>
          </cell>
          <cell r="AK576">
            <v>600</v>
          </cell>
          <cell r="AM576">
            <v>2.0705882352941178</v>
          </cell>
          <cell r="AN576">
            <v>1.2531740104555638</v>
          </cell>
          <cell r="AO576">
            <v>2.7906976744186047</v>
          </cell>
          <cell r="AR576">
            <v>600</v>
          </cell>
          <cell r="AX576">
            <v>600</v>
          </cell>
        </row>
        <row r="577">
          <cell r="AH577">
            <v>38065</v>
          </cell>
          <cell r="AI577">
            <v>3004</v>
          </cell>
          <cell r="AJ577">
            <v>1678</v>
          </cell>
          <cell r="AK577" t="str">
            <v/>
          </cell>
          <cell r="AM577">
            <v>2.0788927335640137</v>
          </cell>
          <cell r="AN577">
            <v>1.2531740104555638</v>
          </cell>
          <cell r="AO577" t="str">
            <v/>
          </cell>
          <cell r="AR577">
            <v>593</v>
          </cell>
          <cell r="AX577" t="str">
            <v/>
          </cell>
        </row>
        <row r="578">
          <cell r="AH578">
            <v>38068</v>
          </cell>
          <cell r="AI578">
            <v>2965</v>
          </cell>
          <cell r="AJ578">
            <v>1666</v>
          </cell>
          <cell r="AK578" t="str">
            <v/>
          </cell>
          <cell r="AM578">
            <v>2.0519031141868513</v>
          </cell>
          <cell r="AN578">
            <v>1.2442120985810305</v>
          </cell>
          <cell r="AO578" t="str">
            <v/>
          </cell>
          <cell r="AR578">
            <v>586</v>
          </cell>
          <cell r="AX578" t="str">
            <v/>
          </cell>
        </row>
        <row r="579">
          <cell r="AH579">
            <v>38069</v>
          </cell>
          <cell r="AI579">
            <v>2936</v>
          </cell>
          <cell r="AJ579">
            <v>1644</v>
          </cell>
          <cell r="AK579" t="str">
            <v/>
          </cell>
          <cell r="AM579">
            <v>2.0318339100346021</v>
          </cell>
          <cell r="AN579">
            <v>1.227781926811053</v>
          </cell>
          <cell r="AO579" t="str">
            <v/>
          </cell>
          <cell r="AR579">
            <v>579</v>
          </cell>
          <cell r="AX579" t="str">
            <v/>
          </cell>
        </row>
        <row r="580">
          <cell r="AH580">
            <v>38070</v>
          </cell>
          <cell r="AI580">
            <v>2972</v>
          </cell>
          <cell r="AJ580">
            <v>1656</v>
          </cell>
          <cell r="AK580" t="str">
            <v/>
          </cell>
          <cell r="AM580">
            <v>2.0567474048442906</v>
          </cell>
          <cell r="AN580">
            <v>1.2367438386855862</v>
          </cell>
          <cell r="AO580" t="str">
            <v/>
          </cell>
          <cell r="AR580">
            <v>572</v>
          </cell>
          <cell r="AX580" t="str">
            <v/>
          </cell>
        </row>
        <row r="581">
          <cell r="AH581">
            <v>38071</v>
          </cell>
          <cell r="AI581">
            <v>2906</v>
          </cell>
          <cell r="AJ581">
            <v>1649</v>
          </cell>
          <cell r="AK581">
            <v>565</v>
          </cell>
          <cell r="AM581">
            <v>2.0110726643598618</v>
          </cell>
          <cell r="AN581">
            <v>1.2315160567587753</v>
          </cell>
          <cell r="AO581">
            <v>2.6279069767441858</v>
          </cell>
          <cell r="AR581">
            <v>565</v>
          </cell>
          <cell r="AX581">
            <v>565</v>
          </cell>
        </row>
        <row r="582">
          <cell r="AH582">
            <v>38072</v>
          </cell>
          <cell r="AI582">
            <v>2957</v>
          </cell>
          <cell r="AJ582">
            <v>1678</v>
          </cell>
          <cell r="AK582" t="str">
            <v/>
          </cell>
          <cell r="AM582">
            <v>2.0463667820069205</v>
          </cell>
          <cell r="AN582">
            <v>1.2531740104555638</v>
          </cell>
          <cell r="AO582" t="str">
            <v/>
          </cell>
          <cell r="AR582">
            <v>565</v>
          </cell>
          <cell r="AX582" t="str">
            <v/>
          </cell>
        </row>
        <row r="583">
          <cell r="AH583">
            <v>38075</v>
          </cell>
          <cell r="AI583">
            <v>2971</v>
          </cell>
          <cell r="AJ583">
            <v>1678</v>
          </cell>
          <cell r="AK583" t="str">
            <v/>
          </cell>
          <cell r="AM583">
            <v>2.0560553633217995</v>
          </cell>
          <cell r="AN583">
            <v>1.2531740104555638</v>
          </cell>
          <cell r="AO583" t="str">
            <v/>
          </cell>
          <cell r="AR583">
            <v>565</v>
          </cell>
          <cell r="AX583" t="str">
            <v/>
          </cell>
        </row>
        <row r="584">
          <cell r="AH584">
            <v>38076</v>
          </cell>
          <cell r="AI584">
            <v>2952</v>
          </cell>
          <cell r="AJ584">
            <v>1685</v>
          </cell>
          <cell r="AK584" t="str">
            <v/>
          </cell>
          <cell r="AM584">
            <v>2.0429065743944639</v>
          </cell>
          <cell r="AN584">
            <v>1.2584017923823749</v>
          </cell>
          <cell r="AO584" t="str">
            <v/>
          </cell>
          <cell r="AR584">
            <v>565</v>
          </cell>
          <cell r="AX584" t="str">
            <v/>
          </cell>
        </row>
        <row r="585">
          <cell r="AH585">
            <v>38077</v>
          </cell>
          <cell r="AI585">
            <v>2980</v>
          </cell>
          <cell r="AJ585">
            <v>1728</v>
          </cell>
          <cell r="AK585" t="str">
            <v/>
          </cell>
          <cell r="AM585">
            <v>2.0622837370242215</v>
          </cell>
          <cell r="AN585">
            <v>1.2905153099327857</v>
          </cell>
          <cell r="AO585" t="str">
            <v/>
          </cell>
          <cell r="AR585">
            <v>565</v>
          </cell>
          <cell r="AX585" t="str">
            <v/>
          </cell>
        </row>
        <row r="586">
          <cell r="AH586">
            <v>38078</v>
          </cell>
          <cell r="AI586">
            <v>3015</v>
          </cell>
          <cell r="AJ586">
            <v>1745</v>
          </cell>
          <cell r="AK586">
            <v>565</v>
          </cell>
          <cell r="AM586">
            <v>2.0865051903114189</v>
          </cell>
          <cell r="AN586">
            <v>1.303211351755041</v>
          </cell>
          <cell r="AO586">
            <v>2.6279069767441858</v>
          </cell>
          <cell r="AR586">
            <v>565</v>
          </cell>
          <cell r="AX586">
            <v>565</v>
          </cell>
        </row>
        <row r="587">
          <cell r="AH587">
            <v>38079</v>
          </cell>
          <cell r="AI587">
            <v>2976.5</v>
          </cell>
          <cell r="AJ587">
            <v>1757</v>
          </cell>
          <cell r="AK587" t="str">
            <v/>
          </cell>
          <cell r="AM587">
            <v>2.0598615916955016</v>
          </cell>
          <cell r="AN587">
            <v>1.3121732636295742</v>
          </cell>
          <cell r="AO587" t="str">
            <v/>
          </cell>
          <cell r="AR587" t="str">
            <v/>
          </cell>
          <cell r="AX587" t="str">
            <v/>
          </cell>
        </row>
        <row r="588">
          <cell r="AH588">
            <v>38082</v>
          </cell>
          <cell r="AI588">
            <v>2880</v>
          </cell>
          <cell r="AJ588">
            <v>1734</v>
          </cell>
          <cell r="AK588" t="str">
            <v/>
          </cell>
          <cell r="AM588">
            <v>1.9930795847750864</v>
          </cell>
          <cell r="AN588">
            <v>1.2949962658700522</v>
          </cell>
          <cell r="AO588" t="str">
            <v/>
          </cell>
          <cell r="AR588" t="str">
            <v/>
          </cell>
          <cell r="AX588" t="str">
            <v/>
          </cell>
        </row>
        <row r="589">
          <cell r="AH589">
            <v>38083</v>
          </cell>
          <cell r="AI589">
            <v>2920</v>
          </cell>
          <cell r="AJ589">
            <v>1750</v>
          </cell>
          <cell r="AK589" t="str">
            <v/>
          </cell>
          <cell r="AM589">
            <v>2.0207612456747404</v>
          </cell>
          <cell r="AN589">
            <v>1.3069454817027633</v>
          </cell>
          <cell r="AO589" t="str">
            <v/>
          </cell>
          <cell r="AR589" t="str">
            <v/>
          </cell>
          <cell r="AX589" t="str">
            <v/>
          </cell>
        </row>
        <row r="590">
          <cell r="AH590">
            <v>38084</v>
          </cell>
          <cell r="AI590">
            <v>2875</v>
          </cell>
          <cell r="AJ590">
            <v>1745</v>
          </cell>
          <cell r="AK590" t="str">
            <v/>
          </cell>
          <cell r="AM590">
            <v>1.9896193771626298</v>
          </cell>
          <cell r="AN590">
            <v>1.303211351755041</v>
          </cell>
          <cell r="AO590" t="str">
            <v/>
          </cell>
          <cell r="AR590" t="str">
            <v/>
          </cell>
          <cell r="AX590" t="str">
            <v/>
          </cell>
        </row>
        <row r="591">
          <cell r="AH591">
            <v>38085</v>
          </cell>
          <cell r="AI591">
            <v>2872</v>
          </cell>
          <cell r="AJ591">
            <v>1749</v>
          </cell>
          <cell r="AK591" t="str">
            <v/>
          </cell>
          <cell r="AM591">
            <v>1.9875432525951557</v>
          </cell>
          <cell r="AN591">
            <v>1.3061986557132188</v>
          </cell>
          <cell r="AO591" t="str">
            <v/>
          </cell>
          <cell r="AR591" t="str">
            <v/>
          </cell>
          <cell r="AX591" t="str">
            <v/>
          </cell>
        </row>
        <row r="592">
          <cell r="AH592">
            <v>38090</v>
          </cell>
          <cell r="AI592">
            <v>2822</v>
          </cell>
          <cell r="AJ592">
            <v>1750</v>
          </cell>
          <cell r="AK592" t="str">
            <v/>
          </cell>
          <cell r="AM592">
            <v>1.9529411764705882</v>
          </cell>
          <cell r="AN592">
            <v>1.3069454817027633</v>
          </cell>
          <cell r="AO592" t="str">
            <v/>
          </cell>
          <cell r="AR592" t="str">
            <v/>
          </cell>
          <cell r="AX592" t="str">
            <v/>
          </cell>
        </row>
        <row r="593">
          <cell r="AH593">
            <v>38091</v>
          </cell>
          <cell r="AI593">
            <v>2858</v>
          </cell>
          <cell r="AJ593">
            <v>1791</v>
          </cell>
          <cell r="AK593" t="str">
            <v/>
          </cell>
          <cell r="AM593">
            <v>1.9778546712802769</v>
          </cell>
          <cell r="AN593">
            <v>1.3375653472740852</v>
          </cell>
          <cell r="AO593" t="str">
            <v/>
          </cell>
          <cell r="AR593" t="str">
            <v/>
          </cell>
          <cell r="AX593" t="str">
            <v/>
          </cell>
        </row>
        <row r="594">
          <cell r="AH594">
            <v>38092</v>
          </cell>
          <cell r="AI594">
            <v>2845</v>
          </cell>
          <cell r="AJ594">
            <v>1807</v>
          </cell>
          <cell r="AK594">
            <v>570</v>
          </cell>
          <cell r="AM594">
            <v>1.9688581314878892</v>
          </cell>
          <cell r="AN594">
            <v>1.3495145631067962</v>
          </cell>
          <cell r="AO594">
            <v>2.6511627906976742</v>
          </cell>
          <cell r="AR594">
            <v>570</v>
          </cell>
          <cell r="AX594">
            <v>570</v>
          </cell>
        </row>
        <row r="595">
          <cell r="AH595">
            <v>38093</v>
          </cell>
          <cell r="AI595">
            <v>2919</v>
          </cell>
          <cell r="AJ595">
            <v>1827</v>
          </cell>
          <cell r="AK595" t="str">
            <v/>
          </cell>
          <cell r="AM595">
            <v>2.0200692041522492</v>
          </cell>
          <cell r="AN595">
            <v>1.3644510828976848</v>
          </cell>
          <cell r="AO595" t="str">
            <v/>
          </cell>
          <cell r="AR595">
            <v>570</v>
          </cell>
          <cell r="AX595" t="str">
            <v/>
          </cell>
        </row>
        <row r="596">
          <cell r="AH596">
            <v>38096</v>
          </cell>
          <cell r="AI596">
            <v>2960</v>
          </cell>
          <cell r="AJ596">
            <v>1837</v>
          </cell>
          <cell r="AK596" t="str">
            <v/>
          </cell>
          <cell r="AM596">
            <v>2.0484429065743943</v>
          </cell>
          <cell r="AN596">
            <v>1.3719193427931291</v>
          </cell>
          <cell r="AO596" t="str">
            <v/>
          </cell>
          <cell r="AR596">
            <v>570</v>
          </cell>
          <cell r="AX596" t="str">
            <v/>
          </cell>
        </row>
        <row r="597">
          <cell r="AH597">
            <v>38097</v>
          </cell>
          <cell r="AI597">
            <v>2885</v>
          </cell>
          <cell r="AJ597">
            <v>1837</v>
          </cell>
          <cell r="AK597" t="str">
            <v/>
          </cell>
          <cell r="AM597">
            <v>1.9965397923875432</v>
          </cell>
          <cell r="AN597">
            <v>1.3719193427931291</v>
          </cell>
          <cell r="AO597" t="str">
            <v/>
          </cell>
          <cell r="AR597">
            <v>570</v>
          </cell>
          <cell r="AX597" t="str">
            <v/>
          </cell>
        </row>
        <row r="598">
          <cell r="AH598">
            <v>38098</v>
          </cell>
          <cell r="AI598">
            <v>2714</v>
          </cell>
          <cell r="AJ598">
            <v>1720</v>
          </cell>
          <cell r="AK598" t="str">
            <v/>
          </cell>
          <cell r="AM598">
            <v>1.8782006920415224</v>
          </cell>
          <cell r="AN598">
            <v>1.2845407020164301</v>
          </cell>
          <cell r="AO598" t="str">
            <v/>
          </cell>
          <cell r="AR598">
            <v>570</v>
          </cell>
          <cell r="AX598" t="str">
            <v/>
          </cell>
        </row>
        <row r="599">
          <cell r="AH599">
            <v>38099</v>
          </cell>
          <cell r="AI599">
            <v>2705</v>
          </cell>
          <cell r="AJ599">
            <v>1714</v>
          </cell>
          <cell r="AK599">
            <v>570</v>
          </cell>
          <cell r="AM599">
            <v>1.8719723183391004</v>
          </cell>
          <cell r="AN599">
            <v>1.2800597460791636</v>
          </cell>
          <cell r="AO599">
            <v>2.6511627906976742</v>
          </cell>
          <cell r="AR599">
            <v>570</v>
          </cell>
          <cell r="AX599">
            <v>570</v>
          </cell>
        </row>
        <row r="600">
          <cell r="AH600">
            <v>38100</v>
          </cell>
          <cell r="AI600">
            <v>2711</v>
          </cell>
          <cell r="AJ600">
            <v>1719</v>
          </cell>
          <cell r="AK600" t="str">
            <v/>
          </cell>
          <cell r="AM600">
            <v>1.8761245674740485</v>
          </cell>
          <cell r="AN600">
            <v>1.2837938760268857</v>
          </cell>
          <cell r="AO600" t="str">
            <v/>
          </cell>
          <cell r="AR600">
            <v>570</v>
          </cell>
          <cell r="AX600" t="str">
            <v/>
          </cell>
        </row>
        <row r="601">
          <cell r="AH601">
            <v>38103</v>
          </cell>
          <cell r="AI601">
            <v>2717</v>
          </cell>
          <cell r="AJ601">
            <v>1720</v>
          </cell>
          <cell r="AK601" t="str">
            <v/>
          </cell>
          <cell r="AM601">
            <v>1.8802768166089965</v>
          </cell>
          <cell r="AN601">
            <v>1.2845407020164301</v>
          </cell>
          <cell r="AO601" t="str">
            <v/>
          </cell>
          <cell r="AR601">
            <v>570</v>
          </cell>
          <cell r="AX601" t="str">
            <v/>
          </cell>
        </row>
        <row r="602">
          <cell r="AH602">
            <v>38104</v>
          </cell>
          <cell r="AI602">
            <v>2731</v>
          </cell>
          <cell r="AJ602">
            <v>1735</v>
          </cell>
          <cell r="AK602" t="str">
            <v/>
          </cell>
          <cell r="AM602">
            <v>1.8899653979238755</v>
          </cell>
          <cell r="AN602">
            <v>1.2957430918595967</v>
          </cell>
          <cell r="AO602" t="str">
            <v/>
          </cell>
          <cell r="AR602">
            <v>570</v>
          </cell>
          <cell r="AX602" t="str">
            <v/>
          </cell>
        </row>
        <row r="603">
          <cell r="AH603">
            <v>38105</v>
          </cell>
          <cell r="AI603">
            <v>2580</v>
          </cell>
          <cell r="AJ603">
            <v>1661</v>
          </cell>
          <cell r="AK603" t="str">
            <v/>
          </cell>
          <cell r="AM603">
            <v>1.7854671280276817</v>
          </cell>
          <cell r="AN603">
            <v>1.2404779686333085</v>
          </cell>
          <cell r="AO603" t="str">
            <v/>
          </cell>
          <cell r="AR603">
            <v>570</v>
          </cell>
          <cell r="AX603" t="str">
            <v/>
          </cell>
        </row>
        <row r="604">
          <cell r="AH604">
            <v>38106</v>
          </cell>
          <cell r="AI604">
            <v>2632</v>
          </cell>
          <cell r="AJ604">
            <v>1663</v>
          </cell>
          <cell r="AK604">
            <v>570</v>
          </cell>
          <cell r="AM604">
            <v>1.8214532871972318</v>
          </cell>
          <cell r="AN604">
            <v>1.2419716206123974</v>
          </cell>
          <cell r="AO604">
            <v>2.6511627906976742</v>
          </cell>
          <cell r="AR604">
            <v>570</v>
          </cell>
          <cell r="AX604">
            <v>570</v>
          </cell>
        </row>
        <row r="605">
          <cell r="AH605">
            <v>38107</v>
          </cell>
          <cell r="AI605">
            <v>2652</v>
          </cell>
          <cell r="AJ605">
            <v>1670</v>
          </cell>
          <cell r="AK605" t="str">
            <v/>
          </cell>
          <cell r="AM605">
            <v>1.8352941176470587</v>
          </cell>
          <cell r="AN605">
            <v>1.2471994025392084</v>
          </cell>
          <cell r="AO605" t="str">
            <v/>
          </cell>
          <cell r="AR605">
            <v>570</v>
          </cell>
          <cell r="AX605" t="str">
            <v/>
          </cell>
        </row>
        <row r="606">
          <cell r="AH606">
            <v>38111</v>
          </cell>
          <cell r="AI606">
            <v>2697</v>
          </cell>
          <cell r="AJ606">
            <v>1688</v>
          </cell>
          <cell r="AK606" t="str">
            <v/>
          </cell>
          <cell r="AM606">
            <v>1.8664359861591695</v>
          </cell>
          <cell r="AN606">
            <v>1.2606422703510083</v>
          </cell>
          <cell r="AO606" t="str">
            <v/>
          </cell>
          <cell r="AR606">
            <v>570</v>
          </cell>
          <cell r="AX606" t="str">
            <v/>
          </cell>
        </row>
        <row r="607">
          <cell r="AH607">
            <v>38112</v>
          </cell>
          <cell r="AI607">
            <v>2709</v>
          </cell>
          <cell r="AJ607">
            <v>1676.5</v>
          </cell>
          <cell r="AK607" t="str">
            <v/>
          </cell>
          <cell r="AM607">
            <v>1.8747404844290658</v>
          </cell>
          <cell r="AN607">
            <v>1.2520537714712472</v>
          </cell>
          <cell r="AO607" t="str">
            <v/>
          </cell>
          <cell r="AR607">
            <v>570</v>
          </cell>
          <cell r="AX607" t="str">
            <v/>
          </cell>
        </row>
        <row r="608">
          <cell r="AH608">
            <v>38113</v>
          </cell>
          <cell r="AI608">
            <v>2720</v>
          </cell>
          <cell r="AJ608">
            <v>1668</v>
          </cell>
          <cell r="AK608">
            <v>570</v>
          </cell>
          <cell r="AM608">
            <v>1.8823529411764706</v>
          </cell>
          <cell r="AN608">
            <v>1.2457057505601195</v>
          </cell>
          <cell r="AO608">
            <v>2.6511627906976742</v>
          </cell>
          <cell r="AR608">
            <v>570</v>
          </cell>
          <cell r="AX608">
            <v>570</v>
          </cell>
        </row>
        <row r="609">
          <cell r="AH609">
            <v>38114</v>
          </cell>
          <cell r="AI609">
            <v>2607</v>
          </cell>
          <cell r="AJ609">
            <v>1647</v>
          </cell>
          <cell r="AK609" t="str">
            <v/>
          </cell>
          <cell r="AM609">
            <v>1.8041522491349482</v>
          </cell>
          <cell r="AN609">
            <v>1.2300224047796864</v>
          </cell>
          <cell r="AO609" t="str">
            <v/>
          </cell>
          <cell r="AR609">
            <v>570</v>
          </cell>
          <cell r="AX609" t="str">
            <v/>
          </cell>
        </row>
        <row r="610">
          <cell r="AH610">
            <v>38117</v>
          </cell>
          <cell r="AI610">
            <v>2543</v>
          </cell>
          <cell r="AJ610">
            <v>1559</v>
          </cell>
          <cell r="AK610" t="str">
            <v/>
          </cell>
          <cell r="AM610">
            <v>1.7598615916955018</v>
          </cell>
          <cell r="AN610">
            <v>1.1643017176997759</v>
          </cell>
          <cell r="AO610" t="str">
            <v/>
          </cell>
          <cell r="AR610">
            <v>570</v>
          </cell>
          <cell r="AX610" t="str">
            <v/>
          </cell>
        </row>
        <row r="611">
          <cell r="AH611">
            <v>38118</v>
          </cell>
          <cell r="AI611">
            <v>2596</v>
          </cell>
          <cell r="AJ611">
            <v>1591</v>
          </cell>
          <cell r="AK611" t="str">
            <v/>
          </cell>
          <cell r="AM611">
            <v>1.7965397923875432</v>
          </cell>
          <cell r="AN611">
            <v>1.1882001493651979</v>
          </cell>
          <cell r="AO611" t="str">
            <v/>
          </cell>
          <cell r="AR611">
            <v>570</v>
          </cell>
          <cell r="AX611" t="str">
            <v/>
          </cell>
        </row>
        <row r="612">
          <cell r="AH612">
            <v>38119</v>
          </cell>
          <cell r="AI612">
            <v>2613</v>
          </cell>
          <cell r="AJ612">
            <v>1612</v>
          </cell>
          <cell r="AK612" t="str">
            <v/>
          </cell>
          <cell r="AM612">
            <v>1.8083044982698961</v>
          </cell>
          <cell r="AN612">
            <v>1.203883495145631</v>
          </cell>
          <cell r="AO612" t="str">
            <v/>
          </cell>
          <cell r="AR612">
            <v>570</v>
          </cell>
          <cell r="AX612" t="str">
            <v/>
          </cell>
        </row>
        <row r="613">
          <cell r="AH613">
            <v>38120</v>
          </cell>
          <cell r="AI613">
            <v>2581</v>
          </cell>
          <cell r="AJ613">
            <v>1592</v>
          </cell>
          <cell r="AK613">
            <v>570</v>
          </cell>
          <cell r="AM613">
            <v>1.7861591695501731</v>
          </cell>
          <cell r="AN613">
            <v>1.1889469753547424</v>
          </cell>
          <cell r="AO613">
            <v>2.6511627906976742</v>
          </cell>
          <cell r="AR613">
            <v>570</v>
          </cell>
          <cell r="AX613">
            <v>570</v>
          </cell>
        </row>
        <row r="614">
          <cell r="AH614">
            <v>38121</v>
          </cell>
          <cell r="AI614">
            <v>2594</v>
          </cell>
          <cell r="AJ614">
            <v>1615</v>
          </cell>
          <cell r="AK614" t="str">
            <v/>
          </cell>
          <cell r="AM614">
            <v>1.7951557093425605</v>
          </cell>
          <cell r="AN614">
            <v>1.2061239731142643</v>
          </cell>
          <cell r="AO614" t="str">
            <v/>
          </cell>
          <cell r="AR614">
            <v>570</v>
          </cell>
          <cell r="AX614" t="str">
            <v/>
          </cell>
        </row>
        <row r="615">
          <cell r="AH615">
            <v>38124</v>
          </cell>
          <cell r="AI615">
            <v>2513</v>
          </cell>
          <cell r="AJ615">
            <v>1583</v>
          </cell>
          <cell r="AK615" t="str">
            <v/>
          </cell>
          <cell r="AM615">
            <v>1.7391003460207612</v>
          </cell>
          <cell r="AN615">
            <v>1.1822255414488425</v>
          </cell>
          <cell r="AO615" t="str">
            <v/>
          </cell>
          <cell r="AR615">
            <v>570</v>
          </cell>
          <cell r="AX615" t="str">
            <v/>
          </cell>
        </row>
        <row r="616">
          <cell r="AH616">
            <v>38125</v>
          </cell>
          <cell r="AI616">
            <v>2523</v>
          </cell>
          <cell r="AJ616">
            <v>1625</v>
          </cell>
          <cell r="AK616" t="str">
            <v/>
          </cell>
          <cell r="AM616">
            <v>1.7460207612456748</v>
          </cell>
          <cell r="AN616">
            <v>1.2135922330097086</v>
          </cell>
          <cell r="AO616" t="str">
            <v/>
          </cell>
          <cell r="AR616">
            <v>570</v>
          </cell>
          <cell r="AX616" t="str">
            <v/>
          </cell>
        </row>
        <row r="617">
          <cell r="AH617">
            <v>38126</v>
          </cell>
          <cell r="AI617">
            <v>2594</v>
          </cell>
          <cell r="AJ617">
            <v>1634</v>
          </cell>
          <cell r="AK617" t="str">
            <v/>
          </cell>
          <cell r="AM617">
            <v>1.7951557093425605</v>
          </cell>
          <cell r="AN617">
            <v>1.2203136669156087</v>
          </cell>
          <cell r="AO617" t="str">
            <v/>
          </cell>
          <cell r="AR617">
            <v>570</v>
          </cell>
          <cell r="AX617" t="str">
            <v/>
          </cell>
        </row>
        <row r="618">
          <cell r="AH618">
            <v>38127</v>
          </cell>
          <cell r="AI618">
            <v>2589</v>
          </cell>
          <cell r="AJ618">
            <v>1624</v>
          </cell>
          <cell r="AK618">
            <v>570</v>
          </cell>
          <cell r="AM618">
            <v>1.7916955017301037</v>
          </cell>
          <cell r="AN618">
            <v>1.2128454070201644</v>
          </cell>
          <cell r="AO618">
            <v>2.6511627906976742</v>
          </cell>
          <cell r="AR618">
            <v>570</v>
          </cell>
          <cell r="AX618">
            <v>570</v>
          </cell>
        </row>
        <row r="619">
          <cell r="AH619">
            <v>38128</v>
          </cell>
          <cell r="AI619">
            <v>2663</v>
          </cell>
          <cell r="AJ619">
            <v>1642.5</v>
          </cell>
          <cell r="AK619" t="str">
            <v/>
          </cell>
          <cell r="AM619">
            <v>1.8429065743944637</v>
          </cell>
          <cell r="AN619">
            <v>1.2266616878267365</v>
          </cell>
          <cell r="AO619" t="str">
            <v/>
          </cell>
          <cell r="AR619">
            <v>570</v>
          </cell>
          <cell r="AX619" t="str">
            <v/>
          </cell>
        </row>
        <row r="620">
          <cell r="AH620">
            <v>38131</v>
          </cell>
          <cell r="AI620">
            <v>2690</v>
          </cell>
          <cell r="AJ620">
            <v>1653</v>
          </cell>
          <cell r="AK620" t="str">
            <v/>
          </cell>
          <cell r="AM620">
            <v>1.8615916955017302</v>
          </cell>
          <cell r="AN620">
            <v>1.2345033607169529</v>
          </cell>
          <cell r="AO620" t="str">
            <v/>
          </cell>
          <cell r="AR620">
            <v>570</v>
          </cell>
          <cell r="AX620" t="str">
            <v/>
          </cell>
        </row>
        <row r="621">
          <cell r="AH621">
            <v>38132</v>
          </cell>
          <cell r="AI621">
            <v>2679</v>
          </cell>
          <cell r="AJ621">
            <v>1640</v>
          </cell>
          <cell r="AK621" t="str">
            <v/>
          </cell>
          <cell r="AM621">
            <v>1.8539792387543252</v>
          </cell>
          <cell r="AN621">
            <v>1.2247946228528752</v>
          </cell>
          <cell r="AO621" t="str">
            <v/>
          </cell>
          <cell r="AR621">
            <v>570</v>
          </cell>
          <cell r="AX621" t="str">
            <v/>
          </cell>
        </row>
        <row r="622">
          <cell r="AH622">
            <v>38133</v>
          </cell>
          <cell r="AI622">
            <v>2688</v>
          </cell>
          <cell r="AJ622">
            <v>1661</v>
          </cell>
          <cell r="AK622" t="str">
            <v/>
          </cell>
          <cell r="AM622">
            <v>1.8602076124567475</v>
          </cell>
          <cell r="AN622">
            <v>1.2404779686333085</v>
          </cell>
          <cell r="AO622" t="str">
            <v/>
          </cell>
          <cell r="AR622">
            <v>570</v>
          </cell>
          <cell r="AX622" t="str">
            <v/>
          </cell>
        </row>
        <row r="623">
          <cell r="AH623">
            <v>38134</v>
          </cell>
          <cell r="AI623">
            <v>2774</v>
          </cell>
          <cell r="AJ623">
            <v>1672</v>
          </cell>
          <cell r="AK623">
            <v>570</v>
          </cell>
          <cell r="AM623">
            <v>1.9197231833910036</v>
          </cell>
          <cell r="AN623">
            <v>1.2486930545182973</v>
          </cell>
          <cell r="AO623">
            <v>2.6511627906976742</v>
          </cell>
          <cell r="AR623">
            <v>570</v>
          </cell>
          <cell r="AX623">
            <v>570</v>
          </cell>
        </row>
        <row r="624">
          <cell r="AH624">
            <v>38135</v>
          </cell>
          <cell r="AI624">
            <v>2774</v>
          </cell>
          <cell r="AJ624">
            <v>1693</v>
          </cell>
          <cell r="AK624" t="str">
            <v/>
          </cell>
          <cell r="AM624">
            <v>1.9197231833910036</v>
          </cell>
          <cell r="AN624">
            <v>1.2643764002987303</v>
          </cell>
          <cell r="AO624" t="str">
            <v/>
          </cell>
          <cell r="AR624">
            <v>578.75</v>
          </cell>
          <cell r="AX624" t="str">
            <v/>
          </cell>
        </row>
        <row r="625">
          <cell r="AH625">
            <v>38139</v>
          </cell>
          <cell r="AI625">
            <v>2816</v>
          </cell>
          <cell r="AJ625">
            <v>1708</v>
          </cell>
          <cell r="AK625" t="str">
            <v/>
          </cell>
          <cell r="AM625">
            <v>1.9487889273356402</v>
          </cell>
          <cell r="AN625">
            <v>1.2755787901418969</v>
          </cell>
          <cell r="AO625" t="str">
            <v/>
          </cell>
          <cell r="AR625">
            <v>587.5</v>
          </cell>
          <cell r="AX625" t="str">
            <v/>
          </cell>
        </row>
        <row r="626">
          <cell r="AH626">
            <v>38140</v>
          </cell>
          <cell r="AI626">
            <v>2748</v>
          </cell>
          <cell r="AJ626">
            <v>1673</v>
          </cell>
          <cell r="AK626" t="str">
            <v/>
          </cell>
          <cell r="AM626">
            <v>1.9017301038062284</v>
          </cell>
          <cell r="AN626">
            <v>1.2494398805078417</v>
          </cell>
          <cell r="AO626" t="str">
            <v/>
          </cell>
          <cell r="AR626">
            <v>596.25</v>
          </cell>
          <cell r="AX626" t="str">
            <v/>
          </cell>
        </row>
        <row r="627">
          <cell r="AH627">
            <v>38141</v>
          </cell>
          <cell r="AI627">
            <v>2744</v>
          </cell>
          <cell r="AJ627">
            <v>1683</v>
          </cell>
          <cell r="AK627">
            <v>605</v>
          </cell>
          <cell r="AM627">
            <v>1.898961937716263</v>
          </cell>
          <cell r="AN627">
            <v>1.256908140403286</v>
          </cell>
          <cell r="AO627">
            <v>2.8139534883720931</v>
          </cell>
          <cell r="AR627">
            <v>605</v>
          </cell>
          <cell r="AX627">
            <v>605</v>
          </cell>
        </row>
        <row r="628">
          <cell r="AH628">
            <v>38142</v>
          </cell>
          <cell r="AI628">
            <v>2698</v>
          </cell>
          <cell r="AJ628">
            <v>1661</v>
          </cell>
          <cell r="AK628" t="str">
            <v/>
          </cell>
          <cell r="AM628">
            <v>1.8671280276816609</v>
          </cell>
          <cell r="AN628">
            <v>1.2404779686333085</v>
          </cell>
          <cell r="AO628" t="str">
            <v/>
          </cell>
          <cell r="AR628">
            <v>605</v>
          </cell>
          <cell r="AX628" t="str">
            <v/>
          </cell>
        </row>
        <row r="629">
          <cell r="AH629">
            <v>38145</v>
          </cell>
          <cell r="AI629">
            <v>2775</v>
          </cell>
          <cell r="AJ629">
            <v>1684</v>
          </cell>
          <cell r="AK629" t="str">
            <v/>
          </cell>
          <cell r="AM629">
            <v>1.9204152249134947</v>
          </cell>
          <cell r="AN629">
            <v>1.2576549663928305</v>
          </cell>
          <cell r="AO629" t="str">
            <v/>
          </cell>
          <cell r="AR629">
            <v>605</v>
          </cell>
          <cell r="AX629" t="str">
            <v/>
          </cell>
        </row>
        <row r="630">
          <cell r="AH630">
            <v>38146</v>
          </cell>
          <cell r="AI630">
            <v>2714</v>
          </cell>
          <cell r="AJ630">
            <v>1668</v>
          </cell>
          <cell r="AK630" t="str">
            <v/>
          </cell>
          <cell r="AM630">
            <v>1.8782006920415224</v>
          </cell>
          <cell r="AN630">
            <v>1.2457057505601195</v>
          </cell>
          <cell r="AO630" t="str">
            <v/>
          </cell>
          <cell r="AR630">
            <v>605</v>
          </cell>
          <cell r="AX630" t="str">
            <v/>
          </cell>
        </row>
        <row r="631">
          <cell r="AH631">
            <v>38147</v>
          </cell>
          <cell r="AI631">
            <v>2602</v>
          </cell>
          <cell r="AJ631">
            <v>1643</v>
          </cell>
          <cell r="AK631" t="str">
            <v/>
          </cell>
          <cell r="AM631">
            <v>1.8006920415224914</v>
          </cell>
          <cell r="AN631">
            <v>1.2270351008215086</v>
          </cell>
          <cell r="AO631" t="str">
            <v/>
          </cell>
          <cell r="AR631">
            <v>605</v>
          </cell>
          <cell r="AX631" t="str">
            <v/>
          </cell>
        </row>
        <row r="632">
          <cell r="AH632">
            <v>38148</v>
          </cell>
          <cell r="AI632">
            <v>2570</v>
          </cell>
          <cell r="AJ632">
            <v>1640</v>
          </cell>
          <cell r="AK632">
            <v>605</v>
          </cell>
          <cell r="AM632">
            <v>1.7785467128027681</v>
          </cell>
          <cell r="AN632">
            <v>1.2247946228528752</v>
          </cell>
          <cell r="AO632">
            <v>2.8139534883720931</v>
          </cell>
          <cell r="AR632">
            <v>605</v>
          </cell>
          <cell r="AX632">
            <v>605</v>
          </cell>
        </row>
        <row r="633">
          <cell r="AH633">
            <v>38149</v>
          </cell>
          <cell r="AI633">
            <v>2554</v>
          </cell>
          <cell r="AJ633">
            <v>1635</v>
          </cell>
          <cell r="AK633" t="str">
            <v/>
          </cell>
          <cell r="AM633">
            <v>1.7674740484429066</v>
          </cell>
          <cell r="AN633">
            <v>1.2210604929051532</v>
          </cell>
          <cell r="AO633" t="str">
            <v/>
          </cell>
          <cell r="AR633" t="str">
            <v/>
          </cell>
          <cell r="AX633" t="str">
            <v/>
          </cell>
        </row>
        <row r="634">
          <cell r="AH634">
            <v>38152</v>
          </cell>
          <cell r="AI634">
            <v>2547</v>
          </cell>
          <cell r="AJ634">
            <v>1643</v>
          </cell>
          <cell r="AK634" t="str">
            <v/>
          </cell>
          <cell r="AM634">
            <v>1.762629757785467</v>
          </cell>
          <cell r="AN634">
            <v>1.2270351008215086</v>
          </cell>
          <cell r="AO634" t="str">
            <v/>
          </cell>
          <cell r="AR634" t="str">
            <v/>
          </cell>
          <cell r="AX634" t="str">
            <v/>
          </cell>
        </row>
        <row r="635">
          <cell r="AH635">
            <v>38153</v>
          </cell>
          <cell r="AI635">
            <v>2610</v>
          </cell>
          <cell r="AJ635">
            <v>1650</v>
          </cell>
          <cell r="AK635" t="str">
            <v/>
          </cell>
          <cell r="AM635">
            <v>1.8062283737024221</v>
          </cell>
          <cell r="AN635">
            <v>1.2322628827483197</v>
          </cell>
          <cell r="AO635" t="str">
            <v/>
          </cell>
          <cell r="AR635" t="str">
            <v/>
          </cell>
          <cell r="AX635" t="str">
            <v/>
          </cell>
        </row>
        <row r="636">
          <cell r="AH636">
            <v>38154</v>
          </cell>
          <cell r="AI636">
            <v>2585</v>
          </cell>
          <cell r="AJ636">
            <v>1677</v>
          </cell>
          <cell r="AK636" t="str">
            <v/>
          </cell>
          <cell r="AM636">
            <v>1.7889273356401385</v>
          </cell>
          <cell r="AN636">
            <v>1.2524271844660195</v>
          </cell>
          <cell r="AO636" t="str">
            <v/>
          </cell>
          <cell r="AR636" t="str">
            <v/>
          </cell>
          <cell r="AX636" t="str">
            <v/>
          </cell>
        </row>
        <row r="637">
          <cell r="AH637">
            <v>38155</v>
          </cell>
          <cell r="AI637">
            <v>2630</v>
          </cell>
          <cell r="AJ637">
            <v>1698</v>
          </cell>
          <cell r="AK637" t="str">
            <v/>
          </cell>
          <cell r="AM637">
            <v>1.820069204152249</v>
          </cell>
          <cell r="AN637">
            <v>1.2681105302464526</v>
          </cell>
          <cell r="AO637" t="str">
            <v/>
          </cell>
          <cell r="AR637" t="str">
            <v/>
          </cell>
          <cell r="AX637" t="str">
            <v/>
          </cell>
        </row>
        <row r="638">
          <cell r="AH638">
            <v>38156</v>
          </cell>
          <cell r="AI638">
            <v>2615</v>
          </cell>
          <cell r="AJ638">
            <v>1707</v>
          </cell>
          <cell r="AK638">
            <v>605</v>
          </cell>
          <cell r="AM638">
            <v>1.8096885813148789</v>
          </cell>
          <cell r="AN638">
            <v>1.2748319641523524</v>
          </cell>
          <cell r="AO638">
            <v>2.8139534883720931</v>
          </cell>
          <cell r="AR638">
            <v>605</v>
          </cell>
          <cell r="AX638">
            <v>605</v>
          </cell>
        </row>
        <row r="639">
          <cell r="AH639">
            <v>38159</v>
          </cell>
          <cell r="AI639">
            <v>2624</v>
          </cell>
          <cell r="AJ639">
            <v>1714</v>
          </cell>
          <cell r="AK639" t="str">
            <v/>
          </cell>
          <cell r="AM639">
            <v>1.8159169550173011</v>
          </cell>
          <cell r="AN639">
            <v>1.2800597460791636</v>
          </cell>
          <cell r="AO639" t="str">
            <v/>
          </cell>
          <cell r="AR639">
            <v>605</v>
          </cell>
          <cell r="AX639" t="str">
            <v/>
          </cell>
        </row>
        <row r="640">
          <cell r="AH640">
            <v>38160</v>
          </cell>
          <cell r="AI640">
            <v>2550.5</v>
          </cell>
          <cell r="AJ640">
            <v>1692</v>
          </cell>
          <cell r="AK640" t="str">
            <v/>
          </cell>
          <cell r="AM640">
            <v>1.7650519031141869</v>
          </cell>
          <cell r="AN640">
            <v>1.2636295743091859</v>
          </cell>
          <cell r="AO640" t="str">
            <v/>
          </cell>
          <cell r="AR640">
            <v>605</v>
          </cell>
          <cell r="AX640" t="str">
            <v/>
          </cell>
        </row>
        <row r="641">
          <cell r="AH641">
            <v>38161</v>
          </cell>
          <cell r="AI641">
            <v>2585</v>
          </cell>
          <cell r="AJ641">
            <v>1703</v>
          </cell>
          <cell r="AK641" t="str">
            <v/>
          </cell>
          <cell r="AM641">
            <v>1.7889273356401385</v>
          </cell>
          <cell r="AN641">
            <v>1.2718446601941749</v>
          </cell>
          <cell r="AO641" t="str">
            <v/>
          </cell>
          <cell r="AR641">
            <v>605</v>
          </cell>
          <cell r="AX641" t="str">
            <v/>
          </cell>
        </row>
        <row r="642">
          <cell r="AH642">
            <v>38162</v>
          </cell>
          <cell r="AI642">
            <v>2678</v>
          </cell>
          <cell r="AJ642">
            <v>1729</v>
          </cell>
          <cell r="AK642">
            <v>605</v>
          </cell>
          <cell r="AM642">
            <v>1.8532871972318339</v>
          </cell>
          <cell r="AN642">
            <v>1.2912621359223302</v>
          </cell>
          <cell r="AO642">
            <v>2.8139534883720931</v>
          </cell>
          <cell r="AR642">
            <v>605</v>
          </cell>
          <cell r="AX642">
            <v>605</v>
          </cell>
        </row>
        <row r="643">
          <cell r="AH643">
            <v>38163</v>
          </cell>
          <cell r="AI643">
            <v>2650</v>
          </cell>
          <cell r="AJ643">
            <v>1727</v>
          </cell>
          <cell r="AK643" t="str">
            <v/>
          </cell>
          <cell r="AM643">
            <v>1.833910034602076</v>
          </cell>
          <cell r="AN643">
            <v>1.2897684839432413</v>
          </cell>
          <cell r="AO643" t="str">
            <v/>
          </cell>
          <cell r="AR643">
            <v>605</v>
          </cell>
          <cell r="AX643" t="str">
            <v/>
          </cell>
        </row>
        <row r="644">
          <cell r="AH644">
            <v>38166</v>
          </cell>
          <cell r="AI644">
            <v>2657</v>
          </cell>
          <cell r="AJ644">
            <v>1717.5</v>
          </cell>
          <cell r="AK644" t="str">
            <v/>
          </cell>
          <cell r="AM644">
            <v>1.8387543252595155</v>
          </cell>
          <cell r="AN644">
            <v>1.2826736370425691</v>
          </cell>
          <cell r="AO644" t="str">
            <v/>
          </cell>
          <cell r="AR644">
            <v>605</v>
          </cell>
          <cell r="AX644" t="str">
            <v/>
          </cell>
        </row>
        <row r="645">
          <cell r="AH645">
            <v>38167</v>
          </cell>
          <cell r="AI645">
            <v>2583</v>
          </cell>
          <cell r="AJ645">
            <v>1695</v>
          </cell>
          <cell r="AK645" t="str">
            <v/>
          </cell>
          <cell r="AM645">
            <v>1.7875432525951558</v>
          </cell>
          <cell r="AN645">
            <v>1.2658700522778192</v>
          </cell>
          <cell r="AO645" t="str">
            <v/>
          </cell>
          <cell r="AR645">
            <v>605</v>
          </cell>
          <cell r="AX645" t="str">
            <v/>
          </cell>
        </row>
        <row r="646">
          <cell r="AH646">
            <v>38168</v>
          </cell>
          <cell r="AI646">
            <v>2650</v>
          </cell>
          <cell r="AJ646">
            <v>1722</v>
          </cell>
          <cell r="AK646" t="str">
            <v/>
          </cell>
          <cell r="AM646">
            <v>1.833910034602076</v>
          </cell>
          <cell r="AN646">
            <v>1.286034353995519</v>
          </cell>
          <cell r="AO646" t="str">
            <v/>
          </cell>
          <cell r="AR646">
            <v>605</v>
          </cell>
          <cell r="AX646" t="str">
            <v/>
          </cell>
        </row>
        <row r="647">
          <cell r="AH647">
            <v>38169</v>
          </cell>
          <cell r="AI647">
            <v>2690</v>
          </cell>
          <cell r="AJ647">
            <v>1717</v>
          </cell>
          <cell r="AK647">
            <v>605</v>
          </cell>
          <cell r="AM647">
            <v>1.8615916955017302</v>
          </cell>
          <cell r="AN647">
            <v>1.2823002240477968</v>
          </cell>
          <cell r="AO647">
            <v>2.8139534883720931</v>
          </cell>
          <cell r="AR647">
            <v>605</v>
          </cell>
          <cell r="AX647">
            <v>605</v>
          </cell>
        </row>
        <row r="648">
          <cell r="AH648">
            <v>38170</v>
          </cell>
          <cell r="AI648">
            <v>2681</v>
          </cell>
          <cell r="AJ648">
            <v>1716</v>
          </cell>
          <cell r="AK648" t="str">
            <v/>
          </cell>
          <cell r="AM648">
            <v>1.855363321799308</v>
          </cell>
          <cell r="AN648">
            <v>1.2815533980582525</v>
          </cell>
          <cell r="AO648" t="str">
            <v/>
          </cell>
          <cell r="AR648">
            <v>605</v>
          </cell>
          <cell r="AX648" t="str">
            <v/>
          </cell>
        </row>
        <row r="649">
          <cell r="AH649">
            <v>38173</v>
          </cell>
          <cell r="AI649">
            <v>2735</v>
          </cell>
          <cell r="AJ649">
            <v>1731.5</v>
          </cell>
          <cell r="AK649" t="str">
            <v/>
          </cell>
          <cell r="AM649">
            <v>1.8927335640138407</v>
          </cell>
          <cell r="AN649">
            <v>1.2931292008961912</v>
          </cell>
          <cell r="AO649" t="str">
            <v/>
          </cell>
          <cell r="AR649">
            <v>605</v>
          </cell>
          <cell r="AX649" t="str">
            <v/>
          </cell>
        </row>
        <row r="650">
          <cell r="AH650">
            <v>38174</v>
          </cell>
          <cell r="AI650">
            <v>2669</v>
          </cell>
          <cell r="AJ650">
            <v>1720</v>
          </cell>
          <cell r="AK650" t="str">
            <v/>
          </cell>
          <cell r="AM650">
            <v>1.8470588235294119</v>
          </cell>
          <cell r="AN650">
            <v>1.2845407020164301</v>
          </cell>
          <cell r="AO650" t="str">
            <v/>
          </cell>
          <cell r="AR650">
            <v>605</v>
          </cell>
          <cell r="AX650" t="str">
            <v/>
          </cell>
        </row>
        <row r="651">
          <cell r="AH651">
            <v>38175</v>
          </cell>
          <cell r="AI651">
            <v>2749</v>
          </cell>
          <cell r="AJ651">
            <v>1745</v>
          </cell>
          <cell r="AK651" t="str">
            <v/>
          </cell>
          <cell r="AM651">
            <v>1.9024221453287198</v>
          </cell>
          <cell r="AN651">
            <v>1.303211351755041</v>
          </cell>
          <cell r="AO651" t="str">
            <v/>
          </cell>
          <cell r="AR651">
            <v>605</v>
          </cell>
          <cell r="AX651" t="str">
            <v/>
          </cell>
        </row>
        <row r="652">
          <cell r="AH652">
            <v>38176</v>
          </cell>
          <cell r="AI652">
            <v>2744</v>
          </cell>
          <cell r="AJ652">
            <v>1757</v>
          </cell>
          <cell r="AK652">
            <v>605</v>
          </cell>
          <cell r="AM652">
            <v>1.898961937716263</v>
          </cell>
          <cell r="AN652">
            <v>1.3121732636295742</v>
          </cell>
          <cell r="AO652">
            <v>2.8139534883720931</v>
          </cell>
          <cell r="AR652">
            <v>605</v>
          </cell>
          <cell r="AX652">
            <v>605</v>
          </cell>
        </row>
        <row r="653">
          <cell r="AH653">
            <v>38177</v>
          </cell>
          <cell r="AI653">
            <v>2794.5</v>
          </cell>
          <cell r="AJ653">
            <v>1752</v>
          </cell>
          <cell r="AK653" t="str">
            <v/>
          </cell>
          <cell r="AM653">
            <v>1.9339100346020761</v>
          </cell>
          <cell r="AN653">
            <v>1.3084391336818522</v>
          </cell>
          <cell r="AO653" t="str">
            <v/>
          </cell>
          <cell r="AR653">
            <v>615</v>
          </cell>
          <cell r="AX653" t="str">
            <v/>
          </cell>
        </row>
        <row r="654">
          <cell r="AH654">
            <v>38180</v>
          </cell>
          <cell r="AI654">
            <v>2778</v>
          </cell>
          <cell r="AJ654">
            <v>1740</v>
          </cell>
          <cell r="AK654" t="str">
            <v/>
          </cell>
          <cell r="AM654">
            <v>1.9224913494809688</v>
          </cell>
          <cell r="AN654">
            <v>1.2994772218073189</v>
          </cell>
          <cell r="AO654" t="str">
            <v/>
          </cell>
          <cell r="AR654">
            <v>625</v>
          </cell>
          <cell r="AX654" t="str">
            <v/>
          </cell>
        </row>
        <row r="655">
          <cell r="AH655">
            <v>38181</v>
          </cell>
          <cell r="AI655">
            <v>2774.5</v>
          </cell>
          <cell r="AJ655">
            <v>1725</v>
          </cell>
          <cell r="AK655" t="str">
            <v/>
          </cell>
          <cell r="AM655">
            <v>1.9200692041522491</v>
          </cell>
          <cell r="AN655">
            <v>1.2882748319641524</v>
          </cell>
          <cell r="AO655" t="str">
            <v/>
          </cell>
          <cell r="AR655">
            <v>635</v>
          </cell>
          <cell r="AX655" t="str">
            <v/>
          </cell>
        </row>
        <row r="656">
          <cell r="AH656">
            <v>38182</v>
          </cell>
          <cell r="AI656">
            <v>2791</v>
          </cell>
          <cell r="AJ656">
            <v>1730</v>
          </cell>
          <cell r="AK656" t="str">
            <v/>
          </cell>
          <cell r="AM656">
            <v>1.9314878892733565</v>
          </cell>
          <cell r="AN656">
            <v>1.2920089619118746</v>
          </cell>
          <cell r="AO656" t="str">
            <v/>
          </cell>
          <cell r="AR656">
            <v>645</v>
          </cell>
          <cell r="AX656" t="str">
            <v/>
          </cell>
        </row>
        <row r="657">
          <cell r="AH657">
            <v>38183</v>
          </cell>
          <cell r="AI657">
            <v>2806</v>
          </cell>
          <cell r="AJ657">
            <v>1728</v>
          </cell>
          <cell r="AK657">
            <v>655</v>
          </cell>
          <cell r="AM657">
            <v>1.9418685121107266</v>
          </cell>
          <cell r="AN657">
            <v>1.2905153099327857</v>
          </cell>
          <cell r="AO657">
            <v>3.0465116279069768</v>
          </cell>
          <cell r="AR657">
            <v>655</v>
          </cell>
          <cell r="AX657">
            <v>655</v>
          </cell>
        </row>
        <row r="658">
          <cell r="AH658">
            <v>38184</v>
          </cell>
          <cell r="AI658">
            <v>2837</v>
          </cell>
          <cell r="AJ658">
            <v>1745</v>
          </cell>
          <cell r="AK658" t="str">
            <v/>
          </cell>
          <cell r="AM658">
            <v>1.9633217993079586</v>
          </cell>
          <cell r="AN658">
            <v>1.303211351755041</v>
          </cell>
          <cell r="AO658" t="str">
            <v/>
          </cell>
          <cell r="AR658">
            <v>655</v>
          </cell>
          <cell r="AX658" t="str">
            <v/>
          </cell>
        </row>
        <row r="659">
          <cell r="AH659">
            <v>38187</v>
          </cell>
          <cell r="AI659">
            <v>2826</v>
          </cell>
          <cell r="AJ659">
            <v>1736</v>
          </cell>
          <cell r="AK659" t="str">
            <v/>
          </cell>
          <cell r="AM659">
            <v>1.9557093425605536</v>
          </cell>
          <cell r="AN659">
            <v>1.2964899178491411</v>
          </cell>
          <cell r="AO659" t="str">
            <v/>
          </cell>
          <cell r="AR659">
            <v>655</v>
          </cell>
          <cell r="AX659" t="str">
            <v/>
          </cell>
        </row>
        <row r="660">
          <cell r="AH660">
            <v>38188</v>
          </cell>
          <cell r="AI660">
            <v>2784</v>
          </cell>
          <cell r="AJ660">
            <v>1720</v>
          </cell>
          <cell r="AK660" t="str">
            <v/>
          </cell>
          <cell r="AM660">
            <v>1.9266435986159169</v>
          </cell>
          <cell r="AN660">
            <v>1.2845407020164301</v>
          </cell>
          <cell r="AO660" t="str">
            <v/>
          </cell>
          <cell r="AR660">
            <v>655</v>
          </cell>
          <cell r="AX660" t="str">
            <v/>
          </cell>
        </row>
        <row r="661">
          <cell r="AH661">
            <v>38189</v>
          </cell>
          <cell r="AI661">
            <v>2757.5</v>
          </cell>
          <cell r="AJ661">
            <v>1698</v>
          </cell>
          <cell r="AK661" t="str">
            <v/>
          </cell>
          <cell r="AM661">
            <v>1.9083044982698962</v>
          </cell>
          <cell r="AN661">
            <v>1.2681105302464526</v>
          </cell>
          <cell r="AO661" t="str">
            <v/>
          </cell>
          <cell r="AR661">
            <v>655</v>
          </cell>
          <cell r="AX661" t="str">
            <v/>
          </cell>
        </row>
        <row r="662">
          <cell r="AH662">
            <v>38190</v>
          </cell>
          <cell r="AI662">
            <v>2793</v>
          </cell>
          <cell r="AJ662">
            <v>1701</v>
          </cell>
          <cell r="AK662">
            <v>655</v>
          </cell>
          <cell r="AM662">
            <v>1.9328719723183392</v>
          </cell>
          <cell r="AN662">
            <v>1.270351008215086</v>
          </cell>
          <cell r="AO662">
            <v>3.0465116279069768</v>
          </cell>
          <cell r="AR662">
            <v>655</v>
          </cell>
          <cell r="AX662">
            <v>655</v>
          </cell>
        </row>
        <row r="663">
          <cell r="AH663">
            <v>38191</v>
          </cell>
          <cell r="AI663">
            <v>2714</v>
          </cell>
          <cell r="AJ663">
            <v>1664</v>
          </cell>
          <cell r="AK663" t="str">
            <v/>
          </cell>
          <cell r="AM663">
            <v>1.8782006920415224</v>
          </cell>
          <cell r="AN663">
            <v>1.2427184466019416</v>
          </cell>
          <cell r="AO663" t="str">
            <v/>
          </cell>
          <cell r="AR663">
            <v>675</v>
          </cell>
          <cell r="AX663" t="str">
            <v/>
          </cell>
        </row>
        <row r="664">
          <cell r="AH664">
            <v>38194</v>
          </cell>
          <cell r="AI664">
            <v>2713</v>
          </cell>
          <cell r="AJ664">
            <v>1665</v>
          </cell>
          <cell r="AK664" t="str">
            <v/>
          </cell>
          <cell r="AM664">
            <v>1.877508650519031</v>
          </cell>
          <cell r="AN664">
            <v>1.2434652725914861</v>
          </cell>
          <cell r="AO664" t="str">
            <v/>
          </cell>
          <cell r="AR664">
            <v>695</v>
          </cell>
          <cell r="AX664" t="str">
            <v/>
          </cell>
        </row>
        <row r="665">
          <cell r="AH665">
            <v>38195</v>
          </cell>
          <cell r="AI665">
            <v>2663</v>
          </cell>
          <cell r="AJ665">
            <v>1657</v>
          </cell>
          <cell r="AK665" t="str">
            <v/>
          </cell>
          <cell r="AM665">
            <v>1.8429065743944637</v>
          </cell>
          <cell r="AN665">
            <v>1.2374906646751307</v>
          </cell>
          <cell r="AO665" t="str">
            <v/>
          </cell>
          <cell r="AR665">
            <v>715</v>
          </cell>
          <cell r="AX665" t="str">
            <v/>
          </cell>
        </row>
        <row r="666">
          <cell r="AH666">
            <v>38196</v>
          </cell>
          <cell r="AI666">
            <v>2735</v>
          </cell>
          <cell r="AJ666">
            <v>1683</v>
          </cell>
          <cell r="AK666" t="str">
            <v/>
          </cell>
          <cell r="AM666">
            <v>1.8927335640138407</v>
          </cell>
          <cell r="AN666">
            <v>1.256908140403286</v>
          </cell>
          <cell r="AO666" t="str">
            <v/>
          </cell>
          <cell r="AR666">
            <v>735</v>
          </cell>
          <cell r="AX666" t="str">
            <v/>
          </cell>
        </row>
        <row r="667">
          <cell r="AH667">
            <v>38197</v>
          </cell>
          <cell r="AI667">
            <v>2786</v>
          </cell>
          <cell r="AJ667">
            <v>1682</v>
          </cell>
          <cell r="AK667">
            <v>755</v>
          </cell>
          <cell r="AM667">
            <v>1.9280276816608997</v>
          </cell>
          <cell r="AN667">
            <v>1.2561613144137416</v>
          </cell>
          <cell r="AO667">
            <v>3.5116279069767442</v>
          </cell>
          <cell r="AR667">
            <v>755</v>
          </cell>
          <cell r="AX667">
            <v>755</v>
          </cell>
        </row>
        <row r="668">
          <cell r="AH668">
            <v>38198</v>
          </cell>
          <cell r="AI668">
            <v>2816</v>
          </cell>
          <cell r="AJ668">
            <v>1696</v>
          </cell>
          <cell r="AK668" t="str">
            <v/>
          </cell>
          <cell r="AM668">
            <v>1.9487889273356402</v>
          </cell>
          <cell r="AN668">
            <v>1.2666168782673637</v>
          </cell>
          <cell r="AO668" t="str">
            <v/>
          </cell>
          <cell r="AR668">
            <v>755</v>
          </cell>
          <cell r="AX668" t="str">
            <v/>
          </cell>
        </row>
        <row r="669">
          <cell r="AH669">
            <v>38201</v>
          </cell>
          <cell r="AI669">
            <v>2818</v>
          </cell>
          <cell r="AJ669">
            <v>1695</v>
          </cell>
          <cell r="AK669" t="str">
            <v/>
          </cell>
          <cell r="AM669">
            <v>1.9501730103806227</v>
          </cell>
          <cell r="AN669">
            <v>1.2658700522778192</v>
          </cell>
          <cell r="AO669" t="str">
            <v/>
          </cell>
          <cell r="AR669">
            <v>755</v>
          </cell>
          <cell r="AX669" t="str">
            <v/>
          </cell>
        </row>
        <row r="670">
          <cell r="AH670">
            <v>38202</v>
          </cell>
          <cell r="AI670">
            <v>2807</v>
          </cell>
          <cell r="AJ670">
            <v>1698</v>
          </cell>
          <cell r="AK670" t="str">
            <v/>
          </cell>
          <cell r="AM670">
            <v>1.942560553633218</v>
          </cell>
          <cell r="AN670">
            <v>1.2681105302464526</v>
          </cell>
          <cell r="AO670" t="str">
            <v/>
          </cell>
          <cell r="AR670">
            <v>755</v>
          </cell>
          <cell r="AX670" t="str">
            <v/>
          </cell>
        </row>
        <row r="671">
          <cell r="AH671">
            <v>38203</v>
          </cell>
          <cell r="AI671">
            <v>2802</v>
          </cell>
          <cell r="AJ671">
            <v>1686</v>
          </cell>
          <cell r="AK671" t="str">
            <v/>
          </cell>
          <cell r="AM671">
            <v>1.9391003460207612</v>
          </cell>
          <cell r="AN671">
            <v>1.2591486183719194</v>
          </cell>
          <cell r="AO671" t="str">
            <v/>
          </cell>
          <cell r="AR671">
            <v>755</v>
          </cell>
          <cell r="AX671" t="str">
            <v/>
          </cell>
        </row>
        <row r="672">
          <cell r="AH672">
            <v>38204</v>
          </cell>
          <cell r="AI672">
            <v>2789</v>
          </cell>
          <cell r="AJ672">
            <v>1688</v>
          </cell>
          <cell r="AK672">
            <v>755</v>
          </cell>
          <cell r="AM672">
            <v>1.9301038062283737</v>
          </cell>
          <cell r="AN672">
            <v>1.2606422703510083</v>
          </cell>
          <cell r="AO672">
            <v>3.5116279069767442</v>
          </cell>
          <cell r="AR672">
            <v>755</v>
          </cell>
          <cell r="AX672">
            <v>755</v>
          </cell>
        </row>
        <row r="673">
          <cell r="AH673">
            <v>38205</v>
          </cell>
          <cell r="AI673">
            <v>2782</v>
          </cell>
          <cell r="AJ673">
            <v>1685</v>
          </cell>
          <cell r="AK673" t="str">
            <v/>
          </cell>
          <cell r="AM673">
            <v>1.9252595155709342</v>
          </cell>
          <cell r="AN673">
            <v>1.2584017923823749</v>
          </cell>
          <cell r="AO673" t="str">
            <v/>
          </cell>
          <cell r="AR673">
            <v>755</v>
          </cell>
          <cell r="AX673" t="str">
            <v/>
          </cell>
        </row>
        <row r="674">
          <cell r="AH674">
            <v>38208</v>
          </cell>
          <cell r="AI674">
            <v>2718</v>
          </cell>
          <cell r="AJ674">
            <v>1665</v>
          </cell>
          <cell r="AK674" t="str">
            <v/>
          </cell>
          <cell r="AM674">
            <v>1.8809688581314878</v>
          </cell>
          <cell r="AN674">
            <v>1.2434652725914861</v>
          </cell>
          <cell r="AO674" t="str">
            <v/>
          </cell>
          <cell r="AR674">
            <v>755</v>
          </cell>
          <cell r="AX674" t="str">
            <v/>
          </cell>
        </row>
        <row r="675">
          <cell r="AH675">
            <v>38209</v>
          </cell>
          <cell r="AI675">
            <v>2736</v>
          </cell>
          <cell r="AJ675">
            <v>1683</v>
          </cell>
          <cell r="AK675" t="str">
            <v/>
          </cell>
          <cell r="AM675">
            <v>1.8934256055363321</v>
          </cell>
          <cell r="AN675">
            <v>1.256908140403286</v>
          </cell>
          <cell r="AO675" t="str">
            <v/>
          </cell>
          <cell r="AR675">
            <v>755</v>
          </cell>
          <cell r="AX675" t="str">
            <v/>
          </cell>
        </row>
        <row r="676">
          <cell r="AH676">
            <v>38210</v>
          </cell>
          <cell r="AI676">
            <v>2765</v>
          </cell>
          <cell r="AJ676">
            <v>1685</v>
          </cell>
          <cell r="AK676" t="str">
            <v/>
          </cell>
          <cell r="AM676">
            <v>1.9134948096885813</v>
          </cell>
          <cell r="AN676">
            <v>1.2584017923823749</v>
          </cell>
          <cell r="AO676" t="str">
            <v/>
          </cell>
          <cell r="AR676">
            <v>755</v>
          </cell>
          <cell r="AX676" t="str">
            <v/>
          </cell>
        </row>
        <row r="677">
          <cell r="AH677">
            <v>38211</v>
          </cell>
          <cell r="AI677">
            <v>2772</v>
          </cell>
          <cell r="AJ677">
            <v>1715</v>
          </cell>
          <cell r="AK677">
            <v>755</v>
          </cell>
          <cell r="AM677">
            <v>1.9183391003460208</v>
          </cell>
          <cell r="AN677">
            <v>1.2808065720687081</v>
          </cell>
          <cell r="AO677">
            <v>3.5116279069767442</v>
          </cell>
          <cell r="AR677">
            <v>755</v>
          </cell>
          <cell r="AX677">
            <v>755</v>
          </cell>
        </row>
        <row r="678">
          <cell r="AH678">
            <v>38212</v>
          </cell>
          <cell r="AI678">
            <v>2857</v>
          </cell>
          <cell r="AJ678">
            <v>1728</v>
          </cell>
          <cell r="AK678" t="str">
            <v/>
          </cell>
          <cell r="AM678">
            <v>1.9771626297577856</v>
          </cell>
          <cell r="AN678">
            <v>1.2905153099327857</v>
          </cell>
          <cell r="AO678" t="str">
            <v/>
          </cell>
          <cell r="AR678">
            <v>755</v>
          </cell>
          <cell r="AX678" t="str">
            <v/>
          </cell>
        </row>
        <row r="679">
          <cell r="AH679">
            <v>38215</v>
          </cell>
          <cell r="AI679">
            <v>2831</v>
          </cell>
          <cell r="AJ679">
            <v>1729</v>
          </cell>
          <cell r="AK679" t="str">
            <v/>
          </cell>
          <cell r="AM679">
            <v>1.9591695501730104</v>
          </cell>
          <cell r="AN679">
            <v>1.2912621359223302</v>
          </cell>
          <cell r="AO679" t="str">
            <v/>
          </cell>
          <cell r="AR679">
            <v>755</v>
          </cell>
          <cell r="AX679" t="str">
            <v/>
          </cell>
        </row>
        <row r="680">
          <cell r="AH680">
            <v>38216</v>
          </cell>
          <cell r="AI680">
            <v>2823</v>
          </cell>
          <cell r="AJ680">
            <v>1716</v>
          </cell>
          <cell r="AK680" t="str">
            <v/>
          </cell>
          <cell r="AM680">
            <v>1.9536332179930795</v>
          </cell>
          <cell r="AN680">
            <v>1.2815533980582525</v>
          </cell>
          <cell r="AO680" t="str">
            <v/>
          </cell>
          <cell r="AR680">
            <v>755</v>
          </cell>
          <cell r="AX680" t="str">
            <v/>
          </cell>
        </row>
        <row r="681">
          <cell r="AH681">
            <v>38217</v>
          </cell>
          <cell r="AI681">
            <v>2761</v>
          </cell>
          <cell r="AJ681">
            <v>1712</v>
          </cell>
          <cell r="AK681" t="str">
            <v/>
          </cell>
          <cell r="AM681">
            <v>1.9107266435986159</v>
          </cell>
          <cell r="AN681">
            <v>1.2785660941000747</v>
          </cell>
          <cell r="AO681" t="str">
            <v/>
          </cell>
          <cell r="AR681">
            <v>755</v>
          </cell>
          <cell r="AX681" t="str">
            <v/>
          </cell>
        </row>
        <row r="682">
          <cell r="AH682">
            <v>38218</v>
          </cell>
          <cell r="AI682">
            <v>2796</v>
          </cell>
          <cell r="AJ682">
            <v>1733</v>
          </cell>
          <cell r="AK682">
            <v>755</v>
          </cell>
          <cell r="AM682">
            <v>1.934948096885813</v>
          </cell>
          <cell r="AN682">
            <v>1.2942494398805078</v>
          </cell>
          <cell r="AO682">
            <v>3.5116279069767442</v>
          </cell>
          <cell r="AR682">
            <v>755</v>
          </cell>
          <cell r="AX682">
            <v>755</v>
          </cell>
        </row>
        <row r="683">
          <cell r="AH683">
            <v>38219</v>
          </cell>
          <cell r="AI683">
            <v>2765</v>
          </cell>
          <cell r="AJ683">
            <v>1733.5</v>
          </cell>
          <cell r="AK683" t="str">
            <v/>
          </cell>
          <cell r="AM683">
            <v>1.9134948096885813</v>
          </cell>
          <cell r="AN683">
            <v>1.2946228528752801</v>
          </cell>
          <cell r="AO683" t="str">
            <v/>
          </cell>
          <cell r="AR683">
            <v>761</v>
          </cell>
          <cell r="AX683" t="str">
            <v/>
          </cell>
        </row>
        <row r="684">
          <cell r="AH684">
            <v>38222</v>
          </cell>
          <cell r="AI684">
            <v>2713</v>
          </cell>
          <cell r="AJ684">
            <v>1709</v>
          </cell>
          <cell r="AK684" t="str">
            <v/>
          </cell>
          <cell r="AM684">
            <v>1.877508650519031</v>
          </cell>
          <cell r="AN684">
            <v>1.2763256161314414</v>
          </cell>
          <cell r="AO684" t="str">
            <v/>
          </cell>
          <cell r="AR684">
            <v>767</v>
          </cell>
          <cell r="AX684" t="str">
            <v/>
          </cell>
        </row>
        <row r="685">
          <cell r="AH685">
            <v>38223</v>
          </cell>
          <cell r="AI685">
            <v>2735.5</v>
          </cell>
          <cell r="AJ685">
            <v>1711</v>
          </cell>
          <cell r="AK685" t="str">
            <v/>
          </cell>
          <cell r="AM685">
            <v>1.8930795847750865</v>
          </cell>
          <cell r="AN685">
            <v>1.2778192681105303</v>
          </cell>
          <cell r="AO685" t="str">
            <v/>
          </cell>
          <cell r="AR685">
            <v>773</v>
          </cell>
          <cell r="AX685" t="str">
            <v/>
          </cell>
        </row>
        <row r="686">
          <cell r="AH686">
            <v>38224</v>
          </cell>
          <cell r="AI686">
            <v>2706</v>
          </cell>
          <cell r="AJ686">
            <v>1692</v>
          </cell>
          <cell r="AK686" t="str">
            <v/>
          </cell>
          <cell r="AM686">
            <v>1.8726643598615917</v>
          </cell>
          <cell r="AN686">
            <v>1.2636295743091859</v>
          </cell>
          <cell r="AO686" t="str">
            <v/>
          </cell>
          <cell r="AR686">
            <v>779</v>
          </cell>
          <cell r="AX686" t="str">
            <v/>
          </cell>
        </row>
        <row r="687">
          <cell r="AH687">
            <v>38225</v>
          </cell>
          <cell r="AI687">
            <v>2733</v>
          </cell>
          <cell r="AJ687">
            <v>1701</v>
          </cell>
          <cell r="AK687">
            <v>785</v>
          </cell>
          <cell r="AM687">
            <v>1.891349480968858</v>
          </cell>
          <cell r="AN687">
            <v>1.270351008215086</v>
          </cell>
          <cell r="AO687">
            <v>3.6511627906976742</v>
          </cell>
          <cell r="AR687">
            <v>785</v>
          </cell>
          <cell r="AX687">
            <v>785</v>
          </cell>
        </row>
        <row r="688">
          <cell r="AH688">
            <v>38226</v>
          </cell>
          <cell r="AI688">
            <v>2764</v>
          </cell>
          <cell r="AJ688">
            <v>1701</v>
          </cell>
          <cell r="AK688" t="str">
            <v/>
          </cell>
          <cell r="AM688">
            <v>1.91280276816609</v>
          </cell>
          <cell r="AN688">
            <v>1.270351008215086</v>
          </cell>
          <cell r="AO688" t="str">
            <v/>
          </cell>
          <cell r="AR688">
            <v>785</v>
          </cell>
          <cell r="AX688" t="str">
            <v/>
          </cell>
        </row>
        <row r="689">
          <cell r="AH689">
            <v>38230</v>
          </cell>
          <cell r="AI689">
            <v>2784</v>
          </cell>
          <cell r="AJ689">
            <v>1697</v>
          </cell>
          <cell r="AK689" t="str">
            <v/>
          </cell>
          <cell r="AM689">
            <v>1.9266435986159169</v>
          </cell>
          <cell r="AN689">
            <v>1.2673637042569081</v>
          </cell>
          <cell r="AO689" t="str">
            <v/>
          </cell>
          <cell r="AR689">
            <v>785</v>
          </cell>
          <cell r="AX689" t="str">
            <v/>
          </cell>
        </row>
        <row r="690">
          <cell r="AH690">
            <v>38231</v>
          </cell>
          <cell r="AI690">
            <v>2774</v>
          </cell>
          <cell r="AJ690">
            <v>1699.5</v>
          </cell>
          <cell r="AK690" t="str">
            <v/>
          </cell>
          <cell r="AM690">
            <v>1.9197231833910036</v>
          </cell>
          <cell r="AN690">
            <v>1.2692307692307692</v>
          </cell>
          <cell r="AO690" t="str">
            <v/>
          </cell>
          <cell r="AR690">
            <v>785</v>
          </cell>
          <cell r="AX690" t="str">
            <v/>
          </cell>
        </row>
        <row r="691">
          <cell r="AH691">
            <v>38232</v>
          </cell>
          <cell r="AI691">
            <v>2732</v>
          </cell>
          <cell r="AJ691">
            <v>1686</v>
          </cell>
          <cell r="AK691">
            <v>785</v>
          </cell>
          <cell r="AM691">
            <v>1.8906574394463669</v>
          </cell>
          <cell r="AN691">
            <v>1.2591486183719194</v>
          </cell>
          <cell r="AO691">
            <v>3.6511627906976742</v>
          </cell>
          <cell r="AR691">
            <v>785</v>
          </cell>
          <cell r="AX691">
            <v>785</v>
          </cell>
        </row>
        <row r="692">
          <cell r="AH692">
            <v>38233</v>
          </cell>
          <cell r="AI692">
            <v>2701</v>
          </cell>
          <cell r="AJ692">
            <v>1655</v>
          </cell>
          <cell r="AK692" t="str">
            <v/>
          </cell>
          <cell r="AM692">
            <v>1.8692041522491349</v>
          </cell>
          <cell r="AN692">
            <v>1.2359970126960418</v>
          </cell>
          <cell r="AO692" t="str">
            <v/>
          </cell>
          <cell r="AR692">
            <v>780</v>
          </cell>
          <cell r="AX692" t="str">
            <v/>
          </cell>
        </row>
        <row r="693">
          <cell r="AH693">
            <v>38236</v>
          </cell>
          <cell r="AI693">
            <v>2723</v>
          </cell>
          <cell r="AJ693">
            <v>1661</v>
          </cell>
          <cell r="AK693" t="str">
            <v/>
          </cell>
          <cell r="AM693">
            <v>1.8844290657439446</v>
          </cell>
          <cell r="AN693">
            <v>1.2404779686333085</v>
          </cell>
          <cell r="AO693" t="str">
            <v/>
          </cell>
          <cell r="AR693">
            <v>775</v>
          </cell>
          <cell r="AX693" t="str">
            <v/>
          </cell>
        </row>
        <row r="694">
          <cell r="AH694">
            <v>38237</v>
          </cell>
          <cell r="AI694">
            <v>2754.5</v>
          </cell>
          <cell r="AJ694">
            <v>1676</v>
          </cell>
          <cell r="AK694" t="str">
            <v/>
          </cell>
          <cell r="AM694">
            <v>1.9062283737024222</v>
          </cell>
          <cell r="AN694">
            <v>1.2516803584764751</v>
          </cell>
          <cell r="AO694" t="str">
            <v/>
          </cell>
          <cell r="AR694">
            <v>770</v>
          </cell>
          <cell r="AX694" t="str">
            <v/>
          </cell>
        </row>
        <row r="695">
          <cell r="AH695">
            <v>38238</v>
          </cell>
          <cell r="AI695">
            <v>2735</v>
          </cell>
          <cell r="AJ695">
            <v>1671</v>
          </cell>
          <cell r="AK695" t="str">
            <v/>
          </cell>
          <cell r="AM695">
            <v>1.8927335640138407</v>
          </cell>
          <cell r="AN695">
            <v>1.2479462285287528</v>
          </cell>
          <cell r="AO695" t="str">
            <v/>
          </cell>
          <cell r="AR695">
            <v>765</v>
          </cell>
          <cell r="AX695" t="str">
            <v/>
          </cell>
        </row>
        <row r="696">
          <cell r="AH696">
            <v>38239</v>
          </cell>
          <cell r="AI696">
            <v>2751</v>
          </cell>
          <cell r="AJ696">
            <v>1672</v>
          </cell>
          <cell r="AK696">
            <v>760</v>
          </cell>
          <cell r="AM696">
            <v>1.9038062283737025</v>
          </cell>
          <cell r="AN696">
            <v>1.2486930545182973</v>
          </cell>
          <cell r="AO696">
            <v>3.5348837209302326</v>
          </cell>
          <cell r="AR696">
            <v>760</v>
          </cell>
          <cell r="AX696">
            <v>760</v>
          </cell>
        </row>
        <row r="697">
          <cell r="AH697">
            <v>38240</v>
          </cell>
          <cell r="AI697">
            <v>2788.5</v>
          </cell>
          <cell r="AJ697">
            <v>1705</v>
          </cell>
          <cell r="AK697" t="str">
            <v/>
          </cell>
          <cell r="AM697">
            <v>1.929757785467128</v>
          </cell>
          <cell r="AN697">
            <v>1.2733383121732635</v>
          </cell>
          <cell r="AO697" t="str">
            <v/>
          </cell>
          <cell r="AR697">
            <v>760</v>
          </cell>
          <cell r="AX697" t="str">
            <v/>
          </cell>
        </row>
        <row r="698">
          <cell r="AH698">
            <v>38243</v>
          </cell>
          <cell r="AI698">
            <v>2786</v>
          </cell>
          <cell r="AJ698">
            <v>1700</v>
          </cell>
          <cell r="AK698" t="str">
            <v/>
          </cell>
          <cell r="AM698">
            <v>1.9280276816608997</v>
          </cell>
          <cell r="AN698">
            <v>1.2696041822255415</v>
          </cell>
          <cell r="AO698" t="str">
            <v/>
          </cell>
          <cell r="AR698">
            <v>760</v>
          </cell>
          <cell r="AX698" t="str">
            <v/>
          </cell>
        </row>
        <row r="699">
          <cell r="AH699">
            <v>38244</v>
          </cell>
          <cell r="AI699">
            <v>2769</v>
          </cell>
          <cell r="AJ699">
            <v>1701</v>
          </cell>
          <cell r="AK699" t="str">
            <v/>
          </cell>
          <cell r="AM699">
            <v>1.9162629757785468</v>
          </cell>
          <cell r="AN699">
            <v>1.270351008215086</v>
          </cell>
          <cell r="AO699" t="str">
            <v/>
          </cell>
          <cell r="AR699">
            <v>760</v>
          </cell>
          <cell r="AX699" t="str">
            <v/>
          </cell>
        </row>
        <row r="700">
          <cell r="AH700">
            <v>38245</v>
          </cell>
          <cell r="AI700">
            <v>2767</v>
          </cell>
          <cell r="AJ700">
            <v>1708</v>
          </cell>
          <cell r="AK700" t="str">
            <v/>
          </cell>
          <cell r="AM700">
            <v>1.914878892733564</v>
          </cell>
          <cell r="AN700">
            <v>1.2755787901418969</v>
          </cell>
          <cell r="AO700" t="str">
            <v/>
          </cell>
          <cell r="AR700">
            <v>760</v>
          </cell>
          <cell r="AX700" t="str">
            <v/>
          </cell>
        </row>
        <row r="701">
          <cell r="AH701">
            <v>38246</v>
          </cell>
          <cell r="AI701">
            <v>2823</v>
          </cell>
          <cell r="AJ701">
            <v>1713</v>
          </cell>
          <cell r="AK701">
            <v>760</v>
          </cell>
          <cell r="AM701">
            <v>1.9536332179930795</v>
          </cell>
          <cell r="AN701">
            <v>1.2793129200896192</v>
          </cell>
          <cell r="AO701">
            <v>3.5348837209302326</v>
          </cell>
          <cell r="AR701">
            <v>760</v>
          </cell>
          <cell r="AX701">
            <v>760</v>
          </cell>
        </row>
        <row r="702">
          <cell r="AH702">
            <v>38247</v>
          </cell>
          <cell r="AI702">
            <v>2815</v>
          </cell>
          <cell r="AJ702">
            <v>1710</v>
          </cell>
          <cell r="AK702" t="str">
            <v/>
          </cell>
          <cell r="AM702">
            <v>1.9480968858131489</v>
          </cell>
          <cell r="AN702">
            <v>1.2770724421209858</v>
          </cell>
          <cell r="AO702" t="str">
            <v/>
          </cell>
          <cell r="AR702">
            <v>760</v>
          </cell>
          <cell r="AX702" t="str">
            <v/>
          </cell>
        </row>
        <row r="703">
          <cell r="AH703">
            <v>38250</v>
          </cell>
          <cell r="AI703">
            <v>2849</v>
          </cell>
          <cell r="AJ703">
            <v>1753</v>
          </cell>
          <cell r="AK703" t="str">
            <v/>
          </cell>
          <cell r="AM703">
            <v>1.9716262975778547</v>
          </cell>
          <cell r="AN703">
            <v>1.3091859596713966</v>
          </cell>
          <cell r="AO703" t="str">
            <v/>
          </cell>
          <cell r="AR703">
            <v>760</v>
          </cell>
          <cell r="AX703" t="str">
            <v/>
          </cell>
        </row>
        <row r="704">
          <cell r="AH704">
            <v>38251</v>
          </cell>
          <cell r="AI704">
            <v>2899</v>
          </cell>
          <cell r="AJ704">
            <v>1802</v>
          </cell>
          <cell r="AK704" t="str">
            <v/>
          </cell>
          <cell r="AM704">
            <v>2.006228373702422</v>
          </cell>
          <cell r="AN704">
            <v>1.3457804331590739</v>
          </cell>
          <cell r="AO704" t="str">
            <v/>
          </cell>
          <cell r="AR704">
            <v>760</v>
          </cell>
          <cell r="AX704" t="str">
            <v/>
          </cell>
        </row>
        <row r="705">
          <cell r="AH705">
            <v>38252</v>
          </cell>
          <cell r="AI705">
            <v>2915</v>
          </cell>
          <cell r="AJ705">
            <v>1810</v>
          </cell>
          <cell r="AK705" t="str">
            <v/>
          </cell>
          <cell r="AM705">
            <v>2.0173010380622838</v>
          </cell>
          <cell r="AN705">
            <v>1.3517550410754293</v>
          </cell>
          <cell r="AO705" t="str">
            <v/>
          </cell>
          <cell r="AR705">
            <v>760</v>
          </cell>
          <cell r="AX705" t="str">
            <v/>
          </cell>
        </row>
        <row r="706">
          <cell r="AH706">
            <v>38253</v>
          </cell>
          <cell r="AI706">
            <v>2932</v>
          </cell>
          <cell r="AJ706">
            <v>1814</v>
          </cell>
          <cell r="AK706">
            <v>760</v>
          </cell>
          <cell r="AM706">
            <v>2.0290657439446367</v>
          </cell>
          <cell r="AN706">
            <v>1.3547423450336071</v>
          </cell>
          <cell r="AO706">
            <v>3.5348837209302326</v>
          </cell>
          <cell r="AR706">
            <v>760</v>
          </cell>
          <cell r="AX706">
            <v>760</v>
          </cell>
        </row>
        <row r="707">
          <cell r="AH707">
            <v>38254</v>
          </cell>
          <cell r="AI707">
            <v>2911</v>
          </cell>
          <cell r="AJ707">
            <v>1795</v>
          </cell>
          <cell r="AK707" t="str">
            <v/>
          </cell>
          <cell r="AM707">
            <v>2.0145328719723183</v>
          </cell>
          <cell r="AN707">
            <v>1.340552651232263</v>
          </cell>
          <cell r="AO707" t="str">
            <v/>
          </cell>
          <cell r="AR707">
            <v>744</v>
          </cell>
          <cell r="AX707" t="str">
            <v/>
          </cell>
        </row>
        <row r="708">
          <cell r="AH708">
            <v>38257</v>
          </cell>
          <cell r="AI708">
            <v>2953</v>
          </cell>
          <cell r="AJ708">
            <v>1812</v>
          </cell>
          <cell r="AK708" t="str">
            <v/>
          </cell>
          <cell r="AM708">
            <v>2.043598615916955</v>
          </cell>
          <cell r="AN708">
            <v>1.3532486930545182</v>
          </cell>
          <cell r="AO708" t="str">
            <v/>
          </cell>
          <cell r="AR708">
            <v>728</v>
          </cell>
          <cell r="AX708" t="str">
            <v/>
          </cell>
        </row>
        <row r="709">
          <cell r="AH709">
            <v>38258</v>
          </cell>
          <cell r="AI709">
            <v>2933</v>
          </cell>
          <cell r="AJ709">
            <v>1791</v>
          </cell>
          <cell r="AK709" t="str">
            <v/>
          </cell>
          <cell r="AM709">
            <v>2.0297577854671278</v>
          </cell>
          <cell r="AN709">
            <v>1.3375653472740852</v>
          </cell>
          <cell r="AO709" t="str">
            <v/>
          </cell>
          <cell r="AR709">
            <v>712</v>
          </cell>
          <cell r="AX709" t="str">
            <v/>
          </cell>
        </row>
        <row r="710">
          <cell r="AH710">
            <v>38259</v>
          </cell>
          <cell r="AI710">
            <v>2990</v>
          </cell>
          <cell r="AJ710">
            <v>1806</v>
          </cell>
          <cell r="AK710" t="str">
            <v/>
          </cell>
          <cell r="AM710">
            <v>2.0692041522491351</v>
          </cell>
          <cell r="AN710">
            <v>1.3487677371172517</v>
          </cell>
          <cell r="AO710" t="str">
            <v/>
          </cell>
          <cell r="AR710">
            <v>696</v>
          </cell>
          <cell r="AX710" t="str">
            <v/>
          </cell>
        </row>
        <row r="711">
          <cell r="AH711">
            <v>38260</v>
          </cell>
          <cell r="AI711">
            <v>2997.5</v>
          </cell>
          <cell r="AJ711">
            <v>1845.5</v>
          </cell>
          <cell r="AK711">
            <v>680</v>
          </cell>
          <cell r="AM711">
            <v>2.07439446366782</v>
          </cell>
          <cell r="AN711">
            <v>1.3782673637042568</v>
          </cell>
          <cell r="AO711">
            <v>3.1627906976744184</v>
          </cell>
          <cell r="AR711">
            <v>680</v>
          </cell>
          <cell r="AX711">
            <v>680</v>
          </cell>
        </row>
        <row r="712">
          <cell r="AH712">
            <v>38261</v>
          </cell>
          <cell r="AI712">
            <v>2995</v>
          </cell>
          <cell r="AJ712">
            <v>1820</v>
          </cell>
          <cell r="AK712" t="str">
            <v/>
          </cell>
          <cell r="AM712">
            <v>2.0726643598615917</v>
          </cell>
          <cell r="AN712">
            <v>1.3592233009708738</v>
          </cell>
          <cell r="AO712" t="str">
            <v/>
          </cell>
          <cell r="AR712">
            <v>680</v>
          </cell>
          <cell r="AX712" t="str">
            <v/>
          </cell>
        </row>
        <row r="713">
          <cell r="AH713">
            <v>38264</v>
          </cell>
          <cell r="AI713">
            <v>2983.5</v>
          </cell>
          <cell r="AJ713">
            <v>1825</v>
          </cell>
          <cell r="AK713" t="str">
            <v/>
          </cell>
          <cell r="AM713">
            <v>2.0647058823529414</v>
          </cell>
          <cell r="AN713">
            <v>1.3629574309185959</v>
          </cell>
          <cell r="AO713" t="str">
            <v/>
          </cell>
          <cell r="AR713">
            <v>680</v>
          </cell>
          <cell r="AX713" t="str">
            <v/>
          </cell>
        </row>
        <row r="714">
          <cell r="AH714">
            <v>38265</v>
          </cell>
          <cell r="AI714">
            <v>2979</v>
          </cell>
          <cell r="AJ714">
            <v>1833</v>
          </cell>
          <cell r="AK714" t="str">
            <v/>
          </cell>
          <cell r="AM714">
            <v>2.0615916955017299</v>
          </cell>
          <cell r="AN714">
            <v>1.3689320388349515</v>
          </cell>
          <cell r="AO714" t="str">
            <v/>
          </cell>
          <cell r="AR714">
            <v>680</v>
          </cell>
          <cell r="AX714" t="str">
            <v/>
          </cell>
        </row>
        <row r="715">
          <cell r="AH715">
            <v>38266</v>
          </cell>
          <cell r="AI715">
            <v>3038</v>
          </cell>
          <cell r="AJ715">
            <v>1860</v>
          </cell>
          <cell r="AK715" t="str">
            <v/>
          </cell>
          <cell r="AM715">
            <v>2.1024221453287195</v>
          </cell>
          <cell r="AN715">
            <v>1.3890963405526513</v>
          </cell>
          <cell r="AO715" t="str">
            <v/>
          </cell>
          <cell r="AR715">
            <v>680</v>
          </cell>
          <cell r="AX715" t="str">
            <v/>
          </cell>
        </row>
        <row r="716">
          <cell r="AH716">
            <v>38267</v>
          </cell>
          <cell r="AI716">
            <v>3046</v>
          </cell>
          <cell r="AJ716">
            <v>1849</v>
          </cell>
          <cell r="AK716">
            <v>680</v>
          </cell>
          <cell r="AM716">
            <v>2.1079584775086504</v>
          </cell>
          <cell r="AN716">
            <v>1.3808812546676625</v>
          </cell>
          <cell r="AO716">
            <v>3.1627906976744184</v>
          </cell>
          <cell r="AR716">
            <v>680</v>
          </cell>
          <cell r="AX716">
            <v>680</v>
          </cell>
        </row>
        <row r="717">
          <cell r="AH717">
            <v>38268</v>
          </cell>
          <cell r="AI717">
            <v>3145</v>
          </cell>
          <cell r="AJ717">
            <v>1879.5</v>
          </cell>
          <cell r="AK717" t="str">
            <v/>
          </cell>
          <cell r="AM717">
            <v>2.1764705882352939</v>
          </cell>
          <cell r="AN717">
            <v>1.4036594473487678</v>
          </cell>
          <cell r="AO717" t="str">
            <v/>
          </cell>
          <cell r="AR717">
            <v>680</v>
          </cell>
          <cell r="AX717" t="str">
            <v/>
          </cell>
        </row>
        <row r="718">
          <cell r="AH718">
            <v>38271</v>
          </cell>
          <cell r="AI718">
            <v>3140</v>
          </cell>
          <cell r="AJ718">
            <v>1856</v>
          </cell>
          <cell r="AK718" t="str">
            <v/>
          </cell>
          <cell r="AM718">
            <v>2.1730103806228374</v>
          </cell>
          <cell r="AN718">
            <v>1.3861090365944735</v>
          </cell>
          <cell r="AO718" t="str">
            <v/>
          </cell>
          <cell r="AR718">
            <v>680</v>
          </cell>
          <cell r="AX718" t="str">
            <v/>
          </cell>
        </row>
        <row r="719">
          <cell r="AH719">
            <v>38272</v>
          </cell>
          <cell r="AI719">
            <v>3094</v>
          </cell>
          <cell r="AJ719">
            <v>1830</v>
          </cell>
          <cell r="AK719" t="str">
            <v/>
          </cell>
          <cell r="AM719">
            <v>2.1411764705882352</v>
          </cell>
          <cell r="AN719">
            <v>1.3666915608663182</v>
          </cell>
          <cell r="AO719" t="str">
            <v/>
          </cell>
          <cell r="AR719">
            <v>680</v>
          </cell>
          <cell r="AX719" t="str">
            <v/>
          </cell>
        </row>
        <row r="720">
          <cell r="AH720">
            <v>38273</v>
          </cell>
          <cell r="AI720">
            <v>2815</v>
          </cell>
          <cell r="AJ720">
            <v>1719</v>
          </cell>
          <cell r="AK720" t="str">
            <v/>
          </cell>
          <cell r="AM720">
            <v>1.9480968858131489</v>
          </cell>
          <cell r="AN720">
            <v>1.2837938760268857</v>
          </cell>
          <cell r="AO720" t="str">
            <v/>
          </cell>
          <cell r="AR720">
            <v>680</v>
          </cell>
          <cell r="AX720" t="str">
            <v/>
          </cell>
        </row>
        <row r="721">
          <cell r="AH721">
            <v>38274</v>
          </cell>
          <cell r="AI721">
            <v>2746</v>
          </cell>
          <cell r="AJ721">
            <v>1745</v>
          </cell>
          <cell r="AK721">
            <v>680</v>
          </cell>
          <cell r="AM721">
            <v>1.9003460207612457</v>
          </cell>
          <cell r="AN721">
            <v>1.303211351755041</v>
          </cell>
          <cell r="AO721">
            <v>3.1627906976744184</v>
          </cell>
          <cell r="AR721">
            <v>680</v>
          </cell>
          <cell r="AX721">
            <v>680</v>
          </cell>
        </row>
        <row r="722">
          <cell r="AH722">
            <v>38275</v>
          </cell>
          <cell r="AI722">
            <v>2830</v>
          </cell>
          <cell r="AJ722">
            <v>1763</v>
          </cell>
          <cell r="AK722" t="str">
            <v/>
          </cell>
          <cell r="AM722">
            <v>1.9584775086505191</v>
          </cell>
          <cell r="AN722">
            <v>1.3166542195668409</v>
          </cell>
          <cell r="AO722" t="str">
            <v/>
          </cell>
          <cell r="AR722">
            <v>680</v>
          </cell>
          <cell r="AX722" t="str">
            <v/>
          </cell>
        </row>
        <row r="723">
          <cell r="AH723">
            <v>38278</v>
          </cell>
          <cell r="AI723">
            <v>2794</v>
          </cell>
          <cell r="AJ723">
            <v>1740</v>
          </cell>
          <cell r="AK723" t="str">
            <v/>
          </cell>
          <cell r="AM723">
            <v>1.9335640138408305</v>
          </cell>
          <cell r="AN723">
            <v>1.2994772218073189</v>
          </cell>
          <cell r="AO723" t="str">
            <v/>
          </cell>
          <cell r="AR723">
            <v>680</v>
          </cell>
          <cell r="AX723" t="str">
            <v/>
          </cell>
        </row>
        <row r="724">
          <cell r="AH724">
            <v>38279</v>
          </cell>
          <cell r="AI724">
            <v>2817.5</v>
          </cell>
          <cell r="AJ724">
            <v>1765</v>
          </cell>
          <cell r="AK724" t="str">
            <v/>
          </cell>
          <cell r="AM724">
            <v>1.9498269896193772</v>
          </cell>
          <cell r="AN724">
            <v>1.3181478715459298</v>
          </cell>
          <cell r="AO724" t="str">
            <v/>
          </cell>
          <cell r="AR724">
            <v>680</v>
          </cell>
          <cell r="AX724" t="str">
            <v/>
          </cell>
        </row>
        <row r="725">
          <cell r="AH725">
            <v>38280</v>
          </cell>
          <cell r="AI725">
            <v>2798.5</v>
          </cell>
          <cell r="AJ725">
            <v>1746</v>
          </cell>
          <cell r="AK725" t="str">
            <v/>
          </cell>
          <cell r="AM725">
            <v>1.9366782006920416</v>
          </cell>
          <cell r="AN725">
            <v>1.3039581777445854</v>
          </cell>
          <cell r="AO725" t="str">
            <v/>
          </cell>
          <cell r="AR725">
            <v>680</v>
          </cell>
          <cell r="AX725" t="str">
            <v/>
          </cell>
        </row>
        <row r="726">
          <cell r="AH726">
            <v>38281</v>
          </cell>
          <cell r="AI726">
            <v>2825</v>
          </cell>
          <cell r="AJ726">
            <v>1750</v>
          </cell>
          <cell r="AK726">
            <v>680</v>
          </cell>
          <cell r="AM726">
            <v>1.9550173010380623</v>
          </cell>
          <cell r="AN726">
            <v>1.3069454817027633</v>
          </cell>
          <cell r="AO726">
            <v>3.1627906976744184</v>
          </cell>
          <cell r="AR726">
            <v>680</v>
          </cell>
          <cell r="AX726">
            <v>680</v>
          </cell>
        </row>
        <row r="727">
          <cell r="AH727">
            <v>38282</v>
          </cell>
          <cell r="AI727">
            <v>2804</v>
          </cell>
          <cell r="AJ727">
            <v>1750</v>
          </cell>
          <cell r="AK727" t="str">
            <v/>
          </cell>
          <cell r="AM727">
            <v>1.9404844290657439</v>
          </cell>
          <cell r="AN727">
            <v>1.3069454817027633</v>
          </cell>
          <cell r="AO727" t="str">
            <v/>
          </cell>
          <cell r="AR727">
            <v>680</v>
          </cell>
          <cell r="AX727" t="str">
            <v/>
          </cell>
        </row>
        <row r="728">
          <cell r="AH728">
            <v>38285</v>
          </cell>
          <cell r="AI728">
            <v>2750</v>
          </cell>
          <cell r="AJ728">
            <v>1739</v>
          </cell>
          <cell r="AK728" t="str">
            <v/>
          </cell>
          <cell r="AM728">
            <v>1.9031141868512111</v>
          </cell>
          <cell r="AN728">
            <v>1.2987303958177745</v>
          </cell>
          <cell r="AO728" t="str">
            <v/>
          </cell>
          <cell r="AR728">
            <v>680</v>
          </cell>
          <cell r="AX728" t="str">
            <v/>
          </cell>
        </row>
        <row r="729">
          <cell r="AH729">
            <v>38286</v>
          </cell>
          <cell r="AI729">
            <v>2792</v>
          </cell>
          <cell r="AJ729">
            <v>1749</v>
          </cell>
          <cell r="AK729" t="str">
            <v/>
          </cell>
          <cell r="AM729">
            <v>1.9321799307958478</v>
          </cell>
          <cell r="AN729">
            <v>1.3061986557132188</v>
          </cell>
          <cell r="AO729" t="str">
            <v/>
          </cell>
          <cell r="AR729">
            <v>680</v>
          </cell>
          <cell r="AX729" t="str">
            <v/>
          </cell>
        </row>
        <row r="730">
          <cell r="AH730">
            <v>38287</v>
          </cell>
          <cell r="AI730">
            <v>2800</v>
          </cell>
          <cell r="AJ730">
            <v>1770</v>
          </cell>
          <cell r="AK730" t="str">
            <v/>
          </cell>
          <cell r="AM730">
            <v>1.9377162629757785</v>
          </cell>
          <cell r="AN730">
            <v>1.3218820014936519</v>
          </cell>
          <cell r="AO730" t="str">
            <v/>
          </cell>
          <cell r="AR730">
            <v>680</v>
          </cell>
          <cell r="AX730" t="str">
            <v/>
          </cell>
        </row>
        <row r="731">
          <cell r="AH731">
            <v>38288</v>
          </cell>
          <cell r="AI731">
            <v>2752</v>
          </cell>
          <cell r="AJ731">
            <v>1765</v>
          </cell>
          <cell r="AK731">
            <v>680</v>
          </cell>
          <cell r="AM731">
            <v>1.9044982698961939</v>
          </cell>
          <cell r="AN731">
            <v>1.3181478715459298</v>
          </cell>
          <cell r="AO731">
            <v>3.1627906976744184</v>
          </cell>
          <cell r="AR731">
            <v>680</v>
          </cell>
          <cell r="AX731">
            <v>680</v>
          </cell>
        </row>
        <row r="732">
          <cell r="AH732">
            <v>38289</v>
          </cell>
          <cell r="AI732">
            <v>2882</v>
          </cell>
          <cell r="AJ732">
            <v>1817</v>
          </cell>
          <cell r="AK732" t="str">
            <v/>
          </cell>
          <cell r="AM732">
            <v>1.9944636678200691</v>
          </cell>
          <cell r="AN732">
            <v>1.3569828230022405</v>
          </cell>
          <cell r="AO732" t="str">
            <v/>
          </cell>
          <cell r="AR732">
            <v>680</v>
          </cell>
          <cell r="AX732" t="str">
            <v/>
          </cell>
        </row>
        <row r="733">
          <cell r="AH733">
            <v>38292</v>
          </cell>
          <cell r="AI733">
            <v>2831</v>
          </cell>
          <cell r="AJ733">
            <v>1806</v>
          </cell>
          <cell r="AK733" t="str">
            <v/>
          </cell>
          <cell r="AM733">
            <v>1.9591695501730104</v>
          </cell>
          <cell r="AN733">
            <v>1.3487677371172517</v>
          </cell>
          <cell r="AO733" t="str">
            <v/>
          </cell>
          <cell r="AR733">
            <v>680</v>
          </cell>
          <cell r="AX733" t="str">
            <v/>
          </cell>
        </row>
        <row r="734">
          <cell r="AH734">
            <v>38293</v>
          </cell>
          <cell r="AI734">
            <v>2849</v>
          </cell>
          <cell r="AJ734">
            <v>1793</v>
          </cell>
          <cell r="AK734" t="str">
            <v/>
          </cell>
          <cell r="AM734">
            <v>1.9716262975778547</v>
          </cell>
          <cell r="AN734">
            <v>1.3390589992531741</v>
          </cell>
          <cell r="AO734" t="str">
            <v/>
          </cell>
          <cell r="AR734">
            <v>680</v>
          </cell>
          <cell r="AX734" t="str">
            <v/>
          </cell>
        </row>
        <row r="735">
          <cell r="AH735">
            <v>38294</v>
          </cell>
          <cell r="AI735">
            <v>2875</v>
          </cell>
          <cell r="AJ735">
            <v>1802</v>
          </cell>
          <cell r="AK735" t="str">
            <v/>
          </cell>
          <cell r="AM735">
            <v>1.9896193771626298</v>
          </cell>
          <cell r="AN735">
            <v>1.3457804331590739</v>
          </cell>
          <cell r="AO735" t="str">
            <v/>
          </cell>
          <cell r="AR735">
            <v>680</v>
          </cell>
          <cell r="AX735" t="str">
            <v/>
          </cell>
        </row>
        <row r="736">
          <cell r="AH736">
            <v>38295</v>
          </cell>
          <cell r="AI736">
            <v>2915</v>
          </cell>
          <cell r="AJ736">
            <v>1812</v>
          </cell>
          <cell r="AK736">
            <v>680</v>
          </cell>
          <cell r="AM736">
            <v>2.0173010380622838</v>
          </cell>
          <cell r="AN736">
            <v>1.3532486930545182</v>
          </cell>
          <cell r="AO736">
            <v>3.1627906976744184</v>
          </cell>
          <cell r="AR736">
            <v>680</v>
          </cell>
          <cell r="AX736">
            <v>680</v>
          </cell>
        </row>
        <row r="737">
          <cell r="AH737">
            <v>38296</v>
          </cell>
          <cell r="AI737">
            <v>2953</v>
          </cell>
          <cell r="AJ737">
            <v>1826</v>
          </cell>
          <cell r="AK737" t="str">
            <v/>
          </cell>
          <cell r="AM737">
            <v>2.043598615916955</v>
          </cell>
          <cell r="AN737">
            <v>1.3637042569081403</v>
          </cell>
          <cell r="AO737" t="str">
            <v/>
          </cell>
          <cell r="AR737">
            <v>680</v>
          </cell>
          <cell r="AX737" t="str">
            <v/>
          </cell>
        </row>
        <row r="738">
          <cell r="AH738">
            <v>38299</v>
          </cell>
          <cell r="AI738">
            <v>2950.5</v>
          </cell>
          <cell r="AJ738">
            <v>1803</v>
          </cell>
          <cell r="AK738" t="str">
            <v/>
          </cell>
          <cell r="AM738">
            <v>2.0418685121107267</v>
          </cell>
          <cell r="AN738">
            <v>1.3465272591486184</v>
          </cell>
          <cell r="AO738" t="str">
            <v/>
          </cell>
          <cell r="AR738">
            <v>680</v>
          </cell>
          <cell r="AX738" t="str">
            <v/>
          </cell>
        </row>
        <row r="739">
          <cell r="AH739">
            <v>38300</v>
          </cell>
          <cell r="AI739">
            <v>2978</v>
          </cell>
          <cell r="AJ739">
            <v>1801</v>
          </cell>
          <cell r="AK739" t="str">
            <v/>
          </cell>
          <cell r="AM739">
            <v>2.0608996539792388</v>
          </cell>
          <cell r="AN739">
            <v>1.3450336071695295</v>
          </cell>
          <cell r="AO739" t="str">
            <v/>
          </cell>
          <cell r="AR739">
            <v>680</v>
          </cell>
          <cell r="AX739" t="str">
            <v/>
          </cell>
        </row>
        <row r="740">
          <cell r="AH740">
            <v>38301</v>
          </cell>
          <cell r="AI740">
            <v>2960</v>
          </cell>
          <cell r="AJ740">
            <v>1791</v>
          </cell>
          <cell r="AK740" t="str">
            <v/>
          </cell>
          <cell r="AM740">
            <v>2.0484429065743943</v>
          </cell>
          <cell r="AN740">
            <v>1.3375653472740852</v>
          </cell>
          <cell r="AO740" t="str">
            <v/>
          </cell>
          <cell r="AR740">
            <v>680</v>
          </cell>
          <cell r="AX740" t="str">
            <v/>
          </cell>
        </row>
        <row r="741">
          <cell r="AH741">
            <v>38302</v>
          </cell>
          <cell r="AI741">
            <v>2987.5</v>
          </cell>
          <cell r="AJ741">
            <v>1787</v>
          </cell>
          <cell r="AK741">
            <v>680</v>
          </cell>
          <cell r="AM741">
            <v>2.0674740484429064</v>
          </cell>
          <cell r="AN741">
            <v>1.3345780433159073</v>
          </cell>
          <cell r="AO741">
            <v>3.1627906976744184</v>
          </cell>
          <cell r="AR741">
            <v>680</v>
          </cell>
          <cell r="AX741">
            <v>680</v>
          </cell>
        </row>
        <row r="742">
          <cell r="AH742">
            <v>38303</v>
          </cell>
          <cell r="AI742">
            <v>3016</v>
          </cell>
          <cell r="AJ742">
            <v>1813.5</v>
          </cell>
          <cell r="AK742" t="str">
            <v/>
          </cell>
          <cell r="AM742">
            <v>2.08719723183391</v>
          </cell>
          <cell r="AN742">
            <v>1.354368932038835</v>
          </cell>
          <cell r="AO742" t="str">
            <v/>
          </cell>
          <cell r="AR742">
            <v>680</v>
          </cell>
          <cell r="AX742" t="str">
            <v/>
          </cell>
        </row>
        <row r="743">
          <cell r="AH743">
            <v>38306</v>
          </cell>
          <cell r="AI743">
            <v>3004</v>
          </cell>
          <cell r="AJ743">
            <v>1799</v>
          </cell>
          <cell r="AK743" t="str">
            <v/>
          </cell>
          <cell r="AM743">
            <v>2.0788927335640137</v>
          </cell>
          <cell r="AN743">
            <v>1.3435399551904406</v>
          </cell>
          <cell r="AO743" t="str">
            <v/>
          </cell>
          <cell r="AR743">
            <v>680</v>
          </cell>
          <cell r="AX743" t="str">
            <v/>
          </cell>
        </row>
        <row r="744">
          <cell r="AH744">
            <v>38307</v>
          </cell>
          <cell r="AI744">
            <v>2944</v>
          </cell>
          <cell r="AJ744">
            <v>1794</v>
          </cell>
          <cell r="AK744" t="str">
            <v/>
          </cell>
          <cell r="AM744">
            <v>2.037370242214533</v>
          </cell>
          <cell r="AN744">
            <v>1.3398058252427185</v>
          </cell>
          <cell r="AO744" t="str">
            <v/>
          </cell>
          <cell r="AR744">
            <v>680</v>
          </cell>
          <cell r="AX744" t="str">
            <v/>
          </cell>
        </row>
        <row r="745">
          <cell r="AH745">
            <v>38308</v>
          </cell>
          <cell r="AI745">
            <v>3023</v>
          </cell>
          <cell r="AJ745">
            <v>1811</v>
          </cell>
          <cell r="AK745" t="str">
            <v/>
          </cell>
          <cell r="AM745">
            <v>2.0920415224913493</v>
          </cell>
          <cell r="AN745">
            <v>1.3525018670649738</v>
          </cell>
          <cell r="AO745" t="str">
            <v/>
          </cell>
          <cell r="AR745">
            <v>680</v>
          </cell>
          <cell r="AX745" t="str">
            <v/>
          </cell>
        </row>
        <row r="746">
          <cell r="AH746">
            <v>38309</v>
          </cell>
          <cell r="AI746">
            <v>3080</v>
          </cell>
          <cell r="AJ746">
            <v>1815</v>
          </cell>
          <cell r="AK746">
            <v>680</v>
          </cell>
          <cell r="AM746">
            <v>2.1314878892733562</v>
          </cell>
          <cell r="AN746">
            <v>1.3554891710231516</v>
          </cell>
          <cell r="AO746">
            <v>3.1627906976744184</v>
          </cell>
          <cell r="AR746">
            <v>680</v>
          </cell>
          <cell r="AX746">
            <v>680</v>
          </cell>
        </row>
        <row r="747">
          <cell r="AH747">
            <v>38310</v>
          </cell>
          <cell r="AI747">
            <v>3077</v>
          </cell>
          <cell r="AJ747">
            <v>1792</v>
          </cell>
          <cell r="AK747" t="str">
            <v/>
          </cell>
          <cell r="AM747">
            <v>2.1294117647058823</v>
          </cell>
          <cell r="AN747">
            <v>1.3383121732636296</v>
          </cell>
          <cell r="AO747" t="str">
            <v/>
          </cell>
          <cell r="AR747" t="str">
            <v/>
          </cell>
          <cell r="AX747" t="str">
            <v/>
          </cell>
        </row>
        <row r="748">
          <cell r="AH748">
            <v>38313</v>
          </cell>
          <cell r="AI748">
            <v>3044</v>
          </cell>
          <cell r="AJ748">
            <v>1778</v>
          </cell>
          <cell r="AK748" t="str">
            <v/>
          </cell>
          <cell r="AM748">
            <v>2.1065743944636677</v>
          </cell>
          <cell r="AN748">
            <v>1.3278566094100075</v>
          </cell>
          <cell r="AO748" t="str">
            <v/>
          </cell>
          <cell r="AR748" t="str">
            <v/>
          </cell>
          <cell r="AX748" t="str">
            <v/>
          </cell>
        </row>
        <row r="749">
          <cell r="AH749">
            <v>38314</v>
          </cell>
          <cell r="AI749">
            <v>3069</v>
          </cell>
          <cell r="AJ749">
            <v>1786.5</v>
          </cell>
          <cell r="AK749" t="str">
            <v/>
          </cell>
          <cell r="AM749">
            <v>2.1238754325259515</v>
          </cell>
          <cell r="AN749">
            <v>1.3342046303211352</v>
          </cell>
          <cell r="AO749" t="str">
            <v/>
          </cell>
          <cell r="AR749" t="str">
            <v/>
          </cell>
          <cell r="AX749" t="str">
            <v/>
          </cell>
        </row>
        <row r="750">
          <cell r="AH750">
            <v>38315</v>
          </cell>
          <cell r="AI750">
            <v>3098</v>
          </cell>
          <cell r="AJ750">
            <v>1829</v>
          </cell>
          <cell r="AK750" t="str">
            <v/>
          </cell>
          <cell r="AM750">
            <v>2.1439446366782007</v>
          </cell>
          <cell r="AN750">
            <v>1.3659447348767737</v>
          </cell>
          <cell r="AO750" t="str">
            <v/>
          </cell>
          <cell r="AR750" t="str">
            <v/>
          </cell>
          <cell r="AX750" t="str">
            <v/>
          </cell>
        </row>
        <row r="751">
          <cell r="AH751">
            <v>38316</v>
          </cell>
          <cell r="AI751">
            <v>3115</v>
          </cell>
          <cell r="AJ751">
            <v>1847.5</v>
          </cell>
          <cell r="AK751" t="str">
            <v/>
          </cell>
          <cell r="AM751">
            <v>2.1557093425605536</v>
          </cell>
          <cell r="AN751">
            <v>1.3797610156833457</v>
          </cell>
          <cell r="AO751" t="str">
            <v/>
          </cell>
          <cell r="AR751" t="str">
            <v/>
          </cell>
          <cell r="AX751" t="str">
            <v/>
          </cell>
        </row>
        <row r="752">
          <cell r="AH752">
            <v>38317</v>
          </cell>
          <cell r="AI752">
            <v>3081</v>
          </cell>
          <cell r="AJ752">
            <v>1854</v>
          </cell>
          <cell r="AK752" t="str">
            <v/>
          </cell>
          <cell r="AM752">
            <v>2.1321799307958478</v>
          </cell>
          <cell r="AN752">
            <v>1.3846153846153846</v>
          </cell>
          <cell r="AO752" t="str">
            <v/>
          </cell>
          <cell r="AR752" t="str">
            <v/>
          </cell>
          <cell r="AX752" t="str">
            <v/>
          </cell>
        </row>
        <row r="753">
          <cell r="AH753">
            <v>38320</v>
          </cell>
          <cell r="AI753">
            <v>3112</v>
          </cell>
          <cell r="AJ753">
            <v>1847</v>
          </cell>
          <cell r="AK753" t="str">
            <v/>
          </cell>
          <cell r="AM753">
            <v>2.1536332179930797</v>
          </cell>
          <cell r="AN753">
            <v>1.3793876026885736</v>
          </cell>
          <cell r="AO753" t="str">
            <v/>
          </cell>
          <cell r="AR753" t="str">
            <v/>
          </cell>
          <cell r="AX753" t="str">
            <v/>
          </cell>
        </row>
        <row r="754">
          <cell r="AH754">
            <v>38321</v>
          </cell>
          <cell r="AI754">
            <v>3095</v>
          </cell>
          <cell r="AJ754">
            <v>1840</v>
          </cell>
          <cell r="AK754" t="str">
            <v/>
          </cell>
          <cell r="AM754">
            <v>2.1418685121107268</v>
          </cell>
          <cell r="AN754">
            <v>1.3741598207617625</v>
          </cell>
          <cell r="AO754" t="str">
            <v/>
          </cell>
          <cell r="AR754" t="str">
            <v/>
          </cell>
          <cell r="AX754" t="str">
            <v/>
          </cell>
        </row>
        <row r="755">
          <cell r="AH755">
            <v>38322</v>
          </cell>
          <cell r="AI755">
            <v>3114</v>
          </cell>
          <cell r="AJ755">
            <v>1832</v>
          </cell>
          <cell r="AK755" t="str">
            <v/>
          </cell>
          <cell r="AM755">
            <v>2.1550173010380624</v>
          </cell>
          <cell r="AN755">
            <v>1.3681852128454071</v>
          </cell>
          <cell r="AO755" t="str">
            <v/>
          </cell>
          <cell r="AR755" t="str">
            <v/>
          </cell>
          <cell r="AX755" t="str">
            <v/>
          </cell>
        </row>
        <row r="756">
          <cell r="AH756">
            <v>38323</v>
          </cell>
          <cell r="AI756">
            <v>2990</v>
          </cell>
          <cell r="AJ756">
            <v>1812</v>
          </cell>
          <cell r="AK756">
            <v>680</v>
          </cell>
          <cell r="AM756">
            <v>2.0692041522491351</v>
          </cell>
          <cell r="AN756">
            <v>1.3532486930545182</v>
          </cell>
          <cell r="AO756">
            <v>3.1627906976744184</v>
          </cell>
          <cell r="AR756">
            <v>680</v>
          </cell>
          <cell r="AX756">
            <v>680</v>
          </cell>
        </row>
        <row r="757">
          <cell r="AH757">
            <v>38324</v>
          </cell>
          <cell r="AI757">
            <v>3002</v>
          </cell>
          <cell r="AJ757">
            <v>1808</v>
          </cell>
          <cell r="AK757" t="str">
            <v/>
          </cell>
          <cell r="AM757">
            <v>2.077508650519031</v>
          </cell>
          <cell r="AN757">
            <v>1.3502613890963406</v>
          </cell>
          <cell r="AO757" t="str">
            <v/>
          </cell>
          <cell r="AR757">
            <v>680</v>
          </cell>
          <cell r="AX757" t="str">
            <v/>
          </cell>
        </row>
        <row r="758">
          <cell r="AH758">
            <v>38327</v>
          </cell>
          <cell r="AI758">
            <v>2990</v>
          </cell>
          <cell r="AJ758">
            <v>1822</v>
          </cell>
          <cell r="AK758" t="str">
            <v/>
          </cell>
          <cell r="AM758">
            <v>2.0692041522491351</v>
          </cell>
          <cell r="AN758">
            <v>1.3607169529499628</v>
          </cell>
          <cell r="AO758" t="str">
            <v/>
          </cell>
          <cell r="AR758">
            <v>680</v>
          </cell>
          <cell r="AX758" t="str">
            <v/>
          </cell>
        </row>
        <row r="759">
          <cell r="AH759">
            <v>38328</v>
          </cell>
          <cell r="AI759">
            <v>2955.5</v>
          </cell>
          <cell r="AJ759">
            <v>1832</v>
          </cell>
          <cell r="AK759" t="str">
            <v/>
          </cell>
          <cell r="AM759">
            <v>2.0453287197231833</v>
          </cell>
          <cell r="AN759">
            <v>1.3681852128454071</v>
          </cell>
          <cell r="AO759" t="str">
            <v/>
          </cell>
          <cell r="AR759">
            <v>680</v>
          </cell>
          <cell r="AX759" t="str">
            <v/>
          </cell>
        </row>
        <row r="760">
          <cell r="AH760">
            <v>38329</v>
          </cell>
          <cell r="AI760">
            <v>2865</v>
          </cell>
          <cell r="AJ760">
            <v>1800</v>
          </cell>
          <cell r="AK760" t="str">
            <v/>
          </cell>
          <cell r="AM760">
            <v>1.9826989619377162</v>
          </cell>
          <cell r="AN760">
            <v>1.344286781179985</v>
          </cell>
          <cell r="AO760" t="str">
            <v/>
          </cell>
          <cell r="AR760">
            <v>680</v>
          </cell>
          <cell r="AX760" t="str">
            <v/>
          </cell>
        </row>
        <row r="761">
          <cell r="AH761">
            <v>38330</v>
          </cell>
          <cell r="AI761">
            <v>2875.5</v>
          </cell>
          <cell r="AJ761">
            <v>1786</v>
          </cell>
          <cell r="AK761">
            <v>680</v>
          </cell>
          <cell r="AM761">
            <v>1.9899653979238754</v>
          </cell>
          <cell r="AN761">
            <v>1.3338312173263629</v>
          </cell>
          <cell r="AO761">
            <v>3.1627906976744184</v>
          </cell>
          <cell r="AR761">
            <v>680</v>
          </cell>
          <cell r="AX761">
            <v>680</v>
          </cell>
        </row>
        <row r="762">
          <cell r="AH762">
            <v>38331</v>
          </cell>
          <cell r="AI762">
            <v>2903</v>
          </cell>
          <cell r="AJ762">
            <v>1785</v>
          </cell>
          <cell r="AK762" t="str">
            <v/>
          </cell>
          <cell r="AM762">
            <v>2.0089965397923875</v>
          </cell>
          <cell r="AN762">
            <v>1.3330843913368184</v>
          </cell>
          <cell r="AO762" t="str">
            <v/>
          </cell>
          <cell r="AR762">
            <v>676</v>
          </cell>
          <cell r="AX762" t="str">
            <v/>
          </cell>
        </row>
        <row r="763">
          <cell r="AH763">
            <v>38334</v>
          </cell>
          <cell r="AI763">
            <v>2970</v>
          </cell>
          <cell r="AJ763">
            <v>1812</v>
          </cell>
          <cell r="AK763" t="str">
            <v/>
          </cell>
          <cell r="AM763">
            <v>2.0553633217993079</v>
          </cell>
          <cell r="AN763">
            <v>1.3532486930545182</v>
          </cell>
          <cell r="AO763" t="str">
            <v/>
          </cell>
          <cell r="AR763">
            <v>672</v>
          </cell>
          <cell r="AX763" t="str">
            <v/>
          </cell>
        </row>
        <row r="764">
          <cell r="AH764">
            <v>38335</v>
          </cell>
          <cell r="AI764">
            <v>2972</v>
          </cell>
          <cell r="AJ764">
            <v>1795</v>
          </cell>
          <cell r="AK764" t="str">
            <v/>
          </cell>
          <cell r="AM764">
            <v>2.0567474048442906</v>
          </cell>
          <cell r="AN764">
            <v>1.340552651232263</v>
          </cell>
          <cell r="AO764" t="str">
            <v/>
          </cell>
          <cell r="AR764">
            <v>668</v>
          </cell>
          <cell r="AX764" t="str">
            <v/>
          </cell>
        </row>
        <row r="765">
          <cell r="AH765">
            <v>38336</v>
          </cell>
          <cell r="AI765">
            <v>3011.5</v>
          </cell>
          <cell r="AJ765">
            <v>1824.5</v>
          </cell>
          <cell r="AK765" t="str">
            <v/>
          </cell>
          <cell r="AM765">
            <v>2.084083044982699</v>
          </cell>
          <cell r="AN765">
            <v>1.3625840179238238</v>
          </cell>
          <cell r="AO765" t="str">
            <v/>
          </cell>
          <cell r="AR765">
            <v>664</v>
          </cell>
          <cell r="AX765" t="str">
            <v/>
          </cell>
        </row>
        <row r="766">
          <cell r="AH766">
            <v>38337</v>
          </cell>
          <cell r="AI766">
            <v>3024</v>
          </cell>
          <cell r="AJ766">
            <v>1832</v>
          </cell>
          <cell r="AK766">
            <v>660</v>
          </cell>
          <cell r="AM766">
            <v>2.0927335640138409</v>
          </cell>
          <cell r="AN766">
            <v>1.3681852128454071</v>
          </cell>
          <cell r="AO766">
            <v>3.0697674418604652</v>
          </cell>
          <cell r="AR766">
            <v>660</v>
          </cell>
          <cell r="AX766">
            <v>660</v>
          </cell>
        </row>
        <row r="767">
          <cell r="AH767">
            <v>38338</v>
          </cell>
          <cell r="AI767">
            <v>3033</v>
          </cell>
          <cell r="AJ767">
            <v>1833</v>
          </cell>
          <cell r="AK767" t="str">
            <v/>
          </cell>
          <cell r="AM767">
            <v>2.0989619377162629</v>
          </cell>
          <cell r="AN767">
            <v>1.3689320388349515</v>
          </cell>
          <cell r="AO767" t="str">
            <v/>
          </cell>
          <cell r="AR767" t="str">
            <v/>
          </cell>
          <cell r="AX767" t="str">
            <v/>
          </cell>
        </row>
        <row r="768">
          <cell r="AH768">
            <v>38341</v>
          </cell>
          <cell r="AI768">
            <v>3077</v>
          </cell>
          <cell r="AJ768">
            <v>1857</v>
          </cell>
          <cell r="AK768" t="str">
            <v/>
          </cell>
          <cell r="AM768">
            <v>2.1294117647058823</v>
          </cell>
          <cell r="AN768">
            <v>1.3868558625840179</v>
          </cell>
          <cell r="AO768" t="str">
            <v/>
          </cell>
          <cell r="AR768" t="str">
            <v/>
          </cell>
          <cell r="AX768" t="str">
            <v/>
          </cell>
        </row>
        <row r="769">
          <cell r="AH769">
            <v>38342</v>
          </cell>
          <cell r="AI769">
            <v>3090</v>
          </cell>
          <cell r="AJ769">
            <v>1875</v>
          </cell>
          <cell r="AK769" t="str">
            <v/>
          </cell>
          <cell r="AM769">
            <v>2.1384083044982698</v>
          </cell>
          <cell r="AN769">
            <v>1.4002987303958179</v>
          </cell>
          <cell r="AO769" t="str">
            <v/>
          </cell>
          <cell r="AR769" t="str">
            <v/>
          </cell>
          <cell r="AX769" t="str">
            <v/>
          </cell>
        </row>
        <row r="770">
          <cell r="AH770">
            <v>38343</v>
          </cell>
          <cell r="AI770">
            <v>3070</v>
          </cell>
          <cell r="AJ770">
            <v>1905</v>
          </cell>
          <cell r="AK770" t="str">
            <v/>
          </cell>
          <cell r="AM770">
            <v>2.124567474048443</v>
          </cell>
          <cell r="AN770">
            <v>1.4227035100821508</v>
          </cell>
          <cell r="AO770" t="str">
            <v/>
          </cell>
          <cell r="AR770" t="str">
            <v/>
          </cell>
          <cell r="AX770" t="str">
            <v/>
          </cell>
        </row>
        <row r="771">
          <cell r="AH771">
            <v>38344</v>
          </cell>
          <cell r="AI771">
            <v>3061</v>
          </cell>
          <cell r="AJ771">
            <v>1920</v>
          </cell>
          <cell r="AK771" t="str">
            <v/>
          </cell>
          <cell r="AM771">
            <v>2.1183391003460206</v>
          </cell>
          <cell r="AN771">
            <v>1.4339058999253174</v>
          </cell>
          <cell r="AO771" t="str">
            <v/>
          </cell>
          <cell r="AR771" t="str">
            <v/>
          </cell>
          <cell r="AX771" t="str">
            <v/>
          </cell>
        </row>
        <row r="772">
          <cell r="AH772">
            <v>38345</v>
          </cell>
          <cell r="AI772">
            <v>3094.5</v>
          </cell>
          <cell r="AJ772">
            <v>1928</v>
          </cell>
          <cell r="AK772" t="str">
            <v/>
          </cell>
          <cell r="AM772">
            <v>2.1415224913494808</v>
          </cell>
          <cell r="AN772">
            <v>1.439880507841673</v>
          </cell>
          <cell r="AO772" t="str">
            <v/>
          </cell>
          <cell r="AR772" t="str">
            <v/>
          </cell>
          <cell r="AX772" t="str">
            <v/>
          </cell>
        </row>
        <row r="773">
          <cell r="AH773">
            <v>38350</v>
          </cell>
          <cell r="AI773">
            <v>3125</v>
          </cell>
          <cell r="AJ773">
            <v>1957</v>
          </cell>
          <cell r="AK773" t="str">
            <v/>
          </cell>
          <cell r="AM773">
            <v>2.1626297577854672</v>
          </cell>
          <cell r="AN773">
            <v>1.4615384615384615</v>
          </cell>
          <cell r="AO773" t="str">
            <v/>
          </cell>
          <cell r="AR773" t="str">
            <v/>
          </cell>
          <cell r="AX773" t="str">
            <v/>
          </cell>
        </row>
        <row r="774">
          <cell r="AH774">
            <v>38351</v>
          </cell>
          <cell r="AI774">
            <v>3138</v>
          </cell>
          <cell r="AJ774">
            <v>1965</v>
          </cell>
          <cell r="AK774" t="str">
            <v/>
          </cell>
          <cell r="AM774">
            <v>2.1716262975778546</v>
          </cell>
          <cell r="AN774">
            <v>1.4675130694548171</v>
          </cell>
          <cell r="AO774" t="str">
            <v/>
          </cell>
          <cell r="AR774" t="str">
            <v/>
          </cell>
          <cell r="AX774" t="str">
            <v/>
          </cell>
        </row>
        <row r="775">
          <cell r="AH775">
            <v>38352</v>
          </cell>
          <cell r="AI775">
            <v>3150</v>
          </cell>
          <cell r="AJ775">
            <v>1958</v>
          </cell>
          <cell r="AK775" t="str">
            <v/>
          </cell>
          <cell r="AM775">
            <v>2.179930795847751</v>
          </cell>
          <cell r="AN775">
            <v>1.4622852875280059</v>
          </cell>
          <cell r="AO775" t="str">
            <v/>
          </cell>
          <cell r="AR775" t="str">
            <v/>
          </cell>
          <cell r="AX775" t="str">
            <v/>
          </cell>
        </row>
        <row r="776">
          <cell r="AH776">
            <v>38356</v>
          </cell>
          <cell r="AI776">
            <v>2912</v>
          </cell>
          <cell r="AJ776">
            <v>1803</v>
          </cell>
          <cell r="AK776" t="str">
            <v/>
          </cell>
          <cell r="AM776">
            <v>2.0152249134948095</v>
          </cell>
          <cell r="AN776">
            <v>1.3465272591486184</v>
          </cell>
          <cell r="AO776" t="str">
            <v/>
          </cell>
          <cell r="AR776" t="str">
            <v/>
          </cell>
          <cell r="AX776" t="str">
            <v/>
          </cell>
        </row>
        <row r="777">
          <cell r="AH777">
            <v>38357</v>
          </cell>
          <cell r="AI777">
            <v>2970</v>
          </cell>
          <cell r="AJ777">
            <v>1825</v>
          </cell>
          <cell r="AK777" t="str">
            <v/>
          </cell>
          <cell r="AM777">
            <v>2.0553633217993079</v>
          </cell>
          <cell r="AN777">
            <v>1.3629574309185959</v>
          </cell>
          <cell r="AO777" t="str">
            <v/>
          </cell>
          <cell r="AR777" t="str">
            <v/>
          </cell>
          <cell r="AX777" t="str">
            <v/>
          </cell>
        </row>
        <row r="778">
          <cell r="AH778">
            <v>38358</v>
          </cell>
          <cell r="AI778">
            <v>2952</v>
          </cell>
          <cell r="AJ778">
            <v>1807</v>
          </cell>
          <cell r="AK778">
            <v>660</v>
          </cell>
          <cell r="AM778">
            <v>2.0429065743944639</v>
          </cell>
          <cell r="AN778">
            <v>1.3495145631067962</v>
          </cell>
          <cell r="AO778">
            <v>3.0697674418604652</v>
          </cell>
          <cell r="AR778">
            <v>660</v>
          </cell>
          <cell r="AX778">
            <v>660</v>
          </cell>
        </row>
        <row r="779">
          <cell r="AH779">
            <v>38359</v>
          </cell>
          <cell r="AI779">
            <v>2978</v>
          </cell>
          <cell r="AJ779">
            <v>1814</v>
          </cell>
          <cell r="AK779" t="str">
            <v/>
          </cell>
          <cell r="AM779">
            <v>2.0608996539792388</v>
          </cell>
          <cell r="AN779">
            <v>1.3547423450336071</v>
          </cell>
          <cell r="AO779" t="str">
            <v/>
          </cell>
          <cell r="AR779">
            <v>656</v>
          </cell>
          <cell r="AX779" t="str">
            <v/>
          </cell>
        </row>
        <row r="780">
          <cell r="AH780">
            <v>38362</v>
          </cell>
          <cell r="AI780">
            <v>2961</v>
          </cell>
          <cell r="AJ780">
            <v>1810</v>
          </cell>
          <cell r="AK780" t="str">
            <v/>
          </cell>
          <cell r="AM780">
            <v>2.0491349480968859</v>
          </cell>
          <cell r="AN780">
            <v>1.3517550410754293</v>
          </cell>
          <cell r="AO780" t="str">
            <v/>
          </cell>
          <cell r="AR780">
            <v>652</v>
          </cell>
          <cell r="AX780" t="str">
            <v/>
          </cell>
        </row>
        <row r="781">
          <cell r="AH781">
            <v>38363</v>
          </cell>
          <cell r="AI781">
            <v>3026</v>
          </cell>
          <cell r="AJ781">
            <v>1835.5</v>
          </cell>
          <cell r="AK781" t="str">
            <v/>
          </cell>
          <cell r="AM781">
            <v>2.0941176470588236</v>
          </cell>
          <cell r="AN781">
            <v>1.3707991038088125</v>
          </cell>
          <cell r="AO781" t="str">
            <v/>
          </cell>
          <cell r="AR781">
            <v>648</v>
          </cell>
          <cell r="AX781" t="str">
            <v/>
          </cell>
        </row>
        <row r="782">
          <cell r="AH782">
            <v>38364</v>
          </cell>
          <cell r="AI782">
            <v>3030</v>
          </cell>
          <cell r="AJ782">
            <v>1845</v>
          </cell>
          <cell r="AK782" t="str">
            <v/>
          </cell>
          <cell r="AM782">
            <v>2.0968858131487891</v>
          </cell>
          <cell r="AN782">
            <v>1.3778939507094847</v>
          </cell>
          <cell r="AO782" t="str">
            <v/>
          </cell>
          <cell r="AR782">
            <v>644</v>
          </cell>
          <cell r="AX782" t="str">
            <v/>
          </cell>
        </row>
        <row r="783">
          <cell r="AH783">
            <v>38365</v>
          </cell>
          <cell r="AI783">
            <v>3001</v>
          </cell>
          <cell r="AJ783">
            <v>1830</v>
          </cell>
          <cell r="AK783">
            <v>640</v>
          </cell>
          <cell r="AM783">
            <v>2.0768166089965399</v>
          </cell>
          <cell r="AN783">
            <v>1.3666915608663182</v>
          </cell>
          <cell r="AO783">
            <v>2.9767441860465116</v>
          </cell>
          <cell r="AR783">
            <v>640</v>
          </cell>
          <cell r="AX783">
            <v>640</v>
          </cell>
        </row>
        <row r="784">
          <cell r="AH784">
            <v>38366</v>
          </cell>
          <cell r="AI784">
            <v>3010</v>
          </cell>
          <cell r="AJ784">
            <v>1830.5</v>
          </cell>
          <cell r="AK784" t="str">
            <v/>
          </cell>
          <cell r="AM784">
            <v>2.0830449826989619</v>
          </cell>
          <cell r="AN784">
            <v>1.3670649738610903</v>
          </cell>
          <cell r="AO784" t="str">
            <v/>
          </cell>
          <cell r="AR784">
            <v>640</v>
          </cell>
          <cell r="AX784" t="str">
            <v/>
          </cell>
        </row>
        <row r="785">
          <cell r="AH785">
            <v>38369</v>
          </cell>
          <cell r="AI785">
            <v>3022</v>
          </cell>
          <cell r="AJ785">
            <v>1822</v>
          </cell>
          <cell r="AK785" t="str">
            <v/>
          </cell>
          <cell r="AM785">
            <v>2.0913494809688582</v>
          </cell>
          <cell r="AN785">
            <v>1.3607169529499628</v>
          </cell>
          <cell r="AO785" t="str">
            <v/>
          </cell>
          <cell r="AR785">
            <v>640</v>
          </cell>
          <cell r="AX785" t="str">
            <v/>
          </cell>
        </row>
        <row r="786">
          <cell r="AH786">
            <v>38370</v>
          </cell>
          <cell r="AI786">
            <v>3010</v>
          </cell>
          <cell r="AJ786">
            <v>1834</v>
          </cell>
          <cell r="AK786" t="str">
            <v/>
          </cell>
          <cell r="AM786">
            <v>2.0830449826989619</v>
          </cell>
          <cell r="AN786">
            <v>1.369678864824496</v>
          </cell>
          <cell r="AO786" t="str">
            <v/>
          </cell>
          <cell r="AR786">
            <v>640</v>
          </cell>
          <cell r="AX786" t="str">
            <v/>
          </cell>
        </row>
        <row r="787">
          <cell r="AH787">
            <v>38371</v>
          </cell>
          <cell r="AI787">
            <v>3033</v>
          </cell>
          <cell r="AJ787">
            <v>1840</v>
          </cell>
          <cell r="AK787" t="str">
            <v/>
          </cell>
          <cell r="AM787">
            <v>2.0989619377162629</v>
          </cell>
          <cell r="AN787">
            <v>1.3741598207617625</v>
          </cell>
          <cell r="AO787" t="str">
            <v/>
          </cell>
          <cell r="AR787">
            <v>640</v>
          </cell>
          <cell r="AX787" t="str">
            <v/>
          </cell>
        </row>
        <row r="788">
          <cell r="AH788">
            <v>38372</v>
          </cell>
          <cell r="AI788">
            <v>3040</v>
          </cell>
          <cell r="AJ788">
            <v>1839</v>
          </cell>
          <cell r="AK788">
            <v>640</v>
          </cell>
          <cell r="AM788">
            <v>2.1038062283737022</v>
          </cell>
          <cell r="AN788">
            <v>1.373412994772218</v>
          </cell>
          <cell r="AO788">
            <v>2.9767441860465116</v>
          </cell>
          <cell r="AR788">
            <v>640</v>
          </cell>
          <cell r="AX788">
            <v>640</v>
          </cell>
        </row>
        <row r="789">
          <cell r="AH789">
            <v>38373</v>
          </cell>
          <cell r="AI789">
            <v>3082</v>
          </cell>
          <cell r="AJ789">
            <v>1855</v>
          </cell>
          <cell r="AK789" t="str">
            <v/>
          </cell>
          <cell r="AM789">
            <v>2.1328719723183389</v>
          </cell>
          <cell r="AN789">
            <v>1.385362210604929</v>
          </cell>
          <cell r="AO789" t="str">
            <v/>
          </cell>
          <cell r="AR789">
            <v>640</v>
          </cell>
          <cell r="AX789" t="str">
            <v/>
          </cell>
        </row>
        <row r="790">
          <cell r="AH790">
            <v>38376</v>
          </cell>
          <cell r="AI790">
            <v>3072</v>
          </cell>
          <cell r="AJ790">
            <v>1838.5</v>
          </cell>
          <cell r="AK790" t="str">
            <v/>
          </cell>
          <cell r="AM790">
            <v>2.1259515570934258</v>
          </cell>
          <cell r="AN790">
            <v>1.3730395817774459</v>
          </cell>
          <cell r="AO790" t="str">
            <v/>
          </cell>
          <cell r="AR790">
            <v>640</v>
          </cell>
          <cell r="AX790" t="str">
            <v/>
          </cell>
        </row>
        <row r="791">
          <cell r="AH791">
            <v>38377</v>
          </cell>
          <cell r="AI791">
            <v>3053</v>
          </cell>
          <cell r="AJ791">
            <v>1807</v>
          </cell>
          <cell r="AK791" t="str">
            <v/>
          </cell>
          <cell r="AM791">
            <v>2.1128027681660901</v>
          </cell>
          <cell r="AN791">
            <v>1.3495145631067962</v>
          </cell>
          <cell r="AO791" t="str">
            <v/>
          </cell>
          <cell r="AR791">
            <v>640</v>
          </cell>
          <cell r="AX791" t="str">
            <v/>
          </cell>
        </row>
        <row r="792">
          <cell r="AH792">
            <v>38378</v>
          </cell>
          <cell r="AI792">
            <v>3074</v>
          </cell>
          <cell r="AJ792">
            <v>1834</v>
          </cell>
          <cell r="AK792" t="str">
            <v/>
          </cell>
          <cell r="AM792">
            <v>2.1273356401384085</v>
          </cell>
          <cell r="AN792">
            <v>1.369678864824496</v>
          </cell>
          <cell r="AO792" t="str">
            <v/>
          </cell>
          <cell r="AR792">
            <v>640</v>
          </cell>
          <cell r="AX792" t="str">
            <v/>
          </cell>
        </row>
        <row r="793">
          <cell r="AH793">
            <v>38379</v>
          </cell>
          <cell r="AI793">
            <v>3053</v>
          </cell>
          <cell r="AJ793">
            <v>1828</v>
          </cell>
          <cell r="AK793">
            <v>640</v>
          </cell>
          <cell r="AM793">
            <v>2.1128027681660901</v>
          </cell>
          <cell r="AN793">
            <v>1.3651979088872293</v>
          </cell>
          <cell r="AO793">
            <v>2.9767441860465116</v>
          </cell>
          <cell r="AR793">
            <v>640</v>
          </cell>
          <cell r="AX793">
            <v>640</v>
          </cell>
        </row>
        <row r="794">
          <cell r="AH794">
            <v>38380</v>
          </cell>
          <cell r="AI794">
            <v>3086</v>
          </cell>
          <cell r="AJ794">
            <v>1842</v>
          </cell>
          <cell r="AK794" t="str">
            <v/>
          </cell>
          <cell r="AM794">
            <v>2.1356401384083044</v>
          </cell>
          <cell r="AN794">
            <v>1.3756534727408514</v>
          </cell>
          <cell r="AO794" t="str">
            <v/>
          </cell>
          <cell r="AR794">
            <v>640</v>
          </cell>
          <cell r="AX794" t="str">
            <v/>
          </cell>
        </row>
        <row r="795">
          <cell r="AH795">
            <v>38383</v>
          </cell>
          <cell r="AI795">
            <v>3082</v>
          </cell>
          <cell r="AJ795">
            <v>1850</v>
          </cell>
          <cell r="AK795" t="str">
            <v/>
          </cell>
          <cell r="AM795">
            <v>2.1328719723183389</v>
          </cell>
          <cell r="AN795">
            <v>1.3816280806572068</v>
          </cell>
          <cell r="AO795" t="str">
            <v/>
          </cell>
          <cell r="AR795">
            <v>640</v>
          </cell>
          <cell r="AX795" t="str">
            <v/>
          </cell>
        </row>
        <row r="796">
          <cell r="AH796">
            <v>38384</v>
          </cell>
          <cell r="AI796">
            <v>3042</v>
          </cell>
          <cell r="AJ796">
            <v>1842</v>
          </cell>
          <cell r="AK796" t="str">
            <v/>
          </cell>
          <cell r="AM796">
            <v>2.105190311418685</v>
          </cell>
          <cell r="AN796">
            <v>1.3756534727408514</v>
          </cell>
          <cell r="AO796" t="str">
            <v/>
          </cell>
          <cell r="AR796">
            <v>640</v>
          </cell>
          <cell r="AX796" t="str">
            <v/>
          </cell>
        </row>
        <row r="797">
          <cell r="AH797">
            <v>38385</v>
          </cell>
          <cell r="AI797">
            <v>3010</v>
          </cell>
          <cell r="AJ797">
            <v>1822</v>
          </cell>
          <cell r="AK797" t="str">
            <v/>
          </cell>
          <cell r="AM797">
            <v>2.0830449826989619</v>
          </cell>
          <cell r="AN797">
            <v>1.3607169529499628</v>
          </cell>
          <cell r="AO797" t="str">
            <v/>
          </cell>
          <cell r="AR797">
            <v>640</v>
          </cell>
          <cell r="AX797" t="str">
            <v/>
          </cell>
        </row>
        <row r="798">
          <cell r="AH798">
            <v>38386</v>
          </cell>
          <cell r="AI798">
            <v>3006</v>
          </cell>
          <cell r="AJ798">
            <v>1829.5</v>
          </cell>
          <cell r="AK798">
            <v>640</v>
          </cell>
          <cell r="AM798">
            <v>2.0802768166089964</v>
          </cell>
          <cell r="AN798">
            <v>1.366318147871546</v>
          </cell>
          <cell r="AO798">
            <v>2.9767441860465116</v>
          </cell>
          <cell r="AR798">
            <v>640</v>
          </cell>
          <cell r="AX798">
            <v>640</v>
          </cell>
        </row>
        <row r="799">
          <cell r="AH799">
            <v>38387</v>
          </cell>
          <cell r="AI799">
            <v>2973</v>
          </cell>
          <cell r="AJ799">
            <v>1819.5</v>
          </cell>
          <cell r="AK799" t="str">
            <v/>
          </cell>
          <cell r="AM799">
            <v>2.0574394463667822</v>
          </cell>
          <cell r="AN799">
            <v>1.3588498879761015</v>
          </cell>
          <cell r="AO799" t="str">
            <v/>
          </cell>
          <cell r="AR799">
            <v>640</v>
          </cell>
          <cell r="AX799" t="str">
            <v/>
          </cell>
        </row>
        <row r="800">
          <cell r="AH800">
            <v>38390</v>
          </cell>
          <cell r="AI800">
            <v>3000</v>
          </cell>
          <cell r="AJ800">
            <v>1814</v>
          </cell>
          <cell r="AK800" t="str">
            <v/>
          </cell>
          <cell r="AM800">
            <v>2.0761245674740483</v>
          </cell>
          <cell r="AN800">
            <v>1.3547423450336071</v>
          </cell>
          <cell r="AO800" t="str">
            <v/>
          </cell>
          <cell r="AR800">
            <v>640</v>
          </cell>
          <cell r="AX800" t="str">
            <v/>
          </cell>
        </row>
        <row r="801">
          <cell r="AH801">
            <v>38391</v>
          </cell>
          <cell r="AI801">
            <v>3010</v>
          </cell>
          <cell r="AJ801">
            <v>1810.5</v>
          </cell>
          <cell r="AK801" t="str">
            <v/>
          </cell>
          <cell r="AM801">
            <v>2.0830449826989619</v>
          </cell>
          <cell r="AN801">
            <v>1.3521284540702017</v>
          </cell>
          <cell r="AO801" t="str">
            <v/>
          </cell>
          <cell r="AR801">
            <v>640</v>
          </cell>
          <cell r="AX801" t="str">
            <v/>
          </cell>
        </row>
        <row r="802">
          <cell r="AH802">
            <v>38392</v>
          </cell>
          <cell r="AI802">
            <v>2999</v>
          </cell>
          <cell r="AJ802">
            <v>1812</v>
          </cell>
          <cell r="AK802" t="str">
            <v/>
          </cell>
          <cell r="AM802">
            <v>2.0754325259515571</v>
          </cell>
          <cell r="AN802">
            <v>1.3532486930545182</v>
          </cell>
          <cell r="AO802" t="str">
            <v/>
          </cell>
          <cell r="AR802">
            <v>640</v>
          </cell>
          <cell r="AX802" t="str">
            <v/>
          </cell>
        </row>
        <row r="803">
          <cell r="AH803">
            <v>38393</v>
          </cell>
          <cell r="AI803">
            <v>3053</v>
          </cell>
          <cell r="AJ803">
            <v>1845</v>
          </cell>
          <cell r="AK803">
            <v>640</v>
          </cell>
          <cell r="AM803">
            <v>2.1128027681660901</v>
          </cell>
          <cell r="AN803">
            <v>1.3778939507094847</v>
          </cell>
          <cell r="AO803">
            <v>2.9767441860465116</v>
          </cell>
          <cell r="AR803">
            <v>640</v>
          </cell>
          <cell r="AX803">
            <v>640</v>
          </cell>
        </row>
        <row r="804">
          <cell r="AH804">
            <v>38394</v>
          </cell>
          <cell r="AI804">
            <v>3065</v>
          </cell>
          <cell r="AJ804">
            <v>1835</v>
          </cell>
          <cell r="AK804" t="str">
            <v/>
          </cell>
          <cell r="AM804">
            <v>2.121107266435986</v>
          </cell>
          <cell r="AN804">
            <v>1.3704256908140404</v>
          </cell>
          <cell r="AO804" t="str">
            <v/>
          </cell>
          <cell r="AR804">
            <v>636</v>
          </cell>
          <cell r="AX804" t="str">
            <v/>
          </cell>
        </row>
        <row r="805">
          <cell r="AH805">
            <v>38397</v>
          </cell>
          <cell r="AI805">
            <v>3110</v>
          </cell>
          <cell r="AJ805">
            <v>1855</v>
          </cell>
          <cell r="AK805" t="str">
            <v/>
          </cell>
          <cell r="AM805">
            <v>2.152249134948097</v>
          </cell>
          <cell r="AN805">
            <v>1.385362210604929</v>
          </cell>
          <cell r="AO805" t="str">
            <v/>
          </cell>
          <cell r="AR805">
            <v>632</v>
          </cell>
          <cell r="AX805" t="str">
            <v/>
          </cell>
        </row>
        <row r="806">
          <cell r="AH806">
            <v>38398</v>
          </cell>
          <cell r="AI806">
            <v>3139</v>
          </cell>
          <cell r="AJ806">
            <v>1869</v>
          </cell>
          <cell r="AK806" t="str">
            <v/>
          </cell>
          <cell r="AM806">
            <v>2.1723183391003462</v>
          </cell>
          <cell r="AN806">
            <v>1.3958177744585512</v>
          </cell>
          <cell r="AO806" t="str">
            <v/>
          </cell>
          <cell r="AR806">
            <v>628</v>
          </cell>
          <cell r="AX806" t="str">
            <v/>
          </cell>
        </row>
        <row r="807">
          <cell r="AH807">
            <v>38399</v>
          </cell>
          <cell r="AI807">
            <v>3107</v>
          </cell>
          <cell r="AJ807">
            <v>1876</v>
          </cell>
          <cell r="AK807" t="str">
            <v/>
          </cell>
          <cell r="AM807">
            <v>2.1501730103806227</v>
          </cell>
          <cell r="AN807">
            <v>1.4010455563853621</v>
          </cell>
          <cell r="AO807" t="str">
            <v/>
          </cell>
          <cell r="AR807">
            <v>624</v>
          </cell>
          <cell r="AX807" t="str">
            <v/>
          </cell>
        </row>
        <row r="808">
          <cell r="AH808">
            <v>38400</v>
          </cell>
          <cell r="AI808">
            <v>3157</v>
          </cell>
          <cell r="AJ808">
            <v>1909</v>
          </cell>
          <cell r="AK808">
            <v>620</v>
          </cell>
          <cell r="AM808">
            <v>2.1847750865051903</v>
          </cell>
          <cell r="AN808">
            <v>1.4256908140403286</v>
          </cell>
          <cell r="AO808">
            <v>2.8837209302325579</v>
          </cell>
          <cell r="AR808">
            <v>620</v>
          </cell>
          <cell r="AX808">
            <v>620</v>
          </cell>
        </row>
        <row r="809">
          <cell r="AH809">
            <v>38401</v>
          </cell>
          <cell r="AI809">
            <v>3225</v>
          </cell>
          <cell r="AJ809">
            <v>1935</v>
          </cell>
          <cell r="AK809" t="str">
            <v/>
          </cell>
          <cell r="AM809">
            <v>2.2318339100346023</v>
          </cell>
          <cell r="AN809">
            <v>1.4451082897684839</v>
          </cell>
          <cell r="AO809" t="str">
            <v/>
          </cell>
          <cell r="AR809">
            <v>620</v>
          </cell>
          <cell r="AX809" t="str">
            <v/>
          </cell>
        </row>
        <row r="810">
          <cell r="AH810">
            <v>38404</v>
          </cell>
          <cell r="AI810">
            <v>3208</v>
          </cell>
          <cell r="AJ810">
            <v>1924</v>
          </cell>
          <cell r="AK810" t="str">
            <v/>
          </cell>
          <cell r="AM810">
            <v>2.220069204152249</v>
          </cell>
          <cell r="AN810">
            <v>1.4368932038834952</v>
          </cell>
          <cell r="AO810" t="str">
            <v/>
          </cell>
          <cell r="AR810">
            <v>620</v>
          </cell>
          <cell r="AX810" t="str">
            <v/>
          </cell>
        </row>
        <row r="811">
          <cell r="AH811">
            <v>38405</v>
          </cell>
          <cell r="AI811">
            <v>3242</v>
          </cell>
          <cell r="AJ811">
            <v>1965</v>
          </cell>
          <cell r="AK811" t="str">
            <v/>
          </cell>
          <cell r="AM811">
            <v>2.2435986159169552</v>
          </cell>
          <cell r="AN811">
            <v>1.4675130694548171</v>
          </cell>
          <cell r="AO811" t="str">
            <v/>
          </cell>
          <cell r="AR811">
            <v>620</v>
          </cell>
          <cell r="AX811" t="str">
            <v/>
          </cell>
        </row>
        <row r="812">
          <cell r="AH812">
            <v>38406</v>
          </cell>
          <cell r="AI812">
            <v>3227</v>
          </cell>
          <cell r="AJ812">
            <v>1969</v>
          </cell>
          <cell r="AK812" t="str">
            <v/>
          </cell>
          <cell r="AM812">
            <v>2.2332179930795846</v>
          </cell>
          <cell r="AN812">
            <v>1.4705003734129947</v>
          </cell>
          <cell r="AO812" t="str">
            <v/>
          </cell>
          <cell r="AR812">
            <v>620</v>
          </cell>
          <cell r="AX812" t="str">
            <v/>
          </cell>
        </row>
        <row r="813">
          <cell r="AH813">
            <v>38407</v>
          </cell>
          <cell r="AI813">
            <v>3190</v>
          </cell>
          <cell r="AJ813">
            <v>1913</v>
          </cell>
          <cell r="AK813">
            <v>620</v>
          </cell>
          <cell r="AM813">
            <v>2.2076124567474049</v>
          </cell>
          <cell r="AN813">
            <v>1.4286781179985064</v>
          </cell>
          <cell r="AO813">
            <v>2.8837209302325579</v>
          </cell>
          <cell r="AR813">
            <v>620</v>
          </cell>
          <cell r="AX813">
            <v>620</v>
          </cell>
        </row>
        <row r="814">
          <cell r="AH814">
            <v>38408</v>
          </cell>
          <cell r="AI814">
            <v>3197</v>
          </cell>
          <cell r="AJ814">
            <v>1891</v>
          </cell>
          <cell r="AK814" t="str">
            <v/>
          </cell>
          <cell r="AM814">
            <v>2.2124567474048442</v>
          </cell>
          <cell r="AN814">
            <v>1.4122479462285287</v>
          </cell>
          <cell r="AO814" t="str">
            <v/>
          </cell>
          <cell r="AR814">
            <v>619</v>
          </cell>
          <cell r="AX814" t="str">
            <v/>
          </cell>
        </row>
        <row r="815">
          <cell r="AH815">
            <v>38411</v>
          </cell>
          <cell r="AI815">
            <v>3235</v>
          </cell>
          <cell r="AJ815">
            <v>1911</v>
          </cell>
          <cell r="AK815" t="str">
            <v/>
          </cell>
          <cell r="AM815">
            <v>2.2387543252595155</v>
          </cell>
          <cell r="AN815">
            <v>1.4271844660194175</v>
          </cell>
          <cell r="AO815" t="str">
            <v/>
          </cell>
          <cell r="AR815">
            <v>618</v>
          </cell>
          <cell r="AX815" t="str">
            <v/>
          </cell>
        </row>
        <row r="816">
          <cell r="AH816">
            <v>38412</v>
          </cell>
          <cell r="AI816">
            <v>3201</v>
          </cell>
          <cell r="AJ816">
            <v>1908</v>
          </cell>
          <cell r="AK816" t="str">
            <v/>
          </cell>
          <cell r="AM816">
            <v>2.2152249134948097</v>
          </cell>
          <cell r="AN816">
            <v>1.4249439880507841</v>
          </cell>
          <cell r="AO816" t="str">
            <v/>
          </cell>
          <cell r="AR816">
            <v>617</v>
          </cell>
          <cell r="AX816" t="str">
            <v/>
          </cell>
        </row>
        <row r="817">
          <cell r="AH817">
            <v>38413</v>
          </cell>
          <cell r="AI817">
            <v>3202</v>
          </cell>
          <cell r="AJ817">
            <v>1912</v>
          </cell>
          <cell r="AK817" t="str">
            <v/>
          </cell>
          <cell r="AM817">
            <v>2.2159169550173012</v>
          </cell>
          <cell r="AN817">
            <v>1.427931292008962</v>
          </cell>
          <cell r="AO817" t="str">
            <v/>
          </cell>
          <cell r="AR817">
            <v>616</v>
          </cell>
          <cell r="AX817" t="str">
            <v/>
          </cell>
        </row>
        <row r="818">
          <cell r="AH818">
            <v>38414</v>
          </cell>
          <cell r="AI818">
            <v>3211</v>
          </cell>
          <cell r="AJ818">
            <v>1944</v>
          </cell>
          <cell r="AK818">
            <v>615</v>
          </cell>
          <cell r="AM818">
            <v>2.2221453287197233</v>
          </cell>
          <cell r="AN818">
            <v>1.4518297236743838</v>
          </cell>
          <cell r="AO818">
            <v>2.86046511627907</v>
          </cell>
          <cell r="AR818">
            <v>615</v>
          </cell>
          <cell r="AX818">
            <v>615</v>
          </cell>
        </row>
        <row r="819">
          <cell r="AH819">
            <v>38415</v>
          </cell>
          <cell r="AI819">
            <v>3243</v>
          </cell>
          <cell r="AJ819">
            <v>1963</v>
          </cell>
          <cell r="AK819" t="str">
            <v/>
          </cell>
          <cell r="AM819">
            <v>2.2442906574394463</v>
          </cell>
          <cell r="AN819">
            <v>1.4660194174757282</v>
          </cell>
          <cell r="AO819" t="str">
            <v/>
          </cell>
          <cell r="AR819">
            <v>615</v>
          </cell>
          <cell r="AX819" t="str">
            <v/>
          </cell>
        </row>
        <row r="820">
          <cell r="AH820">
            <v>38418</v>
          </cell>
          <cell r="AI820">
            <v>3244</v>
          </cell>
          <cell r="AJ820">
            <v>1958</v>
          </cell>
          <cell r="AK820" t="str">
            <v/>
          </cell>
          <cell r="AM820">
            <v>2.2449826989619379</v>
          </cell>
          <cell r="AN820">
            <v>1.4622852875280059</v>
          </cell>
          <cell r="AO820" t="str">
            <v/>
          </cell>
          <cell r="AR820">
            <v>615</v>
          </cell>
          <cell r="AX820" t="str">
            <v/>
          </cell>
        </row>
        <row r="821">
          <cell r="AH821">
            <v>38419</v>
          </cell>
          <cell r="AI821">
            <v>3270</v>
          </cell>
          <cell r="AJ821">
            <v>1987</v>
          </cell>
          <cell r="AK821" t="str">
            <v/>
          </cell>
          <cell r="AM821">
            <v>2.2629757785467128</v>
          </cell>
          <cell r="AN821">
            <v>1.4839432412247946</v>
          </cell>
          <cell r="AO821" t="str">
            <v/>
          </cell>
          <cell r="AR821">
            <v>615</v>
          </cell>
          <cell r="AX821" t="str">
            <v/>
          </cell>
        </row>
        <row r="822">
          <cell r="AH822">
            <v>38420</v>
          </cell>
          <cell r="AI822">
            <v>3275</v>
          </cell>
          <cell r="AJ822">
            <v>2002</v>
          </cell>
          <cell r="AK822" t="str">
            <v/>
          </cell>
          <cell r="AM822">
            <v>2.2664359861591694</v>
          </cell>
          <cell r="AN822">
            <v>1.4951456310679612</v>
          </cell>
          <cell r="AO822" t="str">
            <v/>
          </cell>
          <cell r="AR822">
            <v>615</v>
          </cell>
          <cell r="AX822" t="str">
            <v/>
          </cell>
        </row>
        <row r="823">
          <cell r="AH823">
            <v>38421</v>
          </cell>
          <cell r="AI823">
            <v>3249</v>
          </cell>
          <cell r="AJ823">
            <v>2005</v>
          </cell>
          <cell r="AK823">
            <v>615</v>
          </cell>
          <cell r="AM823">
            <v>2.2484429065743945</v>
          </cell>
          <cell r="AN823">
            <v>1.4973861090365945</v>
          </cell>
          <cell r="AO823">
            <v>2.86046511627907</v>
          </cell>
          <cell r="AR823">
            <v>615</v>
          </cell>
          <cell r="AX823">
            <v>615</v>
          </cell>
        </row>
        <row r="824">
          <cell r="AH824">
            <v>38422</v>
          </cell>
          <cell r="AI824">
            <v>3241</v>
          </cell>
          <cell r="AJ824">
            <v>1991</v>
          </cell>
          <cell r="AK824" t="str">
            <v/>
          </cell>
          <cell r="AM824">
            <v>2.2429065743944636</v>
          </cell>
          <cell r="AN824">
            <v>1.4869305451829724</v>
          </cell>
          <cell r="AO824" t="str">
            <v/>
          </cell>
          <cell r="AR824">
            <v>612</v>
          </cell>
          <cell r="AX824" t="str">
            <v/>
          </cell>
        </row>
        <row r="825">
          <cell r="AH825">
            <v>38425</v>
          </cell>
          <cell r="AI825">
            <v>3203</v>
          </cell>
          <cell r="AJ825">
            <v>1972</v>
          </cell>
          <cell r="AK825" t="str">
            <v/>
          </cell>
          <cell r="AM825">
            <v>2.2166089965397924</v>
          </cell>
          <cell r="AN825">
            <v>1.472740851381628</v>
          </cell>
          <cell r="AO825" t="str">
            <v/>
          </cell>
          <cell r="AR825">
            <v>609</v>
          </cell>
          <cell r="AX825" t="str">
            <v/>
          </cell>
        </row>
        <row r="826">
          <cell r="AH826">
            <v>38426</v>
          </cell>
          <cell r="AI826">
            <v>3238</v>
          </cell>
          <cell r="AJ826">
            <v>1994</v>
          </cell>
          <cell r="AK826" t="str">
            <v/>
          </cell>
          <cell r="AM826">
            <v>2.2408304498269898</v>
          </cell>
          <cell r="AN826">
            <v>1.4891710231516058</v>
          </cell>
          <cell r="AO826" t="str">
            <v/>
          </cell>
          <cell r="AR826">
            <v>606</v>
          </cell>
          <cell r="AX826" t="str">
            <v/>
          </cell>
        </row>
        <row r="827">
          <cell r="AH827">
            <v>38427</v>
          </cell>
          <cell r="AI827">
            <v>3292</v>
          </cell>
          <cell r="AJ827">
            <v>1997</v>
          </cell>
          <cell r="AK827" t="str">
            <v/>
          </cell>
          <cell r="AM827">
            <v>2.2782006920415223</v>
          </cell>
          <cell r="AN827">
            <v>1.4914115011202389</v>
          </cell>
          <cell r="AO827" t="str">
            <v/>
          </cell>
          <cell r="AR827">
            <v>603</v>
          </cell>
          <cell r="AX827" t="str">
            <v/>
          </cell>
        </row>
        <row r="828">
          <cell r="AH828">
            <v>38428</v>
          </cell>
          <cell r="AI828">
            <v>3265</v>
          </cell>
          <cell r="AJ828">
            <v>1969</v>
          </cell>
          <cell r="AK828">
            <v>600</v>
          </cell>
          <cell r="AM828">
            <v>2.2595155709342563</v>
          </cell>
          <cell r="AN828">
            <v>1.4705003734129947</v>
          </cell>
          <cell r="AO828">
            <v>2.7906976744186047</v>
          </cell>
          <cell r="AR828">
            <v>600</v>
          </cell>
          <cell r="AX828">
            <v>600</v>
          </cell>
        </row>
        <row r="829">
          <cell r="AH829">
            <v>38429</v>
          </cell>
          <cell r="AI829">
            <v>3292</v>
          </cell>
          <cell r="AJ829">
            <v>1998</v>
          </cell>
          <cell r="AK829" t="str">
            <v/>
          </cell>
          <cell r="AM829">
            <v>2.2782006920415223</v>
          </cell>
          <cell r="AN829">
            <v>1.4921583271097834</v>
          </cell>
          <cell r="AO829" t="str">
            <v/>
          </cell>
          <cell r="AR829" t="str">
            <v/>
          </cell>
          <cell r="AX829" t="str">
            <v/>
          </cell>
        </row>
        <row r="830">
          <cell r="AH830">
            <v>38432</v>
          </cell>
          <cell r="AI830">
            <v>3250</v>
          </cell>
          <cell r="AJ830">
            <v>1974</v>
          </cell>
          <cell r="AK830" t="str">
            <v/>
          </cell>
          <cell r="AM830">
            <v>2.2491349480968856</v>
          </cell>
          <cell r="AN830">
            <v>1.4742345033607169</v>
          </cell>
          <cell r="AO830" t="str">
            <v/>
          </cell>
          <cell r="AR830" t="str">
            <v/>
          </cell>
          <cell r="AX830" t="str">
            <v/>
          </cell>
        </row>
        <row r="831">
          <cell r="AH831">
            <v>38433</v>
          </cell>
          <cell r="AI831">
            <v>3279</v>
          </cell>
          <cell r="AJ831">
            <v>1982</v>
          </cell>
          <cell r="AK831" t="str">
            <v/>
          </cell>
          <cell r="AM831">
            <v>2.2692041522491349</v>
          </cell>
          <cell r="AN831">
            <v>1.4802091112770723</v>
          </cell>
          <cell r="AO831" t="str">
            <v/>
          </cell>
          <cell r="AR831" t="str">
            <v/>
          </cell>
          <cell r="AX831" t="str">
            <v/>
          </cell>
        </row>
        <row r="832">
          <cell r="AH832">
            <v>38434</v>
          </cell>
          <cell r="AI832">
            <v>3208</v>
          </cell>
          <cell r="AJ832">
            <v>1947</v>
          </cell>
          <cell r="AK832" t="str">
            <v/>
          </cell>
          <cell r="AM832">
            <v>2.220069204152249</v>
          </cell>
          <cell r="AN832">
            <v>1.4540702016430171</v>
          </cell>
          <cell r="AO832" t="str">
            <v/>
          </cell>
          <cell r="AR832" t="str">
            <v/>
          </cell>
          <cell r="AX832" t="str">
            <v/>
          </cell>
        </row>
        <row r="833">
          <cell r="AH833">
            <v>38435</v>
          </cell>
          <cell r="AI833">
            <v>3197</v>
          </cell>
          <cell r="AJ833">
            <v>1929</v>
          </cell>
          <cell r="AK833" t="str">
            <v/>
          </cell>
          <cell r="AM833">
            <v>2.2124567474048442</v>
          </cell>
          <cell r="AN833">
            <v>1.4406273338312172</v>
          </cell>
          <cell r="AO833" t="str">
            <v/>
          </cell>
          <cell r="AR833" t="str">
            <v/>
          </cell>
          <cell r="AX833" t="str">
            <v/>
          </cell>
        </row>
        <row r="834">
          <cell r="AH834">
            <v>38440</v>
          </cell>
          <cell r="AI834">
            <v>3230</v>
          </cell>
          <cell r="AJ834">
            <v>1938</v>
          </cell>
          <cell r="AK834" t="str">
            <v/>
          </cell>
          <cell r="AM834">
            <v>2.2352941176470589</v>
          </cell>
          <cell r="AN834">
            <v>1.4473487677371173</v>
          </cell>
          <cell r="AO834" t="str">
            <v/>
          </cell>
          <cell r="AR834" t="str">
            <v/>
          </cell>
          <cell r="AX834" t="str">
            <v/>
          </cell>
        </row>
        <row r="835">
          <cell r="AH835">
            <v>38441</v>
          </cell>
          <cell r="AI835">
            <v>3255</v>
          </cell>
          <cell r="AJ835">
            <v>1951</v>
          </cell>
          <cell r="AK835" t="str">
            <v/>
          </cell>
          <cell r="AM835">
            <v>2.2525951557093427</v>
          </cell>
          <cell r="AN835">
            <v>1.457057505601195</v>
          </cell>
          <cell r="AO835" t="str">
            <v/>
          </cell>
          <cell r="AR835" t="str">
            <v/>
          </cell>
          <cell r="AX835" t="str">
            <v/>
          </cell>
        </row>
        <row r="836">
          <cell r="AH836">
            <v>38442</v>
          </cell>
          <cell r="AI836">
            <v>3290</v>
          </cell>
          <cell r="AJ836">
            <v>1973</v>
          </cell>
          <cell r="AK836">
            <v>600</v>
          </cell>
          <cell r="AM836">
            <v>2.2768166089965396</v>
          </cell>
          <cell r="AN836">
            <v>1.4734876773711725</v>
          </cell>
          <cell r="AO836">
            <v>2.7906976744186047</v>
          </cell>
          <cell r="AR836">
            <v>600</v>
          </cell>
          <cell r="AX836">
            <v>600</v>
          </cell>
        </row>
        <row r="837">
          <cell r="AH837">
            <v>38443</v>
          </cell>
          <cell r="AI837">
            <v>3231</v>
          </cell>
          <cell r="AJ837">
            <v>1928</v>
          </cell>
          <cell r="AK837" t="str">
            <v/>
          </cell>
          <cell r="AM837">
            <v>2.23598615916955</v>
          </cell>
          <cell r="AN837">
            <v>1.439880507841673</v>
          </cell>
          <cell r="AO837" t="str">
            <v/>
          </cell>
          <cell r="AR837">
            <v>600</v>
          </cell>
          <cell r="AX837" t="str">
            <v/>
          </cell>
        </row>
        <row r="838">
          <cell r="AH838">
            <v>38446</v>
          </cell>
          <cell r="AI838">
            <v>3245</v>
          </cell>
          <cell r="AJ838">
            <v>1939</v>
          </cell>
          <cell r="AK838" t="str">
            <v/>
          </cell>
          <cell r="AM838">
            <v>2.2456747404844291</v>
          </cell>
          <cell r="AN838">
            <v>1.4480955937266617</v>
          </cell>
          <cell r="AO838" t="str">
            <v/>
          </cell>
          <cell r="AR838">
            <v>600</v>
          </cell>
          <cell r="AX838" t="str">
            <v/>
          </cell>
        </row>
        <row r="839">
          <cell r="AH839">
            <v>38447</v>
          </cell>
          <cell r="AI839">
            <v>3235</v>
          </cell>
          <cell r="AJ839">
            <v>1935</v>
          </cell>
          <cell r="AK839" t="str">
            <v/>
          </cell>
          <cell r="AM839">
            <v>2.2387543252595155</v>
          </cell>
          <cell r="AN839">
            <v>1.4451082897684839</v>
          </cell>
          <cell r="AO839" t="str">
            <v/>
          </cell>
          <cell r="AR839">
            <v>600</v>
          </cell>
          <cell r="AX839" t="str">
            <v/>
          </cell>
        </row>
        <row r="840">
          <cell r="AH840">
            <v>38448</v>
          </cell>
          <cell r="AI840">
            <v>3285</v>
          </cell>
          <cell r="AJ840">
            <v>1952</v>
          </cell>
          <cell r="AK840" t="str">
            <v/>
          </cell>
          <cell r="AM840">
            <v>2.273356401384083</v>
          </cell>
          <cell r="AN840">
            <v>1.4578043315907394</v>
          </cell>
          <cell r="AO840" t="str">
            <v/>
          </cell>
          <cell r="AR840">
            <v>600</v>
          </cell>
          <cell r="AX840" t="str">
            <v/>
          </cell>
        </row>
        <row r="841">
          <cell r="AH841">
            <v>38449</v>
          </cell>
          <cell r="AI841">
            <v>3290</v>
          </cell>
          <cell r="AJ841">
            <v>1957</v>
          </cell>
          <cell r="AK841">
            <v>600</v>
          </cell>
          <cell r="AM841">
            <v>2.2768166089965396</v>
          </cell>
          <cell r="AN841">
            <v>1.4615384615384615</v>
          </cell>
          <cell r="AO841">
            <v>2.7906976744186047</v>
          </cell>
          <cell r="AR841">
            <v>600</v>
          </cell>
          <cell r="AX841">
            <v>600</v>
          </cell>
        </row>
        <row r="842">
          <cell r="AH842">
            <v>38450</v>
          </cell>
          <cell r="AI842">
            <v>3287</v>
          </cell>
          <cell r="AJ842">
            <v>1946</v>
          </cell>
          <cell r="AK842" t="str">
            <v/>
          </cell>
          <cell r="AM842">
            <v>2.2747404844290657</v>
          </cell>
          <cell r="AN842">
            <v>1.4533233756534727</v>
          </cell>
          <cell r="AO842" t="str">
            <v/>
          </cell>
          <cell r="AR842">
            <v>600</v>
          </cell>
          <cell r="AX842" t="str">
            <v/>
          </cell>
        </row>
        <row r="843">
          <cell r="AH843">
            <v>38453</v>
          </cell>
          <cell r="AI843">
            <v>3314</v>
          </cell>
          <cell r="AJ843">
            <v>1971</v>
          </cell>
          <cell r="AK843" t="str">
            <v/>
          </cell>
          <cell r="AM843">
            <v>2.2934256055363322</v>
          </cell>
          <cell r="AN843">
            <v>1.4719940253920836</v>
          </cell>
          <cell r="AO843" t="str">
            <v/>
          </cell>
          <cell r="AR843">
            <v>600</v>
          </cell>
          <cell r="AX843" t="str">
            <v/>
          </cell>
        </row>
        <row r="844">
          <cell r="AH844">
            <v>38454</v>
          </cell>
          <cell r="AI844">
            <v>3267</v>
          </cell>
          <cell r="AJ844">
            <v>1948</v>
          </cell>
          <cell r="AK844" t="str">
            <v/>
          </cell>
          <cell r="AM844">
            <v>2.2608996539792385</v>
          </cell>
          <cell r="AN844">
            <v>1.4548170276325616</v>
          </cell>
          <cell r="AO844" t="str">
            <v/>
          </cell>
          <cell r="AR844">
            <v>600</v>
          </cell>
          <cell r="AX844" t="str">
            <v/>
          </cell>
        </row>
        <row r="845">
          <cell r="AH845">
            <v>38455</v>
          </cell>
          <cell r="AI845">
            <v>3193</v>
          </cell>
          <cell r="AJ845">
            <v>1885</v>
          </cell>
          <cell r="AK845" t="str">
            <v/>
          </cell>
          <cell r="AM845">
            <v>2.2096885813148788</v>
          </cell>
          <cell r="AN845">
            <v>1.4077669902912622</v>
          </cell>
          <cell r="AO845" t="str">
            <v/>
          </cell>
          <cell r="AR845">
            <v>600</v>
          </cell>
          <cell r="AX845" t="str">
            <v/>
          </cell>
        </row>
        <row r="846">
          <cell r="AH846">
            <v>38456</v>
          </cell>
          <cell r="AI846">
            <v>3143</v>
          </cell>
          <cell r="AJ846">
            <v>1860</v>
          </cell>
          <cell r="AK846">
            <v>600</v>
          </cell>
          <cell r="AM846">
            <v>2.1750865051903112</v>
          </cell>
          <cell r="AN846">
            <v>1.3890963405526513</v>
          </cell>
          <cell r="AO846">
            <v>2.7906976744186047</v>
          </cell>
          <cell r="AR846">
            <v>600</v>
          </cell>
          <cell r="AX846">
            <v>600</v>
          </cell>
        </row>
        <row r="847">
          <cell r="AH847">
            <v>38457</v>
          </cell>
          <cell r="AI847">
            <v>3182</v>
          </cell>
          <cell r="AJ847">
            <v>1863</v>
          </cell>
          <cell r="AK847" t="str">
            <v/>
          </cell>
          <cell r="AM847">
            <v>2.202076124567474</v>
          </cell>
          <cell r="AN847">
            <v>1.3913368185212844</v>
          </cell>
          <cell r="AO847" t="str">
            <v/>
          </cell>
          <cell r="AR847">
            <v>600</v>
          </cell>
          <cell r="AX847" t="str">
            <v/>
          </cell>
        </row>
        <row r="848">
          <cell r="AH848">
            <v>38460</v>
          </cell>
          <cell r="AI848">
            <v>3182</v>
          </cell>
          <cell r="AJ848">
            <v>1863</v>
          </cell>
          <cell r="AK848" t="str">
            <v/>
          </cell>
          <cell r="AM848">
            <v>2.202076124567474</v>
          </cell>
          <cell r="AN848">
            <v>1.3913368185212844</v>
          </cell>
          <cell r="AO848" t="str">
            <v/>
          </cell>
          <cell r="AR848">
            <v>600</v>
          </cell>
          <cell r="AX848" t="str">
            <v/>
          </cell>
        </row>
        <row r="849">
          <cell r="AH849">
            <v>38461</v>
          </cell>
          <cell r="AI849">
            <v>3237</v>
          </cell>
          <cell r="AJ849">
            <v>1870</v>
          </cell>
          <cell r="AK849" t="str">
            <v/>
          </cell>
          <cell r="AM849">
            <v>2.2401384083044982</v>
          </cell>
          <cell r="AN849">
            <v>1.3965646004480956</v>
          </cell>
          <cell r="AO849" t="str">
            <v/>
          </cell>
          <cell r="AR849">
            <v>600</v>
          </cell>
          <cell r="AX849" t="str">
            <v/>
          </cell>
        </row>
        <row r="850">
          <cell r="AH850">
            <v>38462</v>
          </cell>
          <cell r="AI850">
            <v>3307</v>
          </cell>
          <cell r="AJ850">
            <v>1889</v>
          </cell>
          <cell r="AK850" t="str">
            <v/>
          </cell>
          <cell r="AM850">
            <v>2.2885813148788929</v>
          </cell>
          <cell r="AN850">
            <v>1.41075429424944</v>
          </cell>
          <cell r="AO850" t="str">
            <v/>
          </cell>
          <cell r="AR850">
            <v>600</v>
          </cell>
          <cell r="AX850" t="str">
            <v/>
          </cell>
        </row>
        <row r="851">
          <cell r="AH851">
            <v>38463</v>
          </cell>
          <cell r="AI851">
            <v>3250</v>
          </cell>
          <cell r="AJ851">
            <v>1856</v>
          </cell>
          <cell r="AK851">
            <v>600</v>
          </cell>
          <cell r="AM851">
            <v>2.2491349480968856</v>
          </cell>
          <cell r="AN851">
            <v>1.3861090365944735</v>
          </cell>
          <cell r="AO851">
            <v>2.7906976744186047</v>
          </cell>
          <cell r="AR851">
            <v>600</v>
          </cell>
          <cell r="AX851">
            <v>600</v>
          </cell>
        </row>
        <row r="852">
          <cell r="AH852">
            <v>38464</v>
          </cell>
          <cell r="AI852">
            <v>3277</v>
          </cell>
          <cell r="AJ852">
            <v>1865</v>
          </cell>
          <cell r="AK852" t="str">
            <v/>
          </cell>
          <cell r="AM852">
            <v>2.2678200692041521</v>
          </cell>
          <cell r="AN852">
            <v>1.3928304705003733</v>
          </cell>
          <cell r="AO852" t="str">
            <v/>
          </cell>
          <cell r="AR852">
            <v>600</v>
          </cell>
          <cell r="AX852" t="str">
            <v/>
          </cell>
        </row>
        <row r="853">
          <cell r="AH853">
            <v>38467</v>
          </cell>
          <cell r="AI853">
            <v>3253</v>
          </cell>
          <cell r="AJ853">
            <v>1830</v>
          </cell>
          <cell r="AK853" t="str">
            <v/>
          </cell>
          <cell r="AM853">
            <v>2.2512110726643599</v>
          </cell>
          <cell r="AN853">
            <v>1.3666915608663182</v>
          </cell>
          <cell r="AO853" t="str">
            <v/>
          </cell>
          <cell r="AR853">
            <v>600</v>
          </cell>
          <cell r="AX853" t="str">
            <v/>
          </cell>
        </row>
        <row r="854">
          <cell r="AH854">
            <v>38468</v>
          </cell>
          <cell r="AI854">
            <v>3214</v>
          </cell>
          <cell r="AJ854">
            <v>1821</v>
          </cell>
          <cell r="AK854" t="str">
            <v/>
          </cell>
          <cell r="AM854">
            <v>2.2242214532871971</v>
          </cell>
          <cell r="AN854">
            <v>1.3599701269604183</v>
          </cell>
          <cell r="AO854" t="str">
            <v/>
          </cell>
          <cell r="AR854">
            <v>600</v>
          </cell>
          <cell r="AX854" t="str">
            <v/>
          </cell>
        </row>
        <row r="855">
          <cell r="AH855">
            <v>38469</v>
          </cell>
          <cell r="AI855">
            <v>3163</v>
          </cell>
          <cell r="AJ855">
            <v>1802</v>
          </cell>
          <cell r="AK855" t="str">
            <v/>
          </cell>
          <cell r="AM855">
            <v>2.1889273356401384</v>
          </cell>
          <cell r="AN855">
            <v>1.3457804331590739</v>
          </cell>
          <cell r="AO855" t="str">
            <v/>
          </cell>
          <cell r="AR855">
            <v>600</v>
          </cell>
          <cell r="AX855" t="str">
            <v/>
          </cell>
        </row>
        <row r="856">
          <cell r="AH856">
            <v>38470</v>
          </cell>
          <cell r="AI856">
            <v>3181</v>
          </cell>
          <cell r="AJ856">
            <v>1807.75</v>
          </cell>
          <cell r="AK856">
            <v>600</v>
          </cell>
          <cell r="AM856">
            <v>2.2013840830449829</v>
          </cell>
          <cell r="AN856">
            <v>1.3500746825989545</v>
          </cell>
          <cell r="AO856">
            <v>2.7906976744186047</v>
          </cell>
          <cell r="AR856">
            <v>600</v>
          </cell>
          <cell r="AX856">
            <v>600</v>
          </cell>
        </row>
        <row r="857">
          <cell r="AH857">
            <v>38471</v>
          </cell>
          <cell r="AI857">
            <v>3215</v>
          </cell>
          <cell r="AJ857">
            <v>1822</v>
          </cell>
          <cell r="AK857" t="str">
            <v/>
          </cell>
          <cell r="AM857">
            <v>2.2249134948096887</v>
          </cell>
          <cell r="AN857">
            <v>1.3607169529499628</v>
          </cell>
          <cell r="AO857" t="str">
            <v/>
          </cell>
          <cell r="AR857">
            <v>600</v>
          </cell>
          <cell r="AX857" t="str">
            <v/>
          </cell>
        </row>
        <row r="858">
          <cell r="AH858">
            <v>38475</v>
          </cell>
          <cell r="AI858">
            <v>3188</v>
          </cell>
          <cell r="AJ858">
            <v>1794</v>
          </cell>
          <cell r="AK858" t="str">
            <v/>
          </cell>
          <cell r="AM858">
            <v>2.2062283737024222</v>
          </cell>
          <cell r="AN858">
            <v>1.3398058252427185</v>
          </cell>
          <cell r="AO858" t="str">
            <v/>
          </cell>
          <cell r="AR858">
            <v>600</v>
          </cell>
          <cell r="AX858" t="str">
            <v/>
          </cell>
        </row>
        <row r="859">
          <cell r="AH859">
            <v>38476</v>
          </cell>
          <cell r="AI859">
            <v>3158</v>
          </cell>
          <cell r="AJ859">
            <v>1766</v>
          </cell>
          <cell r="AK859" t="str">
            <v/>
          </cell>
          <cell r="AM859">
            <v>2.1854671280276818</v>
          </cell>
          <cell r="AN859">
            <v>1.3188946975354743</v>
          </cell>
          <cell r="AO859" t="str">
            <v/>
          </cell>
          <cell r="AR859">
            <v>600</v>
          </cell>
          <cell r="AX859" t="str">
            <v/>
          </cell>
        </row>
        <row r="860">
          <cell r="AH860">
            <v>38477</v>
          </cell>
          <cell r="AI860">
            <v>3175</v>
          </cell>
          <cell r="AJ860">
            <v>1776.5</v>
          </cell>
          <cell r="AK860">
            <v>600</v>
          </cell>
          <cell r="AM860">
            <v>2.1972318339100347</v>
          </cell>
          <cell r="AN860">
            <v>1.3267363704256907</v>
          </cell>
          <cell r="AO860">
            <v>2.7906976744186047</v>
          </cell>
          <cell r="AR860">
            <v>600</v>
          </cell>
          <cell r="AX860">
            <v>600</v>
          </cell>
        </row>
        <row r="861">
          <cell r="AH861">
            <v>38478</v>
          </cell>
          <cell r="AI861">
            <v>3174</v>
          </cell>
          <cell r="AJ861">
            <v>1770</v>
          </cell>
          <cell r="AK861" t="str">
            <v/>
          </cell>
          <cell r="AM861">
            <v>2.1965397923875432</v>
          </cell>
          <cell r="AN861">
            <v>1.3218820014936519</v>
          </cell>
          <cell r="AO861" t="str">
            <v/>
          </cell>
          <cell r="AR861">
            <v>600</v>
          </cell>
          <cell r="AX861" t="str">
            <v/>
          </cell>
        </row>
        <row r="862">
          <cell r="AH862">
            <v>38481</v>
          </cell>
          <cell r="AI862">
            <v>3213</v>
          </cell>
          <cell r="AJ862">
            <v>1784</v>
          </cell>
          <cell r="AK862" t="str">
            <v/>
          </cell>
          <cell r="AM862">
            <v>2.223529411764706</v>
          </cell>
          <cell r="AN862">
            <v>1.332337565347274</v>
          </cell>
          <cell r="AO862" t="str">
            <v/>
          </cell>
          <cell r="AR862">
            <v>600</v>
          </cell>
          <cell r="AX862" t="str">
            <v/>
          </cell>
        </row>
        <row r="863">
          <cell r="AH863">
            <v>38482</v>
          </cell>
          <cell r="AI863">
            <v>3222</v>
          </cell>
          <cell r="AJ863">
            <v>1785.5</v>
          </cell>
          <cell r="AK863" t="str">
            <v/>
          </cell>
          <cell r="AM863">
            <v>2.229757785467128</v>
          </cell>
          <cell r="AN863">
            <v>1.3334578043315908</v>
          </cell>
          <cell r="AO863" t="str">
            <v/>
          </cell>
          <cell r="AR863">
            <v>600</v>
          </cell>
          <cell r="AX863" t="str">
            <v/>
          </cell>
        </row>
        <row r="864">
          <cell r="AH864">
            <v>38483</v>
          </cell>
          <cell r="AI864">
            <v>3181</v>
          </cell>
          <cell r="AJ864">
            <v>1755</v>
          </cell>
          <cell r="AK864" t="str">
            <v/>
          </cell>
          <cell r="AM864">
            <v>2.2013840830449829</v>
          </cell>
          <cell r="AN864">
            <v>1.3106796116504855</v>
          </cell>
          <cell r="AO864" t="str">
            <v/>
          </cell>
          <cell r="AR864">
            <v>600</v>
          </cell>
          <cell r="AX864" t="str">
            <v/>
          </cell>
        </row>
        <row r="865">
          <cell r="AH865">
            <v>38484</v>
          </cell>
          <cell r="AI865">
            <v>3096</v>
          </cell>
          <cell r="AJ865">
            <v>1747</v>
          </cell>
          <cell r="AK865">
            <v>600</v>
          </cell>
          <cell r="AM865">
            <v>2.142560553633218</v>
          </cell>
          <cell r="AN865">
            <v>1.3047050037341299</v>
          </cell>
          <cell r="AO865">
            <v>2.7906976744186047</v>
          </cell>
          <cell r="AR865">
            <v>600</v>
          </cell>
          <cell r="AX865">
            <v>600</v>
          </cell>
        </row>
        <row r="866">
          <cell r="AH866">
            <v>38485</v>
          </cell>
          <cell r="AI866">
            <v>3002</v>
          </cell>
          <cell r="AJ866">
            <v>1720</v>
          </cell>
          <cell r="AK866" t="str">
            <v/>
          </cell>
          <cell r="AM866">
            <v>2.077508650519031</v>
          </cell>
          <cell r="AN866">
            <v>1.2845407020164301</v>
          </cell>
          <cell r="AO866" t="str">
            <v/>
          </cell>
          <cell r="AR866">
            <v>588</v>
          </cell>
          <cell r="AX866" t="str">
            <v/>
          </cell>
        </row>
        <row r="867">
          <cell r="AH867">
            <v>38488</v>
          </cell>
          <cell r="AI867">
            <v>2990</v>
          </cell>
          <cell r="AJ867">
            <v>1715</v>
          </cell>
          <cell r="AK867" t="str">
            <v/>
          </cell>
          <cell r="AM867">
            <v>2.0692041522491351</v>
          </cell>
          <cell r="AN867">
            <v>1.2808065720687081</v>
          </cell>
          <cell r="AO867" t="str">
            <v/>
          </cell>
          <cell r="AR867">
            <v>576</v>
          </cell>
          <cell r="AX867" t="str">
            <v/>
          </cell>
        </row>
        <row r="868">
          <cell r="AH868">
            <v>38489</v>
          </cell>
          <cell r="AI868">
            <v>3006</v>
          </cell>
          <cell r="AJ868">
            <v>1734</v>
          </cell>
          <cell r="AK868" t="str">
            <v/>
          </cell>
          <cell r="AM868">
            <v>2.0802768166089964</v>
          </cell>
          <cell r="AN868">
            <v>1.2949962658700522</v>
          </cell>
          <cell r="AO868" t="str">
            <v/>
          </cell>
          <cell r="AR868">
            <v>564</v>
          </cell>
          <cell r="AX868" t="str">
            <v/>
          </cell>
        </row>
        <row r="869">
          <cell r="AH869">
            <v>38490</v>
          </cell>
          <cell r="AI869">
            <v>3050</v>
          </cell>
          <cell r="AJ869">
            <v>1744</v>
          </cell>
          <cell r="AK869" t="str">
            <v/>
          </cell>
          <cell r="AM869">
            <v>2.1107266435986158</v>
          </cell>
          <cell r="AN869">
            <v>1.3024645257654965</v>
          </cell>
          <cell r="AO869" t="str">
            <v/>
          </cell>
          <cell r="AR869">
            <v>552</v>
          </cell>
          <cell r="AX869" t="str">
            <v/>
          </cell>
        </row>
        <row r="870">
          <cell r="AH870">
            <v>38491</v>
          </cell>
          <cell r="AI870">
            <v>3026</v>
          </cell>
          <cell r="AJ870">
            <v>1734</v>
          </cell>
          <cell r="AK870">
            <v>540</v>
          </cell>
          <cell r="AM870">
            <v>2.0941176470588236</v>
          </cell>
          <cell r="AN870">
            <v>1.2949962658700522</v>
          </cell>
          <cell r="AO870">
            <v>2.5116279069767442</v>
          </cell>
          <cell r="AR870">
            <v>540</v>
          </cell>
          <cell r="AX870">
            <v>540</v>
          </cell>
        </row>
        <row r="871">
          <cell r="AH871">
            <v>38492</v>
          </cell>
          <cell r="AI871">
            <v>3002</v>
          </cell>
          <cell r="AJ871">
            <v>1722</v>
          </cell>
          <cell r="AK871" t="str">
            <v/>
          </cell>
          <cell r="AM871">
            <v>2.077508650519031</v>
          </cell>
          <cell r="AN871">
            <v>1.286034353995519</v>
          </cell>
          <cell r="AO871" t="str">
            <v/>
          </cell>
          <cell r="AR871">
            <v>536</v>
          </cell>
          <cell r="AX871" t="str">
            <v/>
          </cell>
        </row>
        <row r="872">
          <cell r="AH872">
            <v>38495</v>
          </cell>
          <cell r="AI872">
            <v>3035</v>
          </cell>
          <cell r="AJ872">
            <v>1734.5</v>
          </cell>
          <cell r="AK872" t="str">
            <v/>
          </cell>
          <cell r="AM872">
            <v>2.1003460207612457</v>
          </cell>
          <cell r="AN872">
            <v>1.2953696788648246</v>
          </cell>
          <cell r="AO872" t="str">
            <v/>
          </cell>
          <cell r="AR872">
            <v>532</v>
          </cell>
          <cell r="AX872" t="str">
            <v/>
          </cell>
        </row>
        <row r="873">
          <cell r="AH873">
            <v>38496</v>
          </cell>
          <cell r="AI873">
            <v>3050</v>
          </cell>
          <cell r="AJ873">
            <v>1742</v>
          </cell>
          <cell r="AK873" t="str">
            <v/>
          </cell>
          <cell r="AM873">
            <v>2.1107266435986158</v>
          </cell>
          <cell r="AN873">
            <v>1.3009708737864079</v>
          </cell>
          <cell r="AO873" t="str">
            <v/>
          </cell>
          <cell r="AR873">
            <v>528</v>
          </cell>
          <cell r="AX873" t="str">
            <v/>
          </cell>
        </row>
        <row r="874">
          <cell r="AH874">
            <v>38497</v>
          </cell>
          <cell r="AI874">
            <v>3069</v>
          </cell>
          <cell r="AJ874">
            <v>1750</v>
          </cell>
          <cell r="AK874" t="str">
            <v/>
          </cell>
          <cell r="AM874">
            <v>2.1238754325259515</v>
          </cell>
          <cell r="AN874">
            <v>1.3069454817027633</v>
          </cell>
          <cell r="AO874" t="str">
            <v/>
          </cell>
          <cell r="AR874">
            <v>524</v>
          </cell>
          <cell r="AX874" t="str">
            <v/>
          </cell>
        </row>
        <row r="875">
          <cell r="AH875">
            <v>38498</v>
          </cell>
          <cell r="AI875">
            <v>3088</v>
          </cell>
          <cell r="AJ875">
            <v>1754</v>
          </cell>
          <cell r="AK875">
            <v>520</v>
          </cell>
          <cell r="AM875">
            <v>2.1370242214532871</v>
          </cell>
          <cell r="AN875">
            <v>1.3099327856609411</v>
          </cell>
          <cell r="AO875">
            <v>2.4186046511627906</v>
          </cell>
          <cell r="AR875">
            <v>520</v>
          </cell>
          <cell r="AX875">
            <v>520</v>
          </cell>
        </row>
        <row r="876">
          <cell r="AH876">
            <v>38499</v>
          </cell>
          <cell r="AI876">
            <v>3076</v>
          </cell>
          <cell r="AJ876">
            <v>1745.5</v>
          </cell>
          <cell r="AK876" t="str">
            <v/>
          </cell>
          <cell r="AM876">
            <v>2.1287197231833912</v>
          </cell>
          <cell r="AN876">
            <v>1.3035847647498133</v>
          </cell>
          <cell r="AO876" t="str">
            <v/>
          </cell>
          <cell r="AR876">
            <v>520</v>
          </cell>
          <cell r="AX876" t="str">
            <v/>
          </cell>
        </row>
        <row r="877">
          <cell r="AH877">
            <v>38503</v>
          </cell>
          <cell r="AI877">
            <v>3046</v>
          </cell>
          <cell r="AJ877">
            <v>1740</v>
          </cell>
          <cell r="AK877" t="str">
            <v/>
          </cell>
          <cell r="AM877">
            <v>2.1079584775086504</v>
          </cell>
          <cell r="AN877">
            <v>1.2994772218073189</v>
          </cell>
          <cell r="AO877" t="str">
            <v/>
          </cell>
          <cell r="AR877">
            <v>520</v>
          </cell>
          <cell r="AX877" t="str">
            <v/>
          </cell>
        </row>
        <row r="878">
          <cell r="AH878">
            <v>38504</v>
          </cell>
          <cell r="AI878">
            <v>3112</v>
          </cell>
          <cell r="AJ878">
            <v>1752</v>
          </cell>
          <cell r="AK878" t="str">
            <v/>
          </cell>
          <cell r="AM878">
            <v>2.1536332179930797</v>
          </cell>
          <cell r="AN878">
            <v>1.3084391336818522</v>
          </cell>
          <cell r="AO878" t="str">
            <v/>
          </cell>
          <cell r="AR878">
            <v>520</v>
          </cell>
          <cell r="AX878" t="str">
            <v/>
          </cell>
        </row>
        <row r="879">
          <cell r="AH879">
            <v>38505</v>
          </cell>
          <cell r="AI879">
            <v>3179</v>
          </cell>
          <cell r="AJ879">
            <v>1774</v>
          </cell>
          <cell r="AK879">
            <v>520</v>
          </cell>
          <cell r="AM879">
            <v>2.2000000000000002</v>
          </cell>
          <cell r="AN879">
            <v>1.3248693054518297</v>
          </cell>
          <cell r="AO879">
            <v>2.4186046511627906</v>
          </cell>
          <cell r="AR879">
            <v>520</v>
          </cell>
          <cell r="AX879">
            <v>520</v>
          </cell>
        </row>
        <row r="880">
          <cell r="AH880">
            <v>38506</v>
          </cell>
          <cell r="AI880">
            <v>3270</v>
          </cell>
          <cell r="AJ880">
            <v>1790</v>
          </cell>
          <cell r="AK880" t="str">
            <v/>
          </cell>
          <cell r="AM880">
            <v>2.2629757785467128</v>
          </cell>
          <cell r="AN880">
            <v>1.3368185212845407</v>
          </cell>
          <cell r="AO880" t="str">
            <v/>
          </cell>
          <cell r="AR880">
            <v>520</v>
          </cell>
          <cell r="AX880" t="str">
            <v/>
          </cell>
        </row>
        <row r="881">
          <cell r="AH881">
            <v>38509</v>
          </cell>
          <cell r="AI881">
            <v>3276</v>
          </cell>
          <cell r="AJ881">
            <v>1772</v>
          </cell>
          <cell r="AK881" t="str">
            <v/>
          </cell>
          <cell r="AM881">
            <v>2.267128027681661</v>
          </cell>
          <cell r="AN881">
            <v>1.3233756534727408</v>
          </cell>
          <cell r="AO881" t="str">
            <v/>
          </cell>
          <cell r="AR881">
            <v>520</v>
          </cell>
          <cell r="AX881" t="str">
            <v/>
          </cell>
        </row>
        <row r="882">
          <cell r="AH882">
            <v>38510</v>
          </cell>
          <cell r="AI882">
            <v>3242</v>
          </cell>
          <cell r="AJ882">
            <v>1753</v>
          </cell>
          <cell r="AK882" t="str">
            <v/>
          </cell>
          <cell r="AM882">
            <v>2.2435986159169552</v>
          </cell>
          <cell r="AN882">
            <v>1.3091859596713966</v>
          </cell>
          <cell r="AO882" t="str">
            <v/>
          </cell>
          <cell r="AR882">
            <v>520</v>
          </cell>
          <cell r="AX882" t="str">
            <v/>
          </cell>
        </row>
        <row r="883">
          <cell r="AH883">
            <v>38511</v>
          </cell>
          <cell r="AI883">
            <v>3240</v>
          </cell>
          <cell r="AJ883">
            <v>1732</v>
          </cell>
          <cell r="AK883" t="str">
            <v/>
          </cell>
          <cell r="AM883">
            <v>2.2422145328719725</v>
          </cell>
          <cell r="AN883">
            <v>1.2935026138909633</v>
          </cell>
          <cell r="AO883" t="str">
            <v/>
          </cell>
          <cell r="AR883">
            <v>520</v>
          </cell>
          <cell r="AX883" t="str">
            <v/>
          </cell>
        </row>
        <row r="884">
          <cell r="AH884">
            <v>38512</v>
          </cell>
          <cell r="AI884">
            <v>3255</v>
          </cell>
          <cell r="AJ884">
            <v>1735</v>
          </cell>
          <cell r="AK884">
            <v>520</v>
          </cell>
          <cell r="AM884">
            <v>2.2525951557093427</v>
          </cell>
          <cell r="AN884">
            <v>1.2957430918595967</v>
          </cell>
          <cell r="AO884">
            <v>2.4186046511627906</v>
          </cell>
          <cell r="AR884">
            <v>520</v>
          </cell>
          <cell r="AX884">
            <v>520</v>
          </cell>
        </row>
        <row r="885">
          <cell r="AH885">
            <v>38513</v>
          </cell>
          <cell r="AI885">
            <v>3300</v>
          </cell>
          <cell r="AJ885">
            <v>1715</v>
          </cell>
          <cell r="AK885" t="str">
            <v/>
          </cell>
          <cell r="AM885">
            <v>2.2837370242214532</v>
          </cell>
          <cell r="AN885">
            <v>1.2808065720687081</v>
          </cell>
          <cell r="AO885" t="str">
            <v/>
          </cell>
          <cell r="AR885">
            <v>516</v>
          </cell>
          <cell r="AX885" t="str">
            <v/>
          </cell>
        </row>
        <row r="886">
          <cell r="AH886">
            <v>38516</v>
          </cell>
          <cell r="AI886">
            <v>3277</v>
          </cell>
          <cell r="AJ886">
            <v>1702</v>
          </cell>
          <cell r="AK886" t="str">
            <v/>
          </cell>
          <cell r="AM886">
            <v>2.2678200692041521</v>
          </cell>
          <cell r="AN886">
            <v>1.2710978342046304</v>
          </cell>
          <cell r="AO886" t="str">
            <v/>
          </cell>
          <cell r="AR886">
            <v>512</v>
          </cell>
          <cell r="AX886" t="str">
            <v/>
          </cell>
        </row>
        <row r="887">
          <cell r="AH887">
            <v>38517</v>
          </cell>
          <cell r="AI887">
            <v>3253</v>
          </cell>
          <cell r="AJ887">
            <v>1710</v>
          </cell>
          <cell r="AK887" t="str">
            <v/>
          </cell>
          <cell r="AM887">
            <v>2.2512110726643599</v>
          </cell>
          <cell r="AN887">
            <v>1.2770724421209858</v>
          </cell>
          <cell r="AO887" t="str">
            <v/>
          </cell>
          <cell r="AR887">
            <v>508</v>
          </cell>
          <cell r="AX887" t="str">
            <v/>
          </cell>
        </row>
        <row r="888">
          <cell r="AH888">
            <v>38518</v>
          </cell>
          <cell r="AI888">
            <v>3287</v>
          </cell>
          <cell r="AJ888">
            <v>1733.5</v>
          </cell>
          <cell r="AK888" t="str">
            <v/>
          </cell>
          <cell r="AM888">
            <v>2.2747404844290657</v>
          </cell>
          <cell r="AN888">
            <v>1.2946228528752801</v>
          </cell>
          <cell r="AO888" t="str">
            <v/>
          </cell>
          <cell r="AR888">
            <v>504</v>
          </cell>
          <cell r="AX888" t="str">
            <v/>
          </cell>
        </row>
        <row r="889">
          <cell r="AH889">
            <v>38519</v>
          </cell>
          <cell r="AI889">
            <v>3318</v>
          </cell>
          <cell r="AJ889">
            <v>1746</v>
          </cell>
          <cell r="AK889">
            <v>500</v>
          </cell>
          <cell r="AM889">
            <v>2.2961937716262977</v>
          </cell>
          <cell r="AN889">
            <v>1.3039581777445854</v>
          </cell>
          <cell r="AO889">
            <v>2.3255813953488373</v>
          </cell>
          <cell r="AR889">
            <v>500</v>
          </cell>
          <cell r="AX889">
            <v>500</v>
          </cell>
        </row>
        <row r="890">
          <cell r="AH890">
            <v>38520</v>
          </cell>
          <cell r="AI890">
            <v>3392</v>
          </cell>
          <cell r="AJ890">
            <v>1777</v>
          </cell>
          <cell r="AK890" t="str">
            <v/>
          </cell>
          <cell r="AM890">
            <v>2.3474048442906574</v>
          </cell>
          <cell r="AN890">
            <v>1.327109783420463</v>
          </cell>
          <cell r="AO890" t="str">
            <v/>
          </cell>
          <cell r="AR890">
            <v>500</v>
          </cell>
          <cell r="AX890" t="str">
            <v/>
          </cell>
        </row>
        <row r="891">
          <cell r="AH891">
            <v>38523</v>
          </cell>
          <cell r="AI891">
            <v>3375</v>
          </cell>
          <cell r="AJ891">
            <v>1791</v>
          </cell>
          <cell r="AK891" t="str">
            <v/>
          </cell>
          <cell r="AM891">
            <v>2.3356401384083045</v>
          </cell>
          <cell r="AN891">
            <v>1.3375653472740852</v>
          </cell>
          <cell r="AO891" t="str">
            <v/>
          </cell>
          <cell r="AR891">
            <v>500</v>
          </cell>
          <cell r="AX891" t="str">
            <v/>
          </cell>
        </row>
        <row r="892">
          <cell r="AH892">
            <v>38524</v>
          </cell>
          <cell r="AI892">
            <v>3390</v>
          </cell>
          <cell r="AJ892">
            <v>1772</v>
          </cell>
          <cell r="AK892" t="str">
            <v/>
          </cell>
          <cell r="AM892">
            <v>2.3460207612456747</v>
          </cell>
          <cell r="AN892">
            <v>1.3233756534727408</v>
          </cell>
          <cell r="AO892" t="str">
            <v/>
          </cell>
          <cell r="AR892">
            <v>500</v>
          </cell>
          <cell r="AX892" t="str">
            <v/>
          </cell>
        </row>
        <row r="893">
          <cell r="AH893">
            <v>38525</v>
          </cell>
          <cell r="AI893">
            <v>3355</v>
          </cell>
          <cell r="AJ893">
            <v>1780</v>
          </cell>
          <cell r="AK893" t="str">
            <v/>
          </cell>
          <cell r="AM893">
            <v>2.3217993079584773</v>
          </cell>
          <cell r="AN893">
            <v>1.3293502613890964</v>
          </cell>
          <cell r="AO893" t="str">
            <v/>
          </cell>
          <cell r="AR893">
            <v>500</v>
          </cell>
          <cell r="AX893" t="str">
            <v/>
          </cell>
        </row>
        <row r="894">
          <cell r="AH894">
            <v>38526</v>
          </cell>
          <cell r="AI894">
            <v>3312</v>
          </cell>
          <cell r="AJ894">
            <v>1748</v>
          </cell>
          <cell r="AK894">
            <v>500</v>
          </cell>
          <cell r="AM894">
            <v>2.2920415224913495</v>
          </cell>
          <cell r="AN894">
            <v>1.3054518297236744</v>
          </cell>
          <cell r="AO894">
            <v>2.3255813953488373</v>
          </cell>
          <cell r="AR894">
            <v>500</v>
          </cell>
          <cell r="AX894">
            <v>500</v>
          </cell>
        </row>
        <row r="895">
          <cell r="AH895">
            <v>38527</v>
          </cell>
          <cell r="AI895">
            <v>3368</v>
          </cell>
          <cell r="AJ895">
            <v>1756</v>
          </cell>
          <cell r="AK895" t="str">
            <v/>
          </cell>
          <cell r="AM895">
            <v>2.3307958477508652</v>
          </cell>
          <cell r="AN895">
            <v>1.31142643764003</v>
          </cell>
          <cell r="AO895" t="str">
            <v/>
          </cell>
          <cell r="AR895">
            <v>496</v>
          </cell>
          <cell r="AX895" t="str">
            <v/>
          </cell>
        </row>
        <row r="896">
          <cell r="AH896">
            <v>38530</v>
          </cell>
          <cell r="AI896">
            <v>3386</v>
          </cell>
          <cell r="AJ896">
            <v>1742</v>
          </cell>
          <cell r="AK896" t="str">
            <v/>
          </cell>
          <cell r="AM896">
            <v>2.3432525951557093</v>
          </cell>
          <cell r="AN896">
            <v>1.3009708737864079</v>
          </cell>
          <cell r="AO896" t="str">
            <v/>
          </cell>
          <cell r="AR896">
            <v>492</v>
          </cell>
          <cell r="AX896" t="str">
            <v/>
          </cell>
        </row>
        <row r="897">
          <cell r="AH897">
            <v>38531</v>
          </cell>
          <cell r="AI897">
            <v>3355</v>
          </cell>
          <cell r="AJ897">
            <v>1721</v>
          </cell>
          <cell r="AK897" t="str">
            <v/>
          </cell>
          <cell r="AM897">
            <v>2.3217993079584773</v>
          </cell>
          <cell r="AN897">
            <v>1.2852875280059746</v>
          </cell>
          <cell r="AO897" t="str">
            <v/>
          </cell>
          <cell r="AR897">
            <v>488</v>
          </cell>
          <cell r="AX897" t="str">
            <v/>
          </cell>
        </row>
        <row r="898">
          <cell r="AH898">
            <v>38532</v>
          </cell>
          <cell r="AI898">
            <v>3358</v>
          </cell>
          <cell r="AJ898">
            <v>1738</v>
          </cell>
          <cell r="AK898" t="str">
            <v/>
          </cell>
          <cell r="AM898">
            <v>2.3238754325259516</v>
          </cell>
          <cell r="AN898">
            <v>1.29798356982823</v>
          </cell>
          <cell r="AO898" t="str">
            <v/>
          </cell>
          <cell r="AR898">
            <v>484</v>
          </cell>
          <cell r="AX898" t="str">
            <v/>
          </cell>
        </row>
        <row r="899">
          <cell r="AH899">
            <v>38533</v>
          </cell>
          <cell r="AI899">
            <v>3319</v>
          </cell>
          <cell r="AJ899">
            <v>1719.5</v>
          </cell>
          <cell r="AK899">
            <v>480</v>
          </cell>
          <cell r="AM899">
            <v>2.2968858131487888</v>
          </cell>
          <cell r="AN899">
            <v>1.284167289021658</v>
          </cell>
          <cell r="AO899">
            <v>2.2325581395348837</v>
          </cell>
          <cell r="AR899">
            <v>480</v>
          </cell>
          <cell r="AX899">
            <v>480</v>
          </cell>
        </row>
        <row r="900">
          <cell r="AH900">
            <v>38534</v>
          </cell>
          <cell r="AI900">
            <v>3206</v>
          </cell>
          <cell r="AJ900">
            <v>1688</v>
          </cell>
          <cell r="AK900" t="str">
            <v/>
          </cell>
          <cell r="AM900">
            <v>2.2186851211072662</v>
          </cell>
          <cell r="AN900">
            <v>1.2606422703510083</v>
          </cell>
          <cell r="AO900" t="str">
            <v/>
          </cell>
          <cell r="AR900">
            <v>480</v>
          </cell>
          <cell r="AX900" t="str">
            <v/>
          </cell>
        </row>
        <row r="901">
          <cell r="AH901">
            <v>38537</v>
          </cell>
          <cell r="AI901">
            <v>3232</v>
          </cell>
          <cell r="AJ901">
            <v>1697</v>
          </cell>
          <cell r="AK901" t="str">
            <v/>
          </cell>
          <cell r="AM901">
            <v>2.2366782006920416</v>
          </cell>
          <cell r="AN901">
            <v>1.2673637042569081</v>
          </cell>
          <cell r="AO901" t="str">
            <v/>
          </cell>
          <cell r="AR901">
            <v>480</v>
          </cell>
          <cell r="AX901" t="str">
            <v/>
          </cell>
        </row>
        <row r="902">
          <cell r="AH902">
            <v>38538</v>
          </cell>
          <cell r="AI902">
            <v>3261</v>
          </cell>
          <cell r="AJ902">
            <v>1705</v>
          </cell>
          <cell r="AK902" t="str">
            <v/>
          </cell>
          <cell r="AM902">
            <v>2.2567474048442908</v>
          </cell>
          <cell r="AN902">
            <v>1.2733383121732635</v>
          </cell>
          <cell r="AO902" t="str">
            <v/>
          </cell>
          <cell r="AR902">
            <v>480</v>
          </cell>
          <cell r="AX902" t="str">
            <v/>
          </cell>
        </row>
        <row r="903">
          <cell r="AH903">
            <v>38539</v>
          </cell>
          <cell r="AI903">
            <v>3322</v>
          </cell>
          <cell r="AJ903">
            <v>1737</v>
          </cell>
          <cell r="AK903" t="str">
            <v/>
          </cell>
          <cell r="AM903">
            <v>2.2989619377162631</v>
          </cell>
          <cell r="AN903">
            <v>1.2972367438386856</v>
          </cell>
          <cell r="AO903" t="str">
            <v/>
          </cell>
          <cell r="AR903">
            <v>480</v>
          </cell>
          <cell r="AX903" t="str">
            <v/>
          </cell>
        </row>
        <row r="904">
          <cell r="AH904">
            <v>38540</v>
          </cell>
          <cell r="AI904">
            <v>3315</v>
          </cell>
          <cell r="AJ904">
            <v>1732</v>
          </cell>
          <cell r="AK904">
            <v>480</v>
          </cell>
          <cell r="AM904">
            <v>2.2941176470588234</v>
          </cell>
          <cell r="AN904">
            <v>1.2935026138909633</v>
          </cell>
          <cell r="AO904">
            <v>2.2325581395348837</v>
          </cell>
          <cell r="AR904">
            <v>480</v>
          </cell>
          <cell r="AX904">
            <v>480</v>
          </cell>
        </row>
        <row r="905">
          <cell r="AH905">
            <v>38541</v>
          </cell>
          <cell r="AI905">
            <v>3370</v>
          </cell>
          <cell r="AJ905">
            <v>1784</v>
          </cell>
          <cell r="AK905" t="str">
            <v/>
          </cell>
          <cell r="AM905">
            <v>2.332179930795848</v>
          </cell>
          <cell r="AN905">
            <v>1.332337565347274</v>
          </cell>
          <cell r="AO905" t="str">
            <v/>
          </cell>
          <cell r="AR905">
            <v>480</v>
          </cell>
          <cell r="AX905" t="str">
            <v/>
          </cell>
        </row>
        <row r="906">
          <cell r="AH906">
            <v>38544</v>
          </cell>
          <cell r="AI906">
            <v>3366</v>
          </cell>
          <cell r="AJ906">
            <v>1814</v>
          </cell>
          <cell r="AK906" t="str">
            <v/>
          </cell>
          <cell r="AM906">
            <v>2.3294117647058825</v>
          </cell>
          <cell r="AN906">
            <v>1.3547423450336071</v>
          </cell>
          <cell r="AO906" t="str">
            <v/>
          </cell>
          <cell r="AR906">
            <v>480</v>
          </cell>
          <cell r="AX906" t="str">
            <v/>
          </cell>
        </row>
        <row r="907">
          <cell r="AH907">
            <v>38545</v>
          </cell>
          <cell r="AI907">
            <v>3338</v>
          </cell>
          <cell r="AJ907">
            <v>1805</v>
          </cell>
          <cell r="AK907" t="str">
            <v/>
          </cell>
          <cell r="AM907">
            <v>2.3100346020761244</v>
          </cell>
          <cell r="AN907">
            <v>1.3480209111277073</v>
          </cell>
          <cell r="AO907" t="str">
            <v/>
          </cell>
          <cell r="AR907">
            <v>480</v>
          </cell>
          <cell r="AX907" t="str">
            <v/>
          </cell>
        </row>
        <row r="908">
          <cell r="AH908">
            <v>38546</v>
          </cell>
          <cell r="AI908">
            <v>3330</v>
          </cell>
          <cell r="AJ908">
            <v>1814</v>
          </cell>
          <cell r="AK908" t="str">
            <v/>
          </cell>
          <cell r="AM908">
            <v>2.3044982698961936</v>
          </cell>
          <cell r="AN908">
            <v>1.3547423450336071</v>
          </cell>
          <cell r="AO908" t="str">
            <v/>
          </cell>
          <cell r="AR908">
            <v>480</v>
          </cell>
          <cell r="AX908" t="str">
            <v/>
          </cell>
        </row>
        <row r="909">
          <cell r="AH909">
            <v>38547</v>
          </cell>
          <cell r="AI909">
            <v>3348</v>
          </cell>
          <cell r="AJ909">
            <v>1842.5</v>
          </cell>
          <cell r="AK909">
            <v>480</v>
          </cell>
          <cell r="AM909">
            <v>2.316955017301038</v>
          </cell>
          <cell r="AN909">
            <v>1.3760268857356237</v>
          </cell>
          <cell r="AO909">
            <v>2.2325581395348837</v>
          </cell>
          <cell r="AR909">
            <v>480</v>
          </cell>
          <cell r="AX909">
            <v>480</v>
          </cell>
        </row>
        <row r="910">
          <cell r="AH910">
            <v>38548</v>
          </cell>
          <cell r="AI910">
            <v>3365</v>
          </cell>
          <cell r="AJ910">
            <v>1840</v>
          </cell>
          <cell r="AK910" t="str">
            <v/>
          </cell>
          <cell r="AM910">
            <v>2.3287197231833909</v>
          </cell>
          <cell r="AN910">
            <v>1.3741598207617625</v>
          </cell>
          <cell r="AO910" t="str">
            <v/>
          </cell>
          <cell r="AR910">
            <v>480</v>
          </cell>
          <cell r="AX910" t="str">
            <v/>
          </cell>
        </row>
        <row r="911">
          <cell r="AH911">
            <v>38551</v>
          </cell>
          <cell r="AI911">
            <v>3363</v>
          </cell>
          <cell r="AJ911">
            <v>1814</v>
          </cell>
          <cell r="AK911" t="str">
            <v/>
          </cell>
          <cell r="AM911">
            <v>2.3273356401384082</v>
          </cell>
          <cell r="AN911">
            <v>1.3547423450336071</v>
          </cell>
          <cell r="AO911" t="str">
            <v/>
          </cell>
          <cell r="AR911">
            <v>480</v>
          </cell>
          <cell r="AX911" t="str">
            <v/>
          </cell>
        </row>
        <row r="912">
          <cell r="AH912">
            <v>38552</v>
          </cell>
          <cell r="AI912">
            <v>3395</v>
          </cell>
          <cell r="AJ912">
            <v>1823</v>
          </cell>
          <cell r="AK912" t="str">
            <v/>
          </cell>
          <cell r="AM912">
            <v>2.3494809688581313</v>
          </cell>
          <cell r="AN912">
            <v>1.361463778939507</v>
          </cell>
          <cell r="AO912" t="str">
            <v/>
          </cell>
          <cell r="AR912">
            <v>480</v>
          </cell>
          <cell r="AX912" t="str">
            <v/>
          </cell>
        </row>
        <row r="913">
          <cell r="AH913">
            <v>38553</v>
          </cell>
          <cell r="AI913">
            <v>3404</v>
          </cell>
          <cell r="AJ913">
            <v>1832</v>
          </cell>
          <cell r="AK913" t="str">
            <v/>
          </cell>
          <cell r="AM913">
            <v>2.3557093425605538</v>
          </cell>
          <cell r="AN913">
            <v>1.3681852128454071</v>
          </cell>
          <cell r="AO913" t="str">
            <v/>
          </cell>
          <cell r="AR913">
            <v>480</v>
          </cell>
          <cell r="AX913" t="str">
            <v/>
          </cell>
        </row>
        <row r="914">
          <cell r="AH914">
            <v>38554</v>
          </cell>
          <cell r="AI914">
            <v>3395</v>
          </cell>
          <cell r="AJ914">
            <v>1816</v>
          </cell>
          <cell r="AK914">
            <v>480</v>
          </cell>
          <cell r="AM914">
            <v>2.3494809688581313</v>
          </cell>
          <cell r="AN914">
            <v>1.356235997012696</v>
          </cell>
          <cell r="AO914">
            <v>2.2325581395348837</v>
          </cell>
          <cell r="AR914">
            <v>480</v>
          </cell>
          <cell r="AX914">
            <v>480</v>
          </cell>
        </row>
        <row r="915">
          <cell r="AH915">
            <v>38555</v>
          </cell>
          <cell r="AI915">
            <v>3446</v>
          </cell>
          <cell r="AJ915">
            <v>1834</v>
          </cell>
          <cell r="AK915" t="str">
            <v/>
          </cell>
          <cell r="AM915">
            <v>2.3847750865051904</v>
          </cell>
          <cell r="AN915">
            <v>1.369678864824496</v>
          </cell>
          <cell r="AO915" t="str">
            <v/>
          </cell>
          <cell r="AR915">
            <v>480</v>
          </cell>
          <cell r="AX915" t="str">
            <v/>
          </cell>
        </row>
        <row r="916">
          <cell r="AH916">
            <v>38558</v>
          </cell>
          <cell r="AI916">
            <v>3461</v>
          </cell>
          <cell r="AJ916">
            <v>1834</v>
          </cell>
          <cell r="AK916" t="str">
            <v/>
          </cell>
          <cell r="AM916">
            <v>2.3951557093425606</v>
          </cell>
          <cell r="AN916">
            <v>1.369678864824496</v>
          </cell>
          <cell r="AO916" t="str">
            <v/>
          </cell>
          <cell r="AR916">
            <v>480</v>
          </cell>
          <cell r="AX916" t="str">
            <v/>
          </cell>
        </row>
        <row r="917">
          <cell r="AH917">
            <v>38559</v>
          </cell>
          <cell r="AI917">
            <v>3450</v>
          </cell>
          <cell r="AJ917">
            <v>1825</v>
          </cell>
          <cell r="AK917" t="str">
            <v/>
          </cell>
          <cell r="AM917">
            <v>2.3875432525951559</v>
          </cell>
          <cell r="AN917">
            <v>1.3629574309185959</v>
          </cell>
          <cell r="AO917" t="str">
            <v/>
          </cell>
          <cell r="AR917">
            <v>480</v>
          </cell>
          <cell r="AX917" t="str">
            <v/>
          </cell>
        </row>
        <row r="918">
          <cell r="AH918">
            <v>38560</v>
          </cell>
          <cell r="AI918">
            <v>3490</v>
          </cell>
          <cell r="AJ918">
            <v>1848.5</v>
          </cell>
          <cell r="AK918" t="str">
            <v/>
          </cell>
          <cell r="AM918">
            <v>2.4152249134948098</v>
          </cell>
          <cell r="AN918">
            <v>1.3805078416728902</v>
          </cell>
          <cell r="AO918" t="str">
            <v/>
          </cell>
          <cell r="AR918">
            <v>480</v>
          </cell>
          <cell r="AX918" t="str">
            <v/>
          </cell>
        </row>
        <row r="919">
          <cell r="AH919">
            <v>38561</v>
          </cell>
          <cell r="AI919">
            <v>3525</v>
          </cell>
          <cell r="AJ919">
            <v>1865</v>
          </cell>
          <cell r="AK919">
            <v>480</v>
          </cell>
          <cell r="AM919">
            <v>2.4394463667820068</v>
          </cell>
          <cell r="AN919">
            <v>1.3928304705003733</v>
          </cell>
          <cell r="AO919">
            <v>2.2325581395348837</v>
          </cell>
          <cell r="AR919">
            <v>480</v>
          </cell>
          <cell r="AX919">
            <v>480</v>
          </cell>
        </row>
        <row r="920">
          <cell r="AH920">
            <v>38562</v>
          </cell>
          <cell r="AI920">
            <v>3517</v>
          </cell>
          <cell r="AJ920">
            <v>1858</v>
          </cell>
          <cell r="AK920" t="str">
            <v/>
          </cell>
          <cell r="AM920">
            <v>2.4339100346020763</v>
          </cell>
          <cell r="AN920">
            <v>1.3876026885735624</v>
          </cell>
          <cell r="AO920" t="str">
            <v/>
          </cell>
          <cell r="AR920">
            <v>480</v>
          </cell>
          <cell r="AX920" t="str">
            <v/>
          </cell>
        </row>
        <row r="921">
          <cell r="AH921">
            <v>38565</v>
          </cell>
          <cell r="AI921">
            <v>3568</v>
          </cell>
          <cell r="AJ921">
            <v>1872</v>
          </cell>
          <cell r="AK921" t="str">
            <v/>
          </cell>
          <cell r="AM921">
            <v>2.469204152249135</v>
          </cell>
          <cell r="AN921">
            <v>1.3980582524271845</v>
          </cell>
          <cell r="AO921" t="str">
            <v/>
          </cell>
          <cell r="AR921">
            <v>480</v>
          </cell>
          <cell r="AX921" t="str">
            <v/>
          </cell>
        </row>
        <row r="922">
          <cell r="AH922">
            <v>38566</v>
          </cell>
          <cell r="AI922">
            <v>3574</v>
          </cell>
          <cell r="AJ922">
            <v>1885</v>
          </cell>
          <cell r="AK922" t="str">
            <v/>
          </cell>
          <cell r="AM922">
            <v>2.4733564013840832</v>
          </cell>
          <cell r="AN922">
            <v>1.4077669902912622</v>
          </cell>
          <cell r="AO922" t="str">
            <v/>
          </cell>
          <cell r="AR922">
            <v>480</v>
          </cell>
          <cell r="AX922" t="str">
            <v/>
          </cell>
        </row>
        <row r="923">
          <cell r="AH923">
            <v>38567</v>
          </cell>
          <cell r="AI923">
            <v>3586</v>
          </cell>
          <cell r="AJ923">
            <v>1899</v>
          </cell>
          <cell r="AK923" t="str">
            <v/>
          </cell>
          <cell r="AM923">
            <v>2.4816608996539791</v>
          </cell>
          <cell r="AN923">
            <v>1.4182225541448843</v>
          </cell>
          <cell r="AO923" t="str">
            <v/>
          </cell>
          <cell r="AR923">
            <v>480</v>
          </cell>
          <cell r="AX923" t="str">
            <v/>
          </cell>
        </row>
        <row r="924">
          <cell r="AH924">
            <v>38568</v>
          </cell>
          <cell r="AI924">
            <v>3575</v>
          </cell>
          <cell r="AJ924">
            <v>1882.5</v>
          </cell>
          <cell r="AK924">
            <v>480</v>
          </cell>
          <cell r="AM924">
            <v>2.4740484429065743</v>
          </cell>
          <cell r="AN924">
            <v>1.4058999253174012</v>
          </cell>
          <cell r="AO924">
            <v>2.2325581395348837</v>
          </cell>
          <cell r="AR924">
            <v>480</v>
          </cell>
          <cell r="AX924">
            <v>480</v>
          </cell>
        </row>
        <row r="925">
          <cell r="AH925">
            <v>38569</v>
          </cell>
          <cell r="AI925">
            <v>3567</v>
          </cell>
          <cell r="AJ925">
            <v>1885.5</v>
          </cell>
          <cell r="AK925" t="str">
            <v/>
          </cell>
          <cell r="AM925">
            <v>2.4685121107266434</v>
          </cell>
          <cell r="AN925">
            <v>1.4081404032860343</v>
          </cell>
          <cell r="AO925" t="str">
            <v/>
          </cell>
          <cell r="AR925">
            <v>472</v>
          </cell>
          <cell r="AX925" t="str">
            <v/>
          </cell>
        </row>
        <row r="926">
          <cell r="AH926">
            <v>38572</v>
          </cell>
          <cell r="AI926">
            <v>3563</v>
          </cell>
          <cell r="AJ926">
            <v>1873</v>
          </cell>
          <cell r="AK926" t="str">
            <v/>
          </cell>
          <cell r="AM926">
            <v>2.465743944636678</v>
          </cell>
          <cell r="AN926">
            <v>1.398805078416729</v>
          </cell>
          <cell r="AO926" t="str">
            <v/>
          </cell>
          <cell r="AR926">
            <v>464</v>
          </cell>
          <cell r="AX926" t="str">
            <v/>
          </cell>
        </row>
        <row r="927">
          <cell r="AH927">
            <v>38573</v>
          </cell>
          <cell r="AI927">
            <v>3489</v>
          </cell>
          <cell r="AJ927">
            <v>1849</v>
          </cell>
          <cell r="AK927" t="str">
            <v/>
          </cell>
          <cell r="AM927">
            <v>2.4145328719723183</v>
          </cell>
          <cell r="AN927">
            <v>1.3808812546676625</v>
          </cell>
          <cell r="AO927" t="str">
            <v/>
          </cell>
          <cell r="AR927">
            <v>456</v>
          </cell>
          <cell r="AX927" t="str">
            <v/>
          </cell>
        </row>
        <row r="928">
          <cell r="AH928">
            <v>38574</v>
          </cell>
          <cell r="AI928">
            <v>3540</v>
          </cell>
          <cell r="AJ928">
            <v>1888</v>
          </cell>
          <cell r="AK928" t="str">
            <v/>
          </cell>
          <cell r="AM928">
            <v>2.4498269896193769</v>
          </cell>
          <cell r="AN928">
            <v>1.4100074682598955</v>
          </cell>
          <cell r="AO928" t="str">
            <v/>
          </cell>
          <cell r="AR928">
            <v>448</v>
          </cell>
          <cell r="AX928" t="str">
            <v/>
          </cell>
        </row>
        <row r="929">
          <cell r="AH929">
            <v>38575</v>
          </cell>
          <cell r="AI929">
            <v>3530</v>
          </cell>
          <cell r="AJ929">
            <v>1911</v>
          </cell>
          <cell r="AK929">
            <v>440</v>
          </cell>
          <cell r="AM929">
            <v>2.4429065743944638</v>
          </cell>
          <cell r="AN929">
            <v>1.4271844660194175</v>
          </cell>
          <cell r="AO929">
            <v>2.0465116279069768</v>
          </cell>
          <cell r="AR929">
            <v>440</v>
          </cell>
          <cell r="AX929">
            <v>440</v>
          </cell>
        </row>
        <row r="930">
          <cell r="AH930">
            <v>38576</v>
          </cell>
          <cell r="AI930">
            <v>3587</v>
          </cell>
          <cell r="AJ930">
            <v>1918</v>
          </cell>
          <cell r="AK930" t="str">
            <v/>
          </cell>
          <cell r="AM930">
            <v>2.4823529411764707</v>
          </cell>
          <cell r="AN930">
            <v>1.4324122479462285</v>
          </cell>
          <cell r="AO930" t="str">
            <v/>
          </cell>
          <cell r="AR930">
            <v>440</v>
          </cell>
          <cell r="AX930" t="str">
            <v/>
          </cell>
        </row>
        <row r="931">
          <cell r="AH931">
            <v>38579</v>
          </cell>
          <cell r="AI931">
            <v>3630</v>
          </cell>
          <cell r="AJ931">
            <v>1928.5</v>
          </cell>
          <cell r="AK931" t="str">
            <v/>
          </cell>
          <cell r="AM931">
            <v>2.5121107266435985</v>
          </cell>
          <cell r="AN931">
            <v>1.4402539208364451</v>
          </cell>
          <cell r="AO931" t="str">
            <v/>
          </cell>
          <cell r="AR931">
            <v>440</v>
          </cell>
          <cell r="AX931" t="str">
            <v/>
          </cell>
        </row>
        <row r="932">
          <cell r="AH932">
            <v>38580</v>
          </cell>
          <cell r="AI932">
            <v>3660</v>
          </cell>
          <cell r="AJ932">
            <v>1938</v>
          </cell>
          <cell r="AK932" t="str">
            <v/>
          </cell>
          <cell r="AM932">
            <v>2.5328719723183393</v>
          </cell>
          <cell r="AN932">
            <v>1.4473487677371173</v>
          </cell>
          <cell r="AO932" t="str">
            <v/>
          </cell>
          <cell r="AR932">
            <v>440</v>
          </cell>
          <cell r="AX932" t="str">
            <v/>
          </cell>
        </row>
        <row r="933">
          <cell r="AH933">
            <v>38581</v>
          </cell>
          <cell r="AI933">
            <v>3550</v>
          </cell>
          <cell r="AJ933">
            <v>1884</v>
          </cell>
          <cell r="AK933" t="str">
            <v/>
          </cell>
          <cell r="AM933">
            <v>2.4567474048442905</v>
          </cell>
          <cell r="AN933">
            <v>1.4070201643017177</v>
          </cell>
          <cell r="AO933" t="str">
            <v/>
          </cell>
          <cell r="AR933">
            <v>440</v>
          </cell>
          <cell r="AX933" t="str">
            <v/>
          </cell>
        </row>
        <row r="934">
          <cell r="AH934">
            <v>38582</v>
          </cell>
          <cell r="AI934">
            <v>3564</v>
          </cell>
          <cell r="AJ934">
            <v>1896</v>
          </cell>
          <cell r="AK934">
            <v>440</v>
          </cell>
          <cell r="AM934">
            <v>2.4664359861591696</v>
          </cell>
          <cell r="AN934">
            <v>1.4159820761762509</v>
          </cell>
          <cell r="AO934">
            <v>2.0465116279069768</v>
          </cell>
          <cell r="AR934">
            <v>440</v>
          </cell>
          <cell r="AX934">
            <v>440</v>
          </cell>
        </row>
        <row r="935">
          <cell r="AH935">
            <v>38583</v>
          </cell>
          <cell r="AI935">
            <v>3563</v>
          </cell>
          <cell r="AJ935">
            <v>1887</v>
          </cell>
          <cell r="AK935" t="str">
            <v/>
          </cell>
          <cell r="AM935">
            <v>2.465743944636678</v>
          </cell>
          <cell r="AN935">
            <v>1.4092606422703511</v>
          </cell>
          <cell r="AO935" t="str">
            <v/>
          </cell>
          <cell r="AR935">
            <v>448</v>
          </cell>
          <cell r="AX935" t="str">
            <v/>
          </cell>
        </row>
        <row r="936">
          <cell r="AH936">
            <v>38586</v>
          </cell>
          <cell r="AI936">
            <v>3628</v>
          </cell>
          <cell r="AJ936">
            <v>1923</v>
          </cell>
          <cell r="AK936" t="str">
            <v/>
          </cell>
          <cell r="AM936">
            <v>2.5107266435986157</v>
          </cell>
          <cell r="AN936">
            <v>1.4361463778939507</v>
          </cell>
          <cell r="AO936" t="str">
            <v/>
          </cell>
          <cell r="AR936">
            <v>456</v>
          </cell>
          <cell r="AX936" t="str">
            <v/>
          </cell>
        </row>
        <row r="937">
          <cell r="AH937">
            <v>38587</v>
          </cell>
          <cell r="AI937">
            <v>3618</v>
          </cell>
          <cell r="AJ937">
            <v>1920</v>
          </cell>
          <cell r="AK937" t="str">
            <v/>
          </cell>
          <cell r="AM937">
            <v>2.5038062283737026</v>
          </cell>
          <cell r="AN937">
            <v>1.4339058999253174</v>
          </cell>
          <cell r="AO937" t="str">
            <v/>
          </cell>
          <cell r="AR937">
            <v>464</v>
          </cell>
          <cell r="AX937" t="str">
            <v/>
          </cell>
        </row>
        <row r="938">
          <cell r="AH938">
            <v>38588</v>
          </cell>
          <cell r="AI938">
            <v>3590</v>
          </cell>
          <cell r="AJ938">
            <v>1888</v>
          </cell>
          <cell r="AK938" t="str">
            <v/>
          </cell>
          <cell r="AM938">
            <v>2.4844290657439445</v>
          </cell>
          <cell r="AN938">
            <v>1.4100074682598955</v>
          </cell>
          <cell r="AO938" t="str">
            <v/>
          </cell>
          <cell r="AR938">
            <v>472</v>
          </cell>
          <cell r="AX938" t="str">
            <v/>
          </cell>
        </row>
        <row r="939">
          <cell r="AH939">
            <v>38589</v>
          </cell>
          <cell r="AI939">
            <v>3577</v>
          </cell>
          <cell r="AJ939">
            <v>1883</v>
          </cell>
          <cell r="AK939">
            <v>480</v>
          </cell>
          <cell r="AM939">
            <v>2.4754325259515571</v>
          </cell>
          <cell r="AN939">
            <v>1.4062733383121733</v>
          </cell>
          <cell r="AO939">
            <v>2.2325581395348837</v>
          </cell>
          <cell r="AR939">
            <v>480</v>
          </cell>
          <cell r="AX939">
            <v>480</v>
          </cell>
        </row>
        <row r="940">
          <cell r="AH940">
            <v>38590</v>
          </cell>
          <cell r="AI940">
            <v>3610</v>
          </cell>
          <cell r="AJ940">
            <v>1893</v>
          </cell>
          <cell r="AK940" t="str">
            <v/>
          </cell>
          <cell r="AM940">
            <v>2.4982698961937717</v>
          </cell>
          <cell r="AN940">
            <v>1.4137415982076176</v>
          </cell>
          <cell r="AO940" t="str">
            <v/>
          </cell>
          <cell r="AR940">
            <v>480</v>
          </cell>
          <cell r="AX940" t="str">
            <v/>
          </cell>
        </row>
        <row r="941">
          <cell r="AH941">
            <v>38594</v>
          </cell>
          <cell r="AI941">
            <v>3647</v>
          </cell>
          <cell r="AJ941">
            <v>1873</v>
          </cell>
          <cell r="AK941" t="str">
            <v/>
          </cell>
          <cell r="AM941">
            <v>2.5238754325259514</v>
          </cell>
          <cell r="AN941">
            <v>1.398805078416729</v>
          </cell>
          <cell r="AO941" t="str">
            <v/>
          </cell>
          <cell r="AR941">
            <v>480</v>
          </cell>
          <cell r="AX941" t="str">
            <v/>
          </cell>
        </row>
        <row r="942">
          <cell r="AH942">
            <v>38595</v>
          </cell>
          <cell r="AI942">
            <v>3603</v>
          </cell>
          <cell r="AJ942">
            <v>1853</v>
          </cell>
          <cell r="AK942" t="str">
            <v/>
          </cell>
          <cell r="AM942">
            <v>2.493425605536332</v>
          </cell>
          <cell r="AN942">
            <v>1.3838685586258401</v>
          </cell>
          <cell r="AO942" t="str">
            <v/>
          </cell>
          <cell r="AR942">
            <v>480</v>
          </cell>
          <cell r="AX942" t="str">
            <v/>
          </cell>
        </row>
        <row r="943">
          <cell r="AH943">
            <v>38596</v>
          </cell>
          <cell r="AI943">
            <v>3627</v>
          </cell>
          <cell r="AJ943">
            <v>1873</v>
          </cell>
          <cell r="AK943">
            <v>480</v>
          </cell>
          <cell r="AM943">
            <v>2.5100346020761246</v>
          </cell>
          <cell r="AN943">
            <v>1.398805078416729</v>
          </cell>
          <cell r="AO943">
            <v>2.2325581395348837</v>
          </cell>
          <cell r="AR943">
            <v>480</v>
          </cell>
          <cell r="AX943">
            <v>480</v>
          </cell>
        </row>
        <row r="944">
          <cell r="AH944">
            <v>38597</v>
          </cell>
          <cell r="AI944">
            <v>3686</v>
          </cell>
          <cell r="AJ944">
            <v>1880</v>
          </cell>
          <cell r="AK944" t="str">
            <v/>
          </cell>
          <cell r="AM944">
            <v>2.5508650519031142</v>
          </cell>
          <cell r="AN944">
            <v>1.4040328603435399</v>
          </cell>
          <cell r="AO944" t="str">
            <v/>
          </cell>
          <cell r="AR944">
            <v>480</v>
          </cell>
          <cell r="AX944" t="str">
            <v/>
          </cell>
        </row>
        <row r="945">
          <cell r="AH945">
            <v>38600</v>
          </cell>
          <cell r="AI945">
            <v>3679</v>
          </cell>
          <cell r="AJ945">
            <v>1870</v>
          </cell>
          <cell r="AK945" t="str">
            <v/>
          </cell>
          <cell r="AM945">
            <v>2.5460207612456749</v>
          </cell>
          <cell r="AN945">
            <v>1.3965646004480956</v>
          </cell>
          <cell r="AO945" t="str">
            <v/>
          </cell>
          <cell r="AR945">
            <v>480</v>
          </cell>
          <cell r="AX945" t="str">
            <v/>
          </cell>
        </row>
        <row r="946">
          <cell r="AH946">
            <v>38601</v>
          </cell>
          <cell r="AI946">
            <v>3642</v>
          </cell>
          <cell r="AJ946">
            <v>1859.5</v>
          </cell>
          <cell r="AK946" t="str">
            <v/>
          </cell>
          <cell r="AM946">
            <v>2.5204152249134948</v>
          </cell>
          <cell r="AN946">
            <v>1.388722927557879</v>
          </cell>
          <cell r="AO946" t="str">
            <v/>
          </cell>
          <cell r="AR946">
            <v>480</v>
          </cell>
          <cell r="AX946" t="str">
            <v/>
          </cell>
        </row>
        <row r="947">
          <cell r="AH947">
            <v>38602</v>
          </cell>
          <cell r="AI947">
            <v>3632</v>
          </cell>
          <cell r="AJ947">
            <v>1853</v>
          </cell>
          <cell r="AK947" t="str">
            <v/>
          </cell>
          <cell r="AM947">
            <v>2.5134948096885812</v>
          </cell>
          <cell r="AN947">
            <v>1.3838685586258401</v>
          </cell>
          <cell r="AO947" t="str">
            <v/>
          </cell>
          <cell r="AR947">
            <v>480</v>
          </cell>
          <cell r="AX947" t="str">
            <v/>
          </cell>
        </row>
        <row r="948">
          <cell r="AH948">
            <v>38603</v>
          </cell>
          <cell r="AI948">
            <v>3589</v>
          </cell>
          <cell r="AJ948">
            <v>1838</v>
          </cell>
          <cell r="AK948">
            <v>480</v>
          </cell>
          <cell r="AM948">
            <v>2.4837370242214534</v>
          </cell>
          <cell r="AN948">
            <v>1.3726661687826736</v>
          </cell>
          <cell r="AO948">
            <v>2.2325581395348837</v>
          </cell>
          <cell r="AR948">
            <v>480</v>
          </cell>
          <cell r="AX948">
            <v>480</v>
          </cell>
        </row>
        <row r="949">
          <cell r="AH949">
            <v>38604</v>
          </cell>
          <cell r="AI949">
            <v>3545</v>
          </cell>
          <cell r="AJ949">
            <v>1840</v>
          </cell>
          <cell r="AK949" t="str">
            <v/>
          </cell>
          <cell r="AM949">
            <v>2.453287197231834</v>
          </cell>
          <cell r="AN949">
            <v>1.3741598207617625</v>
          </cell>
          <cell r="AO949" t="str">
            <v/>
          </cell>
          <cell r="AR949">
            <v>496</v>
          </cell>
          <cell r="AX949" t="str">
            <v/>
          </cell>
        </row>
        <row r="950">
          <cell r="AH950">
            <v>38607</v>
          </cell>
          <cell r="AI950">
            <v>3605</v>
          </cell>
          <cell r="AJ950">
            <v>1860</v>
          </cell>
          <cell r="AK950" t="str">
            <v/>
          </cell>
          <cell r="AM950">
            <v>2.4948096885813147</v>
          </cell>
          <cell r="AN950">
            <v>1.3890963405526513</v>
          </cell>
          <cell r="AO950" t="str">
            <v/>
          </cell>
          <cell r="AR950">
            <v>512</v>
          </cell>
          <cell r="AX950" t="str">
            <v/>
          </cell>
        </row>
        <row r="951">
          <cell r="AH951">
            <v>38608</v>
          </cell>
          <cell r="AI951">
            <v>3586</v>
          </cell>
          <cell r="AJ951">
            <v>1862</v>
          </cell>
          <cell r="AK951" t="str">
            <v/>
          </cell>
          <cell r="AM951">
            <v>2.4816608996539791</v>
          </cell>
          <cell r="AN951">
            <v>1.3905899925317402</v>
          </cell>
          <cell r="AO951" t="str">
            <v/>
          </cell>
          <cell r="AR951">
            <v>528</v>
          </cell>
          <cell r="AX951" t="str">
            <v/>
          </cell>
        </row>
        <row r="952">
          <cell r="AH952">
            <v>38609</v>
          </cell>
          <cell r="AI952">
            <v>3564</v>
          </cell>
          <cell r="AJ952">
            <v>1850</v>
          </cell>
          <cell r="AK952" t="str">
            <v/>
          </cell>
          <cell r="AM952">
            <v>2.4664359861591696</v>
          </cell>
          <cell r="AN952">
            <v>1.3816280806572068</v>
          </cell>
          <cell r="AO952" t="str">
            <v/>
          </cell>
          <cell r="AR952">
            <v>544</v>
          </cell>
          <cell r="AX952" t="str">
            <v/>
          </cell>
        </row>
        <row r="953">
          <cell r="AH953">
            <v>38610</v>
          </cell>
          <cell r="AI953">
            <v>3538</v>
          </cell>
          <cell r="AJ953">
            <v>1826</v>
          </cell>
          <cell r="AK953">
            <v>560</v>
          </cell>
          <cell r="AM953">
            <v>2.4484429065743947</v>
          </cell>
          <cell r="AN953">
            <v>1.3637042569081403</v>
          </cell>
          <cell r="AO953">
            <v>2.6046511627906979</v>
          </cell>
          <cell r="AR953">
            <v>560</v>
          </cell>
          <cell r="AX953">
            <v>560</v>
          </cell>
        </row>
        <row r="954">
          <cell r="AH954">
            <v>38611</v>
          </cell>
          <cell r="AI954">
            <v>3510</v>
          </cell>
          <cell r="AJ954">
            <v>1799</v>
          </cell>
          <cell r="AK954" t="str">
            <v/>
          </cell>
          <cell r="AM954">
            <v>2.4290657439446366</v>
          </cell>
          <cell r="AN954">
            <v>1.3435399551904406</v>
          </cell>
          <cell r="AO954" t="str">
            <v/>
          </cell>
          <cell r="AR954">
            <v>560</v>
          </cell>
          <cell r="AX954" t="str">
            <v/>
          </cell>
        </row>
        <row r="955">
          <cell r="AH955">
            <v>38614</v>
          </cell>
          <cell r="AI955">
            <v>3623</v>
          </cell>
          <cell r="AJ955">
            <v>1824</v>
          </cell>
          <cell r="AK955" t="str">
            <v/>
          </cell>
          <cell r="AM955">
            <v>2.5072664359861592</v>
          </cell>
          <cell r="AN955">
            <v>1.3622106049290514</v>
          </cell>
          <cell r="AO955" t="str">
            <v/>
          </cell>
          <cell r="AR955">
            <v>560</v>
          </cell>
          <cell r="AX955" t="str">
            <v/>
          </cell>
        </row>
        <row r="956">
          <cell r="AH956">
            <v>38615</v>
          </cell>
          <cell r="AI956">
            <v>3685</v>
          </cell>
          <cell r="AJ956">
            <v>1814</v>
          </cell>
          <cell r="AK956" t="str">
            <v/>
          </cell>
          <cell r="AM956">
            <v>2.5501730103806231</v>
          </cell>
          <cell r="AN956">
            <v>1.3547423450336071</v>
          </cell>
          <cell r="AO956" t="str">
            <v/>
          </cell>
          <cell r="AR956">
            <v>560</v>
          </cell>
          <cell r="AX956" t="str">
            <v/>
          </cell>
        </row>
        <row r="957">
          <cell r="AH957">
            <v>38616</v>
          </cell>
          <cell r="AI957">
            <v>3750</v>
          </cell>
          <cell r="AJ957">
            <v>1854</v>
          </cell>
          <cell r="AK957" t="str">
            <v/>
          </cell>
          <cell r="AM957">
            <v>2.5951557093425603</v>
          </cell>
          <cell r="AN957">
            <v>1.3846153846153846</v>
          </cell>
          <cell r="AO957" t="str">
            <v/>
          </cell>
          <cell r="AR957">
            <v>560</v>
          </cell>
          <cell r="AX957" t="str">
            <v/>
          </cell>
        </row>
        <row r="958">
          <cell r="AH958">
            <v>38617</v>
          </cell>
          <cell r="AI958">
            <v>3753</v>
          </cell>
          <cell r="AJ958">
            <v>1862</v>
          </cell>
          <cell r="AK958">
            <v>560</v>
          </cell>
          <cell r="AM958">
            <v>2.5972318339100346</v>
          </cell>
          <cell r="AN958">
            <v>1.3905899925317402</v>
          </cell>
          <cell r="AO958">
            <v>2.6046511627906979</v>
          </cell>
          <cell r="AR958">
            <v>560</v>
          </cell>
          <cell r="AX958">
            <v>560</v>
          </cell>
        </row>
        <row r="959">
          <cell r="AH959">
            <v>38618</v>
          </cell>
          <cell r="AI959">
            <v>3723</v>
          </cell>
          <cell r="AJ959">
            <v>1857</v>
          </cell>
          <cell r="AK959" t="str">
            <v/>
          </cell>
          <cell r="AM959">
            <v>2.5764705882352943</v>
          </cell>
          <cell r="AN959">
            <v>1.3868558625840179</v>
          </cell>
          <cell r="AO959" t="str">
            <v/>
          </cell>
          <cell r="AR959">
            <v>560</v>
          </cell>
          <cell r="AX959" t="str">
            <v/>
          </cell>
        </row>
        <row r="960">
          <cell r="AH960">
            <v>38621</v>
          </cell>
          <cell r="AI960">
            <v>3775</v>
          </cell>
          <cell r="AJ960">
            <v>1880</v>
          </cell>
          <cell r="AK960" t="str">
            <v/>
          </cell>
          <cell r="AM960">
            <v>2.6124567474048441</v>
          </cell>
          <cell r="AN960">
            <v>1.4040328603435399</v>
          </cell>
          <cell r="AO960" t="str">
            <v/>
          </cell>
          <cell r="AR960">
            <v>560</v>
          </cell>
          <cell r="AX960" t="str">
            <v/>
          </cell>
        </row>
        <row r="961">
          <cell r="AH961">
            <v>38622</v>
          </cell>
          <cell r="AI961">
            <v>3780</v>
          </cell>
          <cell r="AJ961">
            <v>1860</v>
          </cell>
          <cell r="AK961" t="str">
            <v/>
          </cell>
          <cell r="AM961">
            <v>2.6159169550173011</v>
          </cell>
          <cell r="AN961">
            <v>1.3890963405526513</v>
          </cell>
          <cell r="AO961" t="str">
            <v/>
          </cell>
          <cell r="AR961">
            <v>560</v>
          </cell>
          <cell r="AX961" t="str">
            <v/>
          </cell>
        </row>
        <row r="962">
          <cell r="AH962">
            <v>38623</v>
          </cell>
          <cell r="AI962">
            <v>3786</v>
          </cell>
          <cell r="AJ962">
            <v>1854</v>
          </cell>
          <cell r="AK962" t="str">
            <v/>
          </cell>
          <cell r="AM962">
            <v>2.6200692041522493</v>
          </cell>
          <cell r="AN962">
            <v>1.3846153846153846</v>
          </cell>
          <cell r="AO962" t="str">
            <v/>
          </cell>
          <cell r="AR962">
            <v>560</v>
          </cell>
          <cell r="AX962" t="str">
            <v/>
          </cell>
        </row>
        <row r="963">
          <cell r="AH963">
            <v>38624</v>
          </cell>
          <cell r="AI963">
            <v>3810</v>
          </cell>
          <cell r="AJ963">
            <v>1873</v>
          </cell>
          <cell r="AK963">
            <v>560</v>
          </cell>
          <cell r="AM963">
            <v>2.6366782006920415</v>
          </cell>
          <cell r="AN963">
            <v>1.398805078416729</v>
          </cell>
          <cell r="AO963">
            <v>2.6046511627906979</v>
          </cell>
          <cell r="AR963">
            <v>560</v>
          </cell>
          <cell r="AX963">
            <v>560</v>
          </cell>
        </row>
        <row r="964">
          <cell r="AH964">
            <v>38625</v>
          </cell>
          <cell r="AI964">
            <v>3769.5</v>
          </cell>
          <cell r="AJ964">
            <v>1851</v>
          </cell>
          <cell r="AK964" t="str">
            <v/>
          </cell>
          <cell r="AM964">
            <v>2.608650519031142</v>
          </cell>
          <cell r="AN964">
            <v>1.3823749066467512</v>
          </cell>
          <cell r="AO964" t="str">
            <v/>
          </cell>
          <cell r="AR964">
            <v>560</v>
          </cell>
          <cell r="AX964" t="str">
            <v/>
          </cell>
        </row>
        <row r="965">
          <cell r="AH965">
            <v>38628</v>
          </cell>
          <cell r="AI965">
            <v>3822</v>
          </cell>
          <cell r="AJ965">
            <v>1860.62</v>
          </cell>
          <cell r="AK965" t="str">
            <v/>
          </cell>
          <cell r="AM965">
            <v>2.6449826989619378</v>
          </cell>
          <cell r="AN965">
            <v>1.3895593726661688</v>
          </cell>
          <cell r="AO965" t="str">
            <v/>
          </cell>
          <cell r="AR965">
            <v>560</v>
          </cell>
          <cell r="AX965" t="str">
            <v/>
          </cell>
        </row>
        <row r="966">
          <cell r="AH966">
            <v>38629</v>
          </cell>
          <cell r="AI966">
            <v>3837</v>
          </cell>
          <cell r="AJ966">
            <v>1861</v>
          </cell>
          <cell r="AK966" t="str">
            <v/>
          </cell>
          <cell r="AM966">
            <v>2.655363321799308</v>
          </cell>
          <cell r="AN966">
            <v>1.3898431665421958</v>
          </cell>
          <cell r="AO966" t="str">
            <v/>
          </cell>
          <cell r="AR966">
            <v>560</v>
          </cell>
          <cell r="AX966" t="str">
            <v/>
          </cell>
        </row>
        <row r="967">
          <cell r="AH967">
            <v>38630</v>
          </cell>
          <cell r="AI967">
            <v>3885</v>
          </cell>
          <cell r="AJ967">
            <v>1885</v>
          </cell>
          <cell r="AK967" t="str">
            <v/>
          </cell>
          <cell r="AM967">
            <v>2.6885813148788928</v>
          </cell>
          <cell r="AN967">
            <v>1.4077669902912622</v>
          </cell>
          <cell r="AO967" t="str">
            <v/>
          </cell>
          <cell r="AR967">
            <v>560</v>
          </cell>
          <cell r="AX967" t="str">
            <v/>
          </cell>
        </row>
        <row r="968">
          <cell r="AH968">
            <v>38631</v>
          </cell>
          <cell r="AI968">
            <v>3882</v>
          </cell>
          <cell r="AJ968">
            <v>1890</v>
          </cell>
          <cell r="AK968">
            <v>560</v>
          </cell>
          <cell r="AM968">
            <v>2.6865051903114185</v>
          </cell>
          <cell r="AN968">
            <v>1.4115011202389842</v>
          </cell>
          <cell r="AO968">
            <v>2.6046511627906979</v>
          </cell>
          <cell r="AR968">
            <v>560</v>
          </cell>
          <cell r="AX968">
            <v>560</v>
          </cell>
        </row>
        <row r="969">
          <cell r="AH969">
            <v>38632</v>
          </cell>
          <cell r="AI969">
            <v>3915</v>
          </cell>
          <cell r="AJ969">
            <v>1908</v>
          </cell>
          <cell r="AK969" t="str">
            <v/>
          </cell>
          <cell r="AM969">
            <v>2.7093425605536332</v>
          </cell>
          <cell r="AN969">
            <v>1.4249439880507841</v>
          </cell>
          <cell r="AO969" t="str">
            <v/>
          </cell>
          <cell r="AR969">
            <v>560</v>
          </cell>
          <cell r="AX969" t="str">
            <v/>
          </cell>
        </row>
        <row r="970">
          <cell r="AH970">
            <v>38635</v>
          </cell>
          <cell r="AI970">
            <v>3917</v>
          </cell>
          <cell r="AJ970">
            <v>1903</v>
          </cell>
          <cell r="AK970" t="str">
            <v/>
          </cell>
          <cell r="AM970">
            <v>2.7107266435986159</v>
          </cell>
          <cell r="AN970">
            <v>1.4212098581030619</v>
          </cell>
          <cell r="AO970" t="str">
            <v/>
          </cell>
          <cell r="AR970">
            <v>560</v>
          </cell>
          <cell r="AX970" t="str">
            <v/>
          </cell>
        </row>
        <row r="971">
          <cell r="AH971">
            <v>38636</v>
          </cell>
          <cell r="AI971">
            <v>3970</v>
          </cell>
          <cell r="AJ971">
            <v>1932</v>
          </cell>
          <cell r="AK971" t="str">
            <v/>
          </cell>
          <cell r="AM971">
            <v>2.7474048442906573</v>
          </cell>
          <cell r="AN971">
            <v>1.4428678117998506</v>
          </cell>
          <cell r="AO971" t="str">
            <v/>
          </cell>
          <cell r="AR971">
            <v>560</v>
          </cell>
          <cell r="AX971" t="str">
            <v/>
          </cell>
        </row>
        <row r="972">
          <cell r="AH972">
            <v>38637</v>
          </cell>
          <cell r="AI972">
            <v>3900</v>
          </cell>
          <cell r="AJ972">
            <v>1956</v>
          </cell>
          <cell r="AK972" t="str">
            <v/>
          </cell>
          <cell r="AM972">
            <v>2.698961937716263</v>
          </cell>
          <cell r="AN972">
            <v>1.460791635548917</v>
          </cell>
          <cell r="AO972" t="str">
            <v/>
          </cell>
          <cell r="AR972">
            <v>560</v>
          </cell>
          <cell r="AX972" t="str">
            <v/>
          </cell>
        </row>
        <row r="973">
          <cell r="AH973">
            <v>38638</v>
          </cell>
          <cell r="AI973">
            <v>3838</v>
          </cell>
          <cell r="AJ973">
            <v>1932</v>
          </cell>
          <cell r="AK973">
            <v>560</v>
          </cell>
          <cell r="AM973">
            <v>2.6560553633217991</v>
          </cell>
          <cell r="AN973">
            <v>1.4428678117998506</v>
          </cell>
          <cell r="AO973">
            <v>2.6046511627906979</v>
          </cell>
          <cell r="AR973">
            <v>560</v>
          </cell>
          <cell r="AX973">
            <v>560</v>
          </cell>
        </row>
        <row r="974">
          <cell r="AH974">
            <v>38639</v>
          </cell>
          <cell r="AI974">
            <v>3801</v>
          </cell>
          <cell r="AJ974">
            <v>1948</v>
          </cell>
          <cell r="AK974" t="str">
            <v/>
          </cell>
          <cell r="AM974">
            <v>2.6304498269896195</v>
          </cell>
          <cell r="AN974">
            <v>1.4548170276325616</v>
          </cell>
          <cell r="AO974" t="str">
            <v/>
          </cell>
          <cell r="AR974">
            <v>560</v>
          </cell>
          <cell r="AX974" t="str">
            <v/>
          </cell>
        </row>
        <row r="975">
          <cell r="AH975">
            <v>38642</v>
          </cell>
          <cell r="AI975">
            <v>3947</v>
          </cell>
          <cell r="AJ975">
            <v>1999</v>
          </cell>
          <cell r="AK975" t="str">
            <v/>
          </cell>
          <cell r="AM975">
            <v>2.7314878892733563</v>
          </cell>
          <cell r="AN975">
            <v>1.4929051530993278</v>
          </cell>
          <cell r="AO975" t="str">
            <v/>
          </cell>
          <cell r="AR975">
            <v>560</v>
          </cell>
          <cell r="AX975" t="str">
            <v/>
          </cell>
        </row>
        <row r="976">
          <cell r="AH976">
            <v>38643</v>
          </cell>
          <cell r="AI976">
            <v>3957</v>
          </cell>
          <cell r="AJ976">
            <v>1988</v>
          </cell>
          <cell r="AK976" t="str">
            <v/>
          </cell>
          <cell r="AM976">
            <v>2.7384083044982699</v>
          </cell>
          <cell r="AN976">
            <v>1.484690067214339</v>
          </cell>
          <cell r="AO976" t="str">
            <v/>
          </cell>
          <cell r="AR976">
            <v>560</v>
          </cell>
          <cell r="AX976" t="str">
            <v/>
          </cell>
        </row>
        <row r="977">
          <cell r="AH977">
            <v>38644</v>
          </cell>
          <cell r="AI977">
            <v>3928</v>
          </cell>
          <cell r="AJ977">
            <v>1978</v>
          </cell>
          <cell r="AK977" t="str">
            <v/>
          </cell>
          <cell r="AM977">
            <v>2.7183391003460207</v>
          </cell>
          <cell r="AN977">
            <v>1.4772218073188947</v>
          </cell>
          <cell r="AO977" t="str">
            <v/>
          </cell>
          <cell r="AR977">
            <v>560</v>
          </cell>
          <cell r="AX977" t="str">
            <v/>
          </cell>
        </row>
        <row r="978">
          <cell r="AH978">
            <v>38645</v>
          </cell>
          <cell r="AI978">
            <v>3950</v>
          </cell>
          <cell r="AJ978">
            <v>1975</v>
          </cell>
          <cell r="AK978">
            <v>560</v>
          </cell>
          <cell r="AM978">
            <v>2.7335640138408306</v>
          </cell>
          <cell r="AN978">
            <v>1.4749813293502614</v>
          </cell>
          <cell r="AO978">
            <v>2.6046511627906979</v>
          </cell>
          <cell r="AR978">
            <v>560</v>
          </cell>
          <cell r="AX978">
            <v>560</v>
          </cell>
        </row>
        <row r="979">
          <cell r="AH979">
            <v>38646</v>
          </cell>
          <cell r="AI979">
            <v>3830</v>
          </cell>
          <cell r="AJ979">
            <v>1925</v>
          </cell>
          <cell r="AK979" t="str">
            <v/>
          </cell>
          <cell r="AM979">
            <v>2.6505190311418687</v>
          </cell>
          <cell r="AN979">
            <v>1.4376400298730396</v>
          </cell>
          <cell r="AO979" t="str">
            <v/>
          </cell>
          <cell r="AR979">
            <v>560</v>
          </cell>
          <cell r="AX979" t="str">
            <v/>
          </cell>
        </row>
        <row r="980">
          <cell r="AH980">
            <v>38649</v>
          </cell>
          <cell r="AI980">
            <v>3857</v>
          </cell>
          <cell r="AJ980">
            <v>1937</v>
          </cell>
          <cell r="AK980" t="str">
            <v/>
          </cell>
          <cell r="AM980">
            <v>2.6692041522491348</v>
          </cell>
          <cell r="AN980">
            <v>1.4466019417475728</v>
          </cell>
          <cell r="AO980" t="str">
            <v/>
          </cell>
          <cell r="AR980">
            <v>560</v>
          </cell>
          <cell r="AX980" t="str">
            <v/>
          </cell>
        </row>
        <row r="981">
          <cell r="AH981">
            <v>38650</v>
          </cell>
          <cell r="AI981">
            <v>3945</v>
          </cell>
          <cell r="AJ981">
            <v>1965</v>
          </cell>
          <cell r="AK981" t="str">
            <v/>
          </cell>
          <cell r="AM981">
            <v>2.7301038062283736</v>
          </cell>
          <cell r="AN981">
            <v>1.4675130694548171</v>
          </cell>
          <cell r="AO981" t="str">
            <v/>
          </cell>
          <cell r="AR981">
            <v>560</v>
          </cell>
          <cell r="AX981" t="str">
            <v/>
          </cell>
        </row>
        <row r="982">
          <cell r="AH982">
            <v>38651</v>
          </cell>
          <cell r="AI982">
            <v>3914</v>
          </cell>
          <cell r="AJ982">
            <v>1942</v>
          </cell>
          <cell r="AK982" t="str">
            <v/>
          </cell>
          <cell r="AM982">
            <v>2.7086505190311421</v>
          </cell>
          <cell r="AN982">
            <v>1.4503360716952951</v>
          </cell>
          <cell r="AO982" t="str">
            <v/>
          </cell>
          <cell r="AR982">
            <v>560</v>
          </cell>
          <cell r="AX982" t="str">
            <v/>
          </cell>
        </row>
        <row r="983">
          <cell r="AH983">
            <v>38652</v>
          </cell>
          <cell r="AI983">
            <v>3904</v>
          </cell>
          <cell r="AJ983">
            <v>1960</v>
          </cell>
          <cell r="AK983">
            <v>560</v>
          </cell>
          <cell r="AM983">
            <v>2.7017301038062285</v>
          </cell>
          <cell r="AN983">
            <v>1.4637789395070948</v>
          </cell>
          <cell r="AO983">
            <v>2.6046511627906979</v>
          </cell>
          <cell r="AR983">
            <v>560</v>
          </cell>
          <cell r="AX983">
            <v>560</v>
          </cell>
        </row>
        <row r="984">
          <cell r="AH984">
            <v>38653</v>
          </cell>
          <cell r="AI984">
            <v>3878.5</v>
          </cell>
          <cell r="AJ984">
            <v>1950</v>
          </cell>
          <cell r="AK984" t="str">
            <v/>
          </cell>
          <cell r="AM984">
            <v>2.6840830449826991</v>
          </cell>
          <cell r="AN984">
            <v>1.4563106796116505</v>
          </cell>
          <cell r="AO984" t="str">
            <v/>
          </cell>
          <cell r="AR984">
            <v>560</v>
          </cell>
          <cell r="AX984" t="str">
            <v/>
          </cell>
        </row>
        <row r="985">
          <cell r="AH985">
            <v>38656</v>
          </cell>
          <cell r="AI985">
            <v>3912</v>
          </cell>
          <cell r="AJ985">
            <v>1984</v>
          </cell>
          <cell r="AK985" t="str">
            <v/>
          </cell>
          <cell r="AM985">
            <v>2.7072664359861593</v>
          </cell>
          <cell r="AN985">
            <v>1.4817027632561612</v>
          </cell>
          <cell r="AO985" t="str">
            <v/>
          </cell>
          <cell r="AR985">
            <v>560</v>
          </cell>
          <cell r="AX985" t="str">
            <v/>
          </cell>
        </row>
        <row r="986">
          <cell r="AH986">
            <v>38657</v>
          </cell>
          <cell r="AI986">
            <v>3900</v>
          </cell>
          <cell r="AJ986">
            <v>1982</v>
          </cell>
          <cell r="AK986" t="str">
            <v/>
          </cell>
          <cell r="AM986">
            <v>2.698961937716263</v>
          </cell>
          <cell r="AN986">
            <v>1.4802091112770723</v>
          </cell>
          <cell r="AO986" t="str">
            <v/>
          </cell>
          <cell r="AR986">
            <v>560</v>
          </cell>
          <cell r="AX986" t="str">
            <v/>
          </cell>
        </row>
        <row r="987">
          <cell r="AH987">
            <v>38658</v>
          </cell>
          <cell r="AI987">
            <v>3947</v>
          </cell>
          <cell r="AJ987">
            <v>2000</v>
          </cell>
          <cell r="AK987" t="str">
            <v/>
          </cell>
          <cell r="AM987">
            <v>2.7314878892733563</v>
          </cell>
          <cell r="AN987">
            <v>1.4936519790888723</v>
          </cell>
          <cell r="AO987" t="str">
            <v/>
          </cell>
          <cell r="AR987">
            <v>560</v>
          </cell>
          <cell r="AX987" t="str">
            <v/>
          </cell>
        </row>
        <row r="988">
          <cell r="AH988">
            <v>38659</v>
          </cell>
          <cell r="AI988">
            <v>3941</v>
          </cell>
          <cell r="AJ988">
            <v>2013.5</v>
          </cell>
          <cell r="AK988">
            <v>560</v>
          </cell>
          <cell r="AM988">
            <v>2.7273356401384081</v>
          </cell>
          <cell r="AN988">
            <v>1.5037341299477223</v>
          </cell>
          <cell r="AO988">
            <v>2.6046511627906979</v>
          </cell>
          <cell r="AR988">
            <v>560</v>
          </cell>
          <cell r="AX988">
            <v>560</v>
          </cell>
        </row>
        <row r="989">
          <cell r="AH989">
            <v>38660</v>
          </cell>
          <cell r="AI989">
            <v>3974</v>
          </cell>
          <cell r="AJ989">
            <v>2027</v>
          </cell>
          <cell r="AK989" t="str">
            <v/>
          </cell>
          <cell r="AM989">
            <v>2.7501730103806228</v>
          </cell>
          <cell r="AN989">
            <v>1.513816280806572</v>
          </cell>
          <cell r="AO989" t="str">
            <v/>
          </cell>
          <cell r="AR989">
            <v>562</v>
          </cell>
          <cell r="AX989" t="str">
            <v/>
          </cell>
        </row>
        <row r="990">
          <cell r="AH990">
            <v>38663</v>
          </cell>
          <cell r="AI990">
            <v>3974</v>
          </cell>
          <cell r="AJ990">
            <v>2018</v>
          </cell>
          <cell r="AK990" t="str">
            <v/>
          </cell>
          <cell r="AM990">
            <v>2.7501730103806228</v>
          </cell>
          <cell r="AN990">
            <v>1.5070948469006722</v>
          </cell>
          <cell r="AO990" t="str">
            <v/>
          </cell>
          <cell r="AR990">
            <v>564</v>
          </cell>
          <cell r="AX990" t="str">
            <v/>
          </cell>
        </row>
        <row r="991">
          <cell r="AH991">
            <v>38664</v>
          </cell>
          <cell r="AI991">
            <v>3957</v>
          </cell>
          <cell r="AJ991">
            <v>2012</v>
          </cell>
          <cell r="AK991" t="str">
            <v/>
          </cell>
          <cell r="AM991">
            <v>2.7384083044982699</v>
          </cell>
          <cell r="AN991">
            <v>1.5026138909634055</v>
          </cell>
          <cell r="AO991" t="str">
            <v/>
          </cell>
          <cell r="AR991">
            <v>566</v>
          </cell>
          <cell r="AX991" t="str">
            <v/>
          </cell>
        </row>
        <row r="992">
          <cell r="AH992">
            <v>38665</v>
          </cell>
          <cell r="AI992">
            <v>3951</v>
          </cell>
          <cell r="AJ992">
            <v>2016</v>
          </cell>
          <cell r="AK992" t="str">
            <v/>
          </cell>
          <cell r="AM992">
            <v>2.7342560553633217</v>
          </cell>
          <cell r="AN992">
            <v>1.5056011949215833</v>
          </cell>
          <cell r="AO992" t="str">
            <v/>
          </cell>
          <cell r="AR992">
            <v>568</v>
          </cell>
          <cell r="AX992" t="str">
            <v/>
          </cell>
        </row>
        <row r="993">
          <cell r="AH993">
            <v>38666</v>
          </cell>
          <cell r="AI993">
            <v>4008</v>
          </cell>
          <cell r="AJ993">
            <v>2025.5</v>
          </cell>
          <cell r="AK993">
            <v>570</v>
          </cell>
          <cell r="AM993">
            <v>2.7737024221453286</v>
          </cell>
          <cell r="AN993">
            <v>1.5126960418222555</v>
          </cell>
          <cell r="AO993">
            <v>2.6511627906976742</v>
          </cell>
          <cell r="AR993">
            <v>570</v>
          </cell>
          <cell r="AX993">
            <v>570</v>
          </cell>
        </row>
        <row r="994">
          <cell r="AH994">
            <v>38667</v>
          </cell>
          <cell r="AI994">
            <v>4105</v>
          </cell>
          <cell r="AJ994">
            <v>2054</v>
          </cell>
          <cell r="AK994" t="str">
            <v/>
          </cell>
          <cell r="AM994">
            <v>2.8408304498269894</v>
          </cell>
          <cell r="AN994">
            <v>1.5339805825242718</v>
          </cell>
          <cell r="AO994" t="str">
            <v/>
          </cell>
          <cell r="AR994">
            <v>570</v>
          </cell>
          <cell r="AX994" t="str">
            <v/>
          </cell>
        </row>
        <row r="995">
          <cell r="AH995">
            <v>38670</v>
          </cell>
          <cell r="AI995">
            <v>4126</v>
          </cell>
          <cell r="AJ995">
            <v>2051</v>
          </cell>
          <cell r="AK995" t="str">
            <v/>
          </cell>
          <cell r="AM995">
            <v>2.8553633217993077</v>
          </cell>
          <cell r="AN995">
            <v>1.5317401045556385</v>
          </cell>
          <cell r="AO995" t="str">
            <v/>
          </cell>
          <cell r="AR995">
            <v>570</v>
          </cell>
          <cell r="AX995" t="str">
            <v/>
          </cell>
        </row>
        <row r="996">
          <cell r="AH996">
            <v>38671</v>
          </cell>
          <cell r="AI996">
            <v>4136</v>
          </cell>
          <cell r="AJ996">
            <v>2005</v>
          </cell>
          <cell r="AK996" t="str">
            <v/>
          </cell>
          <cell r="AM996">
            <v>2.8622837370242213</v>
          </cell>
          <cell r="AN996">
            <v>1.4973861090365945</v>
          </cell>
          <cell r="AO996" t="str">
            <v/>
          </cell>
          <cell r="AR996">
            <v>570</v>
          </cell>
          <cell r="AX996" t="str">
            <v/>
          </cell>
        </row>
        <row r="997">
          <cell r="AH997">
            <v>38672</v>
          </cell>
          <cell r="AI997">
            <v>4140</v>
          </cell>
          <cell r="AJ997">
            <v>2010</v>
          </cell>
          <cell r="AK997" t="str">
            <v/>
          </cell>
          <cell r="AM997">
            <v>2.8650519031141868</v>
          </cell>
          <cell r="AN997">
            <v>1.5011202389843166</v>
          </cell>
          <cell r="AO997" t="str">
            <v/>
          </cell>
          <cell r="AR997">
            <v>570</v>
          </cell>
          <cell r="AX997" t="str">
            <v/>
          </cell>
        </row>
        <row r="998">
          <cell r="AH998">
            <v>38673</v>
          </cell>
          <cell r="AI998">
            <v>4145</v>
          </cell>
          <cell r="AJ998">
            <v>2007</v>
          </cell>
          <cell r="AK998">
            <v>570</v>
          </cell>
          <cell r="AM998">
            <v>2.8685121107266438</v>
          </cell>
          <cell r="AN998">
            <v>1.4988797610156834</v>
          </cell>
          <cell r="AO998">
            <v>2.6511627906976742</v>
          </cell>
          <cell r="AR998">
            <v>570</v>
          </cell>
          <cell r="AX998">
            <v>570</v>
          </cell>
        </row>
        <row r="999">
          <cell r="AH999">
            <v>38674</v>
          </cell>
          <cell r="AI999">
            <v>4200</v>
          </cell>
          <cell r="AJ999">
            <v>2037</v>
          </cell>
          <cell r="AK999" t="str">
            <v/>
          </cell>
          <cell r="AM999">
            <v>2.9065743944636679</v>
          </cell>
          <cell r="AN999">
            <v>1.5212845407020164</v>
          </cell>
          <cell r="AO999" t="str">
            <v/>
          </cell>
          <cell r="AR999">
            <v>570</v>
          </cell>
          <cell r="AX999" t="str">
            <v/>
          </cell>
        </row>
        <row r="1000">
          <cell r="AH1000">
            <v>38677</v>
          </cell>
          <cell r="AI1000">
            <v>4215</v>
          </cell>
          <cell r="AJ1000">
            <v>2065</v>
          </cell>
          <cell r="AK1000" t="str">
            <v/>
          </cell>
          <cell r="AM1000">
            <v>2.9169550173010381</v>
          </cell>
          <cell r="AN1000">
            <v>1.5421956684092606</v>
          </cell>
          <cell r="AO1000" t="str">
            <v/>
          </cell>
          <cell r="AR1000">
            <v>570</v>
          </cell>
          <cell r="AX1000" t="str">
            <v/>
          </cell>
        </row>
        <row r="1001">
          <cell r="AH1001">
            <v>38678</v>
          </cell>
          <cell r="AI1001">
            <v>4112</v>
          </cell>
          <cell r="AJ1001">
            <v>2039</v>
          </cell>
          <cell r="AK1001" t="str">
            <v/>
          </cell>
          <cell r="AM1001">
            <v>2.8456747404844291</v>
          </cell>
          <cell r="AN1001">
            <v>1.5227781926811053</v>
          </cell>
          <cell r="AO1001" t="str">
            <v/>
          </cell>
          <cell r="AR1001">
            <v>570</v>
          </cell>
          <cell r="AX1001" t="str">
            <v/>
          </cell>
        </row>
        <row r="1002">
          <cell r="AH1002">
            <v>38679</v>
          </cell>
          <cell r="AI1002">
            <v>4090</v>
          </cell>
          <cell r="AJ1002">
            <v>2059</v>
          </cell>
          <cell r="AK1002" t="str">
            <v/>
          </cell>
          <cell r="AM1002">
            <v>2.8304498269896192</v>
          </cell>
          <cell r="AN1002">
            <v>1.5377147124719941</v>
          </cell>
          <cell r="AO1002" t="str">
            <v/>
          </cell>
          <cell r="AR1002">
            <v>570</v>
          </cell>
          <cell r="AX1002" t="str">
            <v/>
          </cell>
        </row>
        <row r="1003">
          <cell r="AH1003">
            <v>38680</v>
          </cell>
          <cell r="AI1003">
            <v>4193</v>
          </cell>
          <cell r="AJ1003">
            <v>2084</v>
          </cell>
          <cell r="AK1003">
            <v>570</v>
          </cell>
          <cell r="AM1003">
            <v>2.9017301038062282</v>
          </cell>
          <cell r="AN1003">
            <v>1.556385362210605</v>
          </cell>
          <cell r="AO1003">
            <v>2.6511627906976742</v>
          </cell>
          <cell r="AR1003">
            <v>570</v>
          </cell>
          <cell r="AX1003">
            <v>570</v>
          </cell>
        </row>
        <row r="1004">
          <cell r="AH1004">
            <v>38681</v>
          </cell>
          <cell r="AI1004">
            <v>4236</v>
          </cell>
          <cell r="AJ1004">
            <v>2105</v>
          </cell>
          <cell r="AK1004" t="str">
            <v/>
          </cell>
          <cell r="AM1004">
            <v>2.9314878892733565</v>
          </cell>
          <cell r="AN1004">
            <v>1.572068707991038</v>
          </cell>
          <cell r="AO1004" t="str">
            <v/>
          </cell>
          <cell r="AR1004">
            <v>570</v>
          </cell>
          <cell r="AX1004" t="str">
            <v/>
          </cell>
        </row>
        <row r="1005">
          <cell r="AH1005">
            <v>38684</v>
          </cell>
          <cell r="AI1005">
            <v>4224</v>
          </cell>
          <cell r="AJ1005">
            <v>2116.5</v>
          </cell>
          <cell r="AK1005" t="str">
            <v/>
          </cell>
          <cell r="AM1005">
            <v>2.9231833910034601</v>
          </cell>
          <cell r="AN1005">
            <v>1.5806572068707991</v>
          </cell>
          <cell r="AO1005" t="str">
            <v/>
          </cell>
          <cell r="AR1005">
            <v>570</v>
          </cell>
          <cell r="AX1005" t="str">
            <v/>
          </cell>
        </row>
        <row r="1006">
          <cell r="AH1006">
            <v>38685</v>
          </cell>
          <cell r="AI1006">
            <v>4232</v>
          </cell>
          <cell r="AJ1006">
            <v>2121</v>
          </cell>
          <cell r="AK1006" t="str">
            <v/>
          </cell>
          <cell r="AM1006">
            <v>2.928719723183391</v>
          </cell>
          <cell r="AN1006">
            <v>1.5840179238237491</v>
          </cell>
          <cell r="AO1006" t="str">
            <v/>
          </cell>
          <cell r="AR1006">
            <v>570</v>
          </cell>
          <cell r="AX1006" t="str">
            <v/>
          </cell>
        </row>
        <row r="1007">
          <cell r="AH1007">
            <v>38686</v>
          </cell>
          <cell r="AI1007">
            <v>4246</v>
          </cell>
          <cell r="AJ1007">
            <v>2139</v>
          </cell>
          <cell r="AK1007" t="str">
            <v/>
          </cell>
          <cell r="AM1007">
            <v>2.9384083044982701</v>
          </cell>
          <cell r="AN1007">
            <v>1.597460791635549</v>
          </cell>
          <cell r="AO1007" t="str">
            <v/>
          </cell>
          <cell r="AR1007">
            <v>570</v>
          </cell>
          <cell r="AX1007" t="str">
            <v/>
          </cell>
        </row>
        <row r="1008">
          <cell r="AH1008">
            <v>38687</v>
          </cell>
          <cell r="AI1008">
            <v>4366</v>
          </cell>
          <cell r="AJ1008">
            <v>2198</v>
          </cell>
          <cell r="AK1008">
            <v>570</v>
          </cell>
          <cell r="AM1008">
            <v>3.0214532871972319</v>
          </cell>
          <cell r="AN1008">
            <v>1.6415235250186706</v>
          </cell>
          <cell r="AO1008">
            <v>2.6511627906976742</v>
          </cell>
          <cell r="AR1008">
            <v>570</v>
          </cell>
          <cell r="AX1008">
            <v>570</v>
          </cell>
        </row>
        <row r="1009">
          <cell r="AH1009">
            <v>38688</v>
          </cell>
          <cell r="AI1009">
            <v>4384</v>
          </cell>
          <cell r="AJ1009">
            <v>2190</v>
          </cell>
          <cell r="AK1009" t="str">
            <v/>
          </cell>
          <cell r="AM1009">
            <v>3.033910034602076</v>
          </cell>
          <cell r="AN1009">
            <v>1.6355489171023152</v>
          </cell>
          <cell r="AO1009" t="str">
            <v/>
          </cell>
          <cell r="AR1009">
            <v>570</v>
          </cell>
          <cell r="AX1009" t="str">
            <v/>
          </cell>
        </row>
        <row r="1010">
          <cell r="AH1010">
            <v>38691</v>
          </cell>
          <cell r="AI1010">
            <v>4392</v>
          </cell>
          <cell r="AJ1010">
            <v>2221.5</v>
          </cell>
          <cell r="AK1010" t="str">
            <v/>
          </cell>
          <cell r="AM1010">
            <v>3.0394463667820069</v>
          </cell>
          <cell r="AN1010">
            <v>1.6590739357729649</v>
          </cell>
          <cell r="AO1010" t="str">
            <v/>
          </cell>
          <cell r="AR1010">
            <v>570</v>
          </cell>
          <cell r="AX1010" t="str">
            <v/>
          </cell>
        </row>
        <row r="1011">
          <cell r="AH1011">
            <v>38692</v>
          </cell>
          <cell r="AI1011">
            <v>4377</v>
          </cell>
          <cell r="AJ1011">
            <v>2223</v>
          </cell>
          <cell r="AK1011" t="str">
            <v/>
          </cell>
          <cell r="AM1011">
            <v>3.0290657439446367</v>
          </cell>
          <cell r="AN1011">
            <v>1.6601941747572815</v>
          </cell>
          <cell r="AO1011" t="str">
            <v/>
          </cell>
          <cell r="AR1011">
            <v>570</v>
          </cell>
          <cell r="AX1011" t="str">
            <v/>
          </cell>
        </row>
        <row r="1012">
          <cell r="AH1012">
            <v>38693</v>
          </cell>
          <cell r="AI1012">
            <v>4452</v>
          </cell>
          <cell r="AJ1012">
            <v>2248</v>
          </cell>
          <cell r="AK1012" t="str">
            <v/>
          </cell>
          <cell r="AM1012">
            <v>3.080968858131488</v>
          </cell>
          <cell r="AN1012">
            <v>1.6788648244958924</v>
          </cell>
          <cell r="AO1012" t="str">
            <v/>
          </cell>
          <cell r="AR1012">
            <v>570</v>
          </cell>
          <cell r="AX1012" t="str">
            <v/>
          </cell>
        </row>
        <row r="1013">
          <cell r="AH1013">
            <v>38694</v>
          </cell>
          <cell r="AI1013">
            <v>4462</v>
          </cell>
          <cell r="AJ1013">
            <v>2235</v>
          </cell>
          <cell r="AK1013">
            <v>570</v>
          </cell>
          <cell r="AM1013">
            <v>3.0878892733564012</v>
          </cell>
          <cell r="AN1013">
            <v>1.6691560866318147</v>
          </cell>
          <cell r="AO1013">
            <v>2.6511627906976742</v>
          </cell>
          <cell r="AR1013">
            <v>570</v>
          </cell>
          <cell r="AX1013">
            <v>570</v>
          </cell>
        </row>
        <row r="1014">
          <cell r="AH1014">
            <v>38695</v>
          </cell>
          <cell r="AI1014">
            <v>4455</v>
          </cell>
          <cell r="AJ1014">
            <v>2266</v>
          </cell>
          <cell r="AK1014" t="str">
            <v/>
          </cell>
          <cell r="AM1014">
            <v>3.0830449826989619</v>
          </cell>
          <cell r="AN1014">
            <v>1.6923076923076923</v>
          </cell>
          <cell r="AO1014" t="str">
            <v/>
          </cell>
          <cell r="AR1014">
            <v>570</v>
          </cell>
          <cell r="AX1014" t="str">
            <v/>
          </cell>
        </row>
        <row r="1015">
          <cell r="AH1015">
            <v>38698</v>
          </cell>
          <cell r="AI1015">
            <v>4372</v>
          </cell>
          <cell r="AJ1015">
            <v>2231</v>
          </cell>
          <cell r="AK1015" t="str">
            <v/>
          </cell>
          <cell r="AM1015">
            <v>3.0256055363321801</v>
          </cell>
          <cell r="AN1015">
            <v>1.6661687826736371</v>
          </cell>
          <cell r="AO1015" t="str">
            <v/>
          </cell>
          <cell r="AR1015">
            <v>570</v>
          </cell>
          <cell r="AX1015" t="str">
            <v/>
          </cell>
        </row>
        <row r="1016">
          <cell r="AH1016">
            <v>38699</v>
          </cell>
          <cell r="AI1016">
            <v>4451</v>
          </cell>
          <cell r="AJ1016">
            <v>2249</v>
          </cell>
          <cell r="AK1016" t="str">
            <v/>
          </cell>
          <cell r="AM1016">
            <v>3.0802768166089964</v>
          </cell>
          <cell r="AN1016">
            <v>1.6796116504854368</v>
          </cell>
          <cell r="AO1016" t="str">
            <v/>
          </cell>
          <cell r="AR1016">
            <v>570</v>
          </cell>
          <cell r="AX1016" t="str">
            <v/>
          </cell>
        </row>
        <row r="1017">
          <cell r="AH1017">
            <v>38700</v>
          </cell>
          <cell r="AI1017">
            <v>4355.5</v>
          </cell>
          <cell r="AJ1017">
            <v>2220</v>
          </cell>
          <cell r="AK1017" t="str">
            <v/>
          </cell>
          <cell r="AM1017">
            <v>3.0141868512110728</v>
          </cell>
          <cell r="AN1017">
            <v>1.6579536967886483</v>
          </cell>
          <cell r="AO1017" t="str">
            <v/>
          </cell>
          <cell r="AR1017">
            <v>570</v>
          </cell>
          <cell r="AX1017" t="str">
            <v/>
          </cell>
        </row>
        <row r="1018">
          <cell r="AH1018">
            <v>38701</v>
          </cell>
          <cell r="AI1018">
            <v>4351</v>
          </cell>
          <cell r="AJ1018">
            <v>2220.5</v>
          </cell>
          <cell r="AK1018">
            <v>570</v>
          </cell>
          <cell r="AM1018">
            <v>3.0110726643598618</v>
          </cell>
          <cell r="AN1018">
            <v>1.6583271097834205</v>
          </cell>
          <cell r="AO1018">
            <v>2.6511627906976742</v>
          </cell>
          <cell r="AR1018">
            <v>570</v>
          </cell>
          <cell r="AX1018">
            <v>570</v>
          </cell>
        </row>
        <row r="1019">
          <cell r="AH1019">
            <v>38702</v>
          </cell>
          <cell r="AI1019">
            <v>4455</v>
          </cell>
          <cell r="AJ1019">
            <v>2240</v>
          </cell>
          <cell r="AK1019" t="str">
            <v/>
          </cell>
          <cell r="AM1019">
            <v>3.0830449826989619</v>
          </cell>
          <cell r="AN1019">
            <v>1.672890216579537</v>
          </cell>
          <cell r="AO1019" t="str">
            <v/>
          </cell>
          <cell r="AR1019">
            <v>570</v>
          </cell>
          <cell r="AX1019" t="str">
            <v/>
          </cell>
        </row>
        <row r="1020">
          <cell r="AH1020">
            <v>38705</v>
          </cell>
          <cell r="AI1020">
            <v>4420</v>
          </cell>
          <cell r="AJ1020">
            <v>2229</v>
          </cell>
          <cell r="AK1020" t="str">
            <v/>
          </cell>
          <cell r="AM1020">
            <v>3.0588235294117645</v>
          </cell>
          <cell r="AN1020">
            <v>1.6646751306945482</v>
          </cell>
          <cell r="AO1020" t="str">
            <v/>
          </cell>
          <cell r="AR1020">
            <v>570</v>
          </cell>
          <cell r="AX1020" t="str">
            <v/>
          </cell>
        </row>
        <row r="1021">
          <cell r="AH1021">
            <v>38706</v>
          </cell>
          <cell r="AI1021">
            <v>4410</v>
          </cell>
          <cell r="AJ1021">
            <v>2225</v>
          </cell>
          <cell r="AK1021" t="str">
            <v/>
          </cell>
          <cell r="AM1021">
            <v>3.0519031141868513</v>
          </cell>
          <cell r="AN1021">
            <v>1.6616878267363704</v>
          </cell>
          <cell r="AO1021" t="str">
            <v/>
          </cell>
          <cell r="AR1021">
            <v>570</v>
          </cell>
          <cell r="AX1021" t="str">
            <v/>
          </cell>
        </row>
        <row r="1022">
          <cell r="AH1022">
            <v>38707</v>
          </cell>
          <cell r="AI1022">
            <v>4415</v>
          </cell>
          <cell r="AJ1022">
            <v>2240</v>
          </cell>
          <cell r="AK1022" t="str">
            <v/>
          </cell>
          <cell r="AM1022">
            <v>3.0553633217993079</v>
          </cell>
          <cell r="AN1022">
            <v>1.672890216579537</v>
          </cell>
          <cell r="AO1022" t="str">
            <v/>
          </cell>
          <cell r="AR1022">
            <v>570</v>
          </cell>
          <cell r="AX1022" t="str">
            <v/>
          </cell>
        </row>
        <row r="1023">
          <cell r="AH1023">
            <v>38708</v>
          </cell>
          <cell r="AI1023">
            <v>4430</v>
          </cell>
          <cell r="AJ1023">
            <v>2245.5</v>
          </cell>
          <cell r="AK1023">
            <v>570</v>
          </cell>
          <cell r="AM1023">
            <v>3.0657439446366781</v>
          </cell>
          <cell r="AN1023">
            <v>1.6769977595220313</v>
          </cell>
          <cell r="AO1023">
            <v>2.6511627906976742</v>
          </cell>
          <cell r="AR1023">
            <v>570</v>
          </cell>
          <cell r="AX1023">
            <v>570</v>
          </cell>
        </row>
        <row r="1024">
          <cell r="AH1024">
            <v>38709</v>
          </cell>
          <cell r="AI1024">
            <v>4454.5</v>
          </cell>
          <cell r="AJ1024">
            <v>2276</v>
          </cell>
          <cell r="AK1024" t="str">
            <v/>
          </cell>
          <cell r="AM1024">
            <v>3.0826989619377163</v>
          </cell>
          <cell r="AN1024">
            <v>1.6997759522031366</v>
          </cell>
          <cell r="AO1024" t="str">
            <v/>
          </cell>
          <cell r="AR1024">
            <v>570</v>
          </cell>
          <cell r="AX1024" t="str">
            <v/>
          </cell>
        </row>
        <row r="1025">
          <cell r="AH1025">
            <v>38714</v>
          </cell>
          <cell r="AI1025">
            <v>4483</v>
          </cell>
          <cell r="AJ1025">
            <v>2272</v>
          </cell>
          <cell r="AK1025" t="str">
            <v/>
          </cell>
          <cell r="AM1025">
            <v>3.1024221453287195</v>
          </cell>
          <cell r="AN1025">
            <v>1.696788648244959</v>
          </cell>
          <cell r="AO1025" t="str">
            <v/>
          </cell>
          <cell r="AR1025">
            <v>570</v>
          </cell>
          <cell r="AX1025" t="str">
            <v/>
          </cell>
        </row>
        <row r="1026">
          <cell r="AH1026">
            <v>38715</v>
          </cell>
          <cell r="AI1026">
            <v>4440</v>
          </cell>
          <cell r="AJ1026">
            <v>2282</v>
          </cell>
          <cell r="AK1026">
            <v>570</v>
          </cell>
          <cell r="AM1026">
            <v>3.0726643598615917</v>
          </cell>
          <cell r="AN1026">
            <v>1.7042569081404033</v>
          </cell>
          <cell r="AO1026">
            <v>2.6511627906976742</v>
          </cell>
          <cell r="AR1026">
            <v>570</v>
          </cell>
          <cell r="AX1026">
            <v>570</v>
          </cell>
        </row>
        <row r="1027">
          <cell r="AH1027">
            <v>38716</v>
          </cell>
          <cell r="AI1027">
            <v>4395</v>
          </cell>
          <cell r="AJ1027">
            <v>2277</v>
          </cell>
          <cell r="AK1027" t="str">
            <v/>
          </cell>
          <cell r="AM1027">
            <v>3.0415224913494812</v>
          </cell>
          <cell r="AN1027">
            <v>1.7005227781926811</v>
          </cell>
          <cell r="AO1027" t="str">
            <v/>
          </cell>
          <cell r="AR1027">
            <v>570</v>
          </cell>
          <cell r="AX1027" t="str">
            <v/>
          </cell>
        </row>
        <row r="1028">
          <cell r="AH1028">
            <v>38720</v>
          </cell>
          <cell r="AI1028">
            <v>4440</v>
          </cell>
          <cell r="AJ1028">
            <v>2283</v>
          </cell>
          <cell r="AK1028" t="str">
            <v/>
          </cell>
          <cell r="AM1028">
            <v>3.0726643598615917</v>
          </cell>
          <cell r="AN1028">
            <v>1.7050037341299478</v>
          </cell>
          <cell r="AO1028" t="str">
            <v/>
          </cell>
          <cell r="AR1028">
            <v>570</v>
          </cell>
          <cell r="AX1028" t="str">
            <v/>
          </cell>
        </row>
        <row r="1029">
          <cell r="AH1029">
            <v>38721</v>
          </cell>
          <cell r="AI1029">
            <v>4540</v>
          </cell>
          <cell r="AJ1029">
            <v>2305</v>
          </cell>
          <cell r="AK1029" t="str">
            <v/>
          </cell>
          <cell r="AM1029">
            <v>3.1418685121107268</v>
          </cell>
          <cell r="AN1029">
            <v>1.7214339058999253</v>
          </cell>
          <cell r="AO1029" t="str">
            <v/>
          </cell>
          <cell r="AR1029">
            <v>570</v>
          </cell>
          <cell r="AX1029" t="str">
            <v/>
          </cell>
        </row>
        <row r="1030">
          <cell r="AH1030">
            <v>38722</v>
          </cell>
          <cell r="AI1030">
            <v>4512</v>
          </cell>
          <cell r="AJ1030">
            <v>2300</v>
          </cell>
          <cell r="AK1030">
            <v>570</v>
          </cell>
          <cell r="AM1030">
            <v>3.1224913494809687</v>
          </cell>
          <cell r="AN1030">
            <v>1.7176997759522032</v>
          </cell>
          <cell r="AO1030">
            <v>2.6511627906976742</v>
          </cell>
          <cell r="AR1030">
            <v>570</v>
          </cell>
          <cell r="AX1030">
            <v>570</v>
          </cell>
        </row>
        <row r="1031">
          <cell r="AH1031">
            <v>38723</v>
          </cell>
          <cell r="AI1031">
            <v>4514</v>
          </cell>
          <cell r="AJ1031">
            <v>2308</v>
          </cell>
          <cell r="AK1031" t="str">
            <v/>
          </cell>
          <cell r="AM1031">
            <v>3.1238754325259515</v>
          </cell>
          <cell r="AN1031">
            <v>1.7236743838685586</v>
          </cell>
          <cell r="AO1031" t="str">
            <v/>
          </cell>
          <cell r="AR1031">
            <v>570</v>
          </cell>
          <cell r="AX1031" t="str">
            <v/>
          </cell>
        </row>
        <row r="1032">
          <cell r="AH1032">
            <v>38726</v>
          </cell>
          <cell r="AI1032">
            <v>4579</v>
          </cell>
          <cell r="AJ1032">
            <v>2323</v>
          </cell>
          <cell r="AK1032" t="str">
            <v/>
          </cell>
          <cell r="AM1032">
            <v>3.1688581314878892</v>
          </cell>
          <cell r="AN1032">
            <v>1.7348767737117252</v>
          </cell>
          <cell r="AO1032" t="str">
            <v/>
          </cell>
          <cell r="AR1032">
            <v>570</v>
          </cell>
          <cell r="AX1032" t="str">
            <v/>
          </cell>
        </row>
        <row r="1033">
          <cell r="AH1033">
            <v>38727</v>
          </cell>
          <cell r="AI1033">
            <v>4575</v>
          </cell>
          <cell r="AJ1033">
            <v>2344</v>
          </cell>
          <cell r="AK1033" t="str">
            <v/>
          </cell>
          <cell r="AM1033">
            <v>3.1660899653979238</v>
          </cell>
          <cell r="AN1033">
            <v>1.7505601194921583</v>
          </cell>
          <cell r="AO1033" t="str">
            <v/>
          </cell>
          <cell r="AR1033">
            <v>570</v>
          </cell>
          <cell r="AX1033" t="str">
            <v/>
          </cell>
        </row>
        <row r="1034">
          <cell r="AH1034">
            <v>38728</v>
          </cell>
          <cell r="AI1034">
            <v>4567</v>
          </cell>
          <cell r="AJ1034">
            <v>2362</v>
          </cell>
          <cell r="AK1034" t="str">
            <v/>
          </cell>
          <cell r="AM1034">
            <v>3.1605536332179929</v>
          </cell>
          <cell r="AN1034">
            <v>1.7640029873039582</v>
          </cell>
          <cell r="AO1034" t="str">
            <v/>
          </cell>
          <cell r="AR1034">
            <v>570</v>
          </cell>
          <cell r="AX1034" t="str">
            <v/>
          </cell>
        </row>
        <row r="1035">
          <cell r="AH1035">
            <v>38729</v>
          </cell>
          <cell r="AI1035">
            <v>4543</v>
          </cell>
          <cell r="AJ1035">
            <v>2373</v>
          </cell>
          <cell r="AK1035">
            <v>570</v>
          </cell>
          <cell r="AM1035">
            <v>3.1439446366782007</v>
          </cell>
          <cell r="AN1035">
            <v>1.772218073188947</v>
          </cell>
          <cell r="AO1035">
            <v>2.6511627906976742</v>
          </cell>
          <cell r="AR1035">
            <v>570</v>
          </cell>
          <cell r="AX1035">
            <v>570</v>
          </cell>
        </row>
        <row r="1036">
          <cell r="AH1036">
            <v>38730</v>
          </cell>
          <cell r="AI1036">
            <v>4615</v>
          </cell>
          <cell r="AJ1036">
            <v>2412</v>
          </cell>
          <cell r="AK1036" t="str">
            <v/>
          </cell>
          <cell r="AM1036">
            <v>3.1937716262975777</v>
          </cell>
          <cell r="AN1036">
            <v>1.80134428678118</v>
          </cell>
          <cell r="AO1036" t="str">
            <v/>
          </cell>
          <cell r="AR1036">
            <v>570</v>
          </cell>
          <cell r="AX1036" t="str">
            <v/>
          </cell>
        </row>
        <row r="1037">
          <cell r="AH1037">
            <v>38733</v>
          </cell>
          <cell r="AI1037">
            <v>4588</v>
          </cell>
          <cell r="AJ1037">
            <v>2409</v>
          </cell>
          <cell r="AK1037" t="str">
            <v/>
          </cell>
          <cell r="AM1037">
            <v>3.1750865051903112</v>
          </cell>
          <cell r="AN1037">
            <v>1.7991038088125466</v>
          </cell>
          <cell r="AO1037" t="str">
            <v/>
          </cell>
          <cell r="AR1037">
            <v>570</v>
          </cell>
          <cell r="AX1037" t="str">
            <v/>
          </cell>
        </row>
        <row r="1038">
          <cell r="AH1038">
            <v>38734</v>
          </cell>
          <cell r="AI1038">
            <v>4575</v>
          </cell>
          <cell r="AJ1038">
            <v>2385</v>
          </cell>
          <cell r="AK1038" t="str">
            <v/>
          </cell>
          <cell r="AM1038">
            <v>3.1660899653979238</v>
          </cell>
          <cell r="AN1038">
            <v>1.7811799850634802</v>
          </cell>
          <cell r="AO1038" t="str">
            <v/>
          </cell>
          <cell r="AR1038">
            <v>570</v>
          </cell>
          <cell r="AX1038" t="str">
            <v/>
          </cell>
        </row>
        <row r="1039">
          <cell r="AH1039">
            <v>38735</v>
          </cell>
          <cell r="AI1039">
            <v>4609</v>
          </cell>
          <cell r="AJ1039">
            <v>2417</v>
          </cell>
          <cell r="AK1039" t="str">
            <v/>
          </cell>
          <cell r="AM1039">
            <v>3.1896193771626296</v>
          </cell>
          <cell r="AN1039">
            <v>1.8050784167289022</v>
          </cell>
          <cell r="AO1039" t="str">
            <v/>
          </cell>
          <cell r="AR1039">
            <v>570</v>
          </cell>
          <cell r="AX1039" t="str">
            <v/>
          </cell>
        </row>
        <row r="1040">
          <cell r="AH1040">
            <v>38736</v>
          </cell>
          <cell r="AI1040">
            <v>4599</v>
          </cell>
          <cell r="AJ1040">
            <v>2409</v>
          </cell>
          <cell r="AK1040">
            <v>570</v>
          </cell>
          <cell r="AM1040">
            <v>3.1826989619377164</v>
          </cell>
          <cell r="AN1040">
            <v>1.7991038088125466</v>
          </cell>
          <cell r="AO1040">
            <v>2.6511627906976742</v>
          </cell>
          <cell r="AR1040">
            <v>570</v>
          </cell>
          <cell r="AX1040">
            <v>570</v>
          </cell>
        </row>
        <row r="1041">
          <cell r="AH1041">
            <v>38737</v>
          </cell>
          <cell r="AI1041">
            <v>4542</v>
          </cell>
          <cell r="AJ1041">
            <v>2378.5</v>
          </cell>
          <cell r="AK1041" t="str">
            <v/>
          </cell>
          <cell r="AM1041">
            <v>3.1432525951557095</v>
          </cell>
          <cell r="AN1041">
            <v>1.7763256161314414</v>
          </cell>
          <cell r="AO1041" t="str">
            <v/>
          </cell>
          <cell r="AR1041">
            <v>570</v>
          </cell>
          <cell r="AX1041" t="str">
            <v/>
          </cell>
        </row>
        <row r="1042">
          <cell r="AH1042">
            <v>38740</v>
          </cell>
          <cell r="AI1042">
            <v>4601</v>
          </cell>
          <cell r="AJ1042">
            <v>2431</v>
          </cell>
          <cell r="AK1042" t="str">
            <v/>
          </cell>
          <cell r="AM1042">
            <v>3.1840830449826991</v>
          </cell>
          <cell r="AN1042">
            <v>1.8155339805825244</v>
          </cell>
          <cell r="AO1042" t="str">
            <v/>
          </cell>
          <cell r="AR1042">
            <v>570</v>
          </cell>
          <cell r="AX1042" t="str">
            <v/>
          </cell>
        </row>
        <row r="1043">
          <cell r="AH1043">
            <v>38741</v>
          </cell>
          <cell r="AI1043">
            <v>4647</v>
          </cell>
          <cell r="AJ1043">
            <v>2449</v>
          </cell>
          <cell r="AK1043" t="str">
            <v/>
          </cell>
          <cell r="AM1043">
            <v>3.2159169550173012</v>
          </cell>
          <cell r="AN1043">
            <v>1.8289768483943241</v>
          </cell>
          <cell r="AO1043" t="str">
            <v/>
          </cell>
          <cell r="AR1043">
            <v>570</v>
          </cell>
          <cell r="AX1043" t="str">
            <v/>
          </cell>
        </row>
        <row r="1044">
          <cell r="AH1044">
            <v>38742</v>
          </cell>
          <cell r="AI1044">
            <v>4780</v>
          </cell>
          <cell r="AJ1044">
            <v>2493</v>
          </cell>
          <cell r="AK1044" t="str">
            <v/>
          </cell>
          <cell r="AM1044">
            <v>3.3079584775086506</v>
          </cell>
          <cell r="AN1044">
            <v>1.8618371919342793</v>
          </cell>
          <cell r="AO1044" t="str">
            <v/>
          </cell>
          <cell r="AR1044">
            <v>570</v>
          </cell>
          <cell r="AX1044" t="str">
            <v/>
          </cell>
        </row>
        <row r="1045">
          <cell r="AH1045">
            <v>38743</v>
          </cell>
          <cell r="AI1045">
            <v>4774</v>
          </cell>
          <cell r="AJ1045">
            <v>2469</v>
          </cell>
          <cell r="AK1045">
            <v>570</v>
          </cell>
          <cell r="AM1045">
            <v>3.3038062283737024</v>
          </cell>
          <cell r="AN1045">
            <v>1.8439133681852129</v>
          </cell>
          <cell r="AO1045">
            <v>2.6511627906976742</v>
          </cell>
          <cell r="AR1045">
            <v>570</v>
          </cell>
          <cell r="AX1045">
            <v>570</v>
          </cell>
        </row>
        <row r="1046">
          <cell r="AH1046">
            <v>38744</v>
          </cell>
          <cell r="AI1046">
            <v>4845</v>
          </cell>
          <cell r="AJ1046">
            <v>2486</v>
          </cell>
          <cell r="AK1046" t="str">
            <v/>
          </cell>
          <cell r="AM1046">
            <v>3.3529411764705883</v>
          </cell>
          <cell r="AN1046">
            <v>1.8566094100074682</v>
          </cell>
          <cell r="AO1046" t="str">
            <v/>
          </cell>
          <cell r="AR1046">
            <v>570</v>
          </cell>
          <cell r="AX1046" t="str">
            <v/>
          </cell>
        </row>
        <row r="1047">
          <cell r="AH1047">
            <v>38747</v>
          </cell>
          <cell r="AI1047">
            <v>4840</v>
          </cell>
          <cell r="AJ1047">
            <v>2508.5</v>
          </cell>
          <cell r="AK1047" t="str">
            <v/>
          </cell>
          <cell r="AM1047">
            <v>3.3494809688581313</v>
          </cell>
          <cell r="AN1047">
            <v>1.873412994772218</v>
          </cell>
          <cell r="AO1047" t="str">
            <v/>
          </cell>
          <cell r="AR1047">
            <v>570</v>
          </cell>
          <cell r="AX1047" t="str">
            <v/>
          </cell>
        </row>
        <row r="1048">
          <cell r="AH1048">
            <v>38748</v>
          </cell>
          <cell r="AI1048">
            <v>4840</v>
          </cell>
          <cell r="AJ1048">
            <v>2516</v>
          </cell>
          <cell r="AK1048" t="str">
            <v/>
          </cell>
          <cell r="AM1048">
            <v>3.3494809688581313</v>
          </cell>
          <cell r="AN1048">
            <v>1.8790141896938013</v>
          </cell>
          <cell r="AO1048" t="str">
            <v/>
          </cell>
          <cell r="AR1048">
            <v>570</v>
          </cell>
          <cell r="AX1048" t="str">
            <v/>
          </cell>
        </row>
        <row r="1049">
          <cell r="AH1049">
            <v>38749</v>
          </cell>
          <cell r="AI1049">
            <v>4864</v>
          </cell>
          <cell r="AJ1049">
            <v>2577</v>
          </cell>
          <cell r="AK1049" t="str">
            <v/>
          </cell>
          <cell r="AM1049">
            <v>3.3660899653979239</v>
          </cell>
          <cell r="AN1049">
            <v>1.924570575056012</v>
          </cell>
          <cell r="AO1049" t="str">
            <v/>
          </cell>
          <cell r="AR1049">
            <v>570</v>
          </cell>
          <cell r="AX1049" t="str">
            <v/>
          </cell>
        </row>
        <row r="1050">
          <cell r="AH1050">
            <v>38750</v>
          </cell>
          <cell r="AI1050">
            <v>4993.5</v>
          </cell>
          <cell r="AJ1050">
            <v>2618</v>
          </cell>
          <cell r="AK1050">
            <v>570</v>
          </cell>
          <cell r="AM1050">
            <v>3.4557093425605538</v>
          </cell>
          <cell r="AN1050">
            <v>1.9551904406273339</v>
          </cell>
          <cell r="AO1050">
            <v>2.6511627906976742</v>
          </cell>
          <cell r="AR1050">
            <v>570</v>
          </cell>
          <cell r="AX1050">
            <v>570</v>
          </cell>
        </row>
        <row r="1051">
          <cell r="AH1051">
            <v>38751</v>
          </cell>
          <cell r="AI1051">
            <v>5020</v>
          </cell>
          <cell r="AJ1051">
            <v>2633</v>
          </cell>
          <cell r="AK1051" t="str">
            <v/>
          </cell>
          <cell r="AM1051">
            <v>3.4740484429065743</v>
          </cell>
          <cell r="AN1051">
            <v>1.9663928304705003</v>
          </cell>
          <cell r="AO1051" t="str">
            <v/>
          </cell>
          <cell r="AR1051">
            <v>570</v>
          </cell>
          <cell r="AX1051" t="str">
            <v/>
          </cell>
        </row>
        <row r="1052">
          <cell r="AH1052">
            <v>38754</v>
          </cell>
          <cell r="AI1052">
            <v>5059.5</v>
          </cell>
          <cell r="AJ1052">
            <v>2668</v>
          </cell>
          <cell r="AK1052" t="str">
            <v/>
          </cell>
          <cell r="AM1052">
            <v>3.5013840830449827</v>
          </cell>
          <cell r="AN1052">
            <v>1.9925317401045557</v>
          </cell>
          <cell r="AO1052" t="str">
            <v/>
          </cell>
          <cell r="AR1052">
            <v>570</v>
          </cell>
          <cell r="AX1052" t="str">
            <v/>
          </cell>
        </row>
        <row r="1053">
          <cell r="AH1053">
            <v>38755</v>
          </cell>
          <cell r="AI1053">
            <v>4970</v>
          </cell>
          <cell r="AJ1053">
            <v>2613</v>
          </cell>
          <cell r="AK1053" t="str">
            <v/>
          </cell>
          <cell r="AM1053">
            <v>3.4394463667820068</v>
          </cell>
          <cell r="AN1053">
            <v>1.9514563106796117</v>
          </cell>
          <cell r="AO1053" t="str">
            <v/>
          </cell>
          <cell r="AR1053">
            <v>570</v>
          </cell>
          <cell r="AX1053" t="str">
            <v/>
          </cell>
        </row>
        <row r="1054">
          <cell r="AH1054">
            <v>38756</v>
          </cell>
          <cell r="AI1054">
            <v>4977</v>
          </cell>
          <cell r="AJ1054">
            <v>2604</v>
          </cell>
          <cell r="AK1054" t="str">
            <v/>
          </cell>
          <cell r="AM1054">
            <v>3.4442906574394465</v>
          </cell>
          <cell r="AN1054">
            <v>1.9447348767737118</v>
          </cell>
          <cell r="AO1054" t="str">
            <v/>
          </cell>
          <cell r="AR1054">
            <v>570</v>
          </cell>
          <cell r="AX1054" t="str">
            <v/>
          </cell>
        </row>
        <row r="1055">
          <cell r="AH1055">
            <v>38757</v>
          </cell>
          <cell r="AI1055">
            <v>5020</v>
          </cell>
          <cell r="AJ1055">
            <v>2645</v>
          </cell>
          <cell r="AK1055">
            <v>570</v>
          </cell>
          <cell r="AM1055">
            <v>3.4740484429065743</v>
          </cell>
          <cell r="AN1055">
            <v>1.9753547423450335</v>
          </cell>
          <cell r="AO1055">
            <v>2.6511627906976742</v>
          </cell>
          <cell r="AR1055">
            <v>570</v>
          </cell>
          <cell r="AX1055">
            <v>570</v>
          </cell>
        </row>
        <row r="1056">
          <cell r="AH1056">
            <v>38758</v>
          </cell>
          <cell r="AI1056">
            <v>4838</v>
          </cell>
          <cell r="AJ1056">
            <v>2530</v>
          </cell>
          <cell r="AK1056" t="str">
            <v/>
          </cell>
          <cell r="AM1056">
            <v>3.3480968858131486</v>
          </cell>
          <cell r="AN1056">
            <v>1.8894697535474234</v>
          </cell>
          <cell r="AO1056" t="str">
            <v/>
          </cell>
          <cell r="AR1056">
            <v>570</v>
          </cell>
          <cell r="AX1056" t="str">
            <v/>
          </cell>
        </row>
        <row r="1057">
          <cell r="AH1057">
            <v>38761</v>
          </cell>
          <cell r="AI1057">
            <v>4870</v>
          </cell>
          <cell r="AJ1057">
            <v>2459</v>
          </cell>
          <cell r="AK1057" t="str">
            <v/>
          </cell>
          <cell r="AM1057">
            <v>3.3702422145328721</v>
          </cell>
          <cell r="AN1057">
            <v>1.8364451082897686</v>
          </cell>
          <cell r="AO1057" t="str">
            <v/>
          </cell>
          <cell r="AR1057">
            <v>570</v>
          </cell>
          <cell r="AX1057" t="str">
            <v/>
          </cell>
        </row>
        <row r="1058">
          <cell r="AH1058">
            <v>38762</v>
          </cell>
          <cell r="AI1058">
            <v>4940</v>
          </cell>
          <cell r="AJ1058">
            <v>2482</v>
          </cell>
          <cell r="AK1058" t="str">
            <v/>
          </cell>
          <cell r="AM1058">
            <v>3.4186851211072664</v>
          </cell>
          <cell r="AN1058">
            <v>1.8536221060492906</v>
          </cell>
          <cell r="AO1058" t="str">
            <v/>
          </cell>
          <cell r="AR1058">
            <v>570</v>
          </cell>
          <cell r="AX1058" t="str">
            <v/>
          </cell>
        </row>
        <row r="1059">
          <cell r="AH1059">
            <v>38763</v>
          </cell>
          <cell r="AI1059">
            <v>4783</v>
          </cell>
          <cell r="AJ1059">
            <v>2350</v>
          </cell>
          <cell r="AK1059" t="str">
            <v/>
          </cell>
          <cell r="AM1059">
            <v>3.3100346020761244</v>
          </cell>
          <cell r="AN1059">
            <v>1.755041075429425</v>
          </cell>
          <cell r="AO1059" t="str">
            <v/>
          </cell>
          <cell r="AR1059">
            <v>570</v>
          </cell>
          <cell r="AX1059" t="str">
            <v/>
          </cell>
        </row>
        <row r="1060">
          <cell r="AH1060">
            <v>38764</v>
          </cell>
          <cell r="AI1060">
            <v>4795</v>
          </cell>
          <cell r="AJ1060">
            <v>2326</v>
          </cell>
          <cell r="AK1060">
            <v>570</v>
          </cell>
          <cell r="AM1060">
            <v>3.3183391003460208</v>
          </cell>
          <cell r="AN1060">
            <v>1.7371172516803586</v>
          </cell>
          <cell r="AO1060">
            <v>2.6511627906976742</v>
          </cell>
          <cell r="AR1060">
            <v>570</v>
          </cell>
          <cell r="AX1060">
            <v>570</v>
          </cell>
        </row>
        <row r="1061">
          <cell r="AH1061">
            <v>38765</v>
          </cell>
          <cell r="AI1061">
            <v>4808</v>
          </cell>
          <cell r="AJ1061">
            <v>2305</v>
          </cell>
          <cell r="AK1061" t="str">
            <v/>
          </cell>
          <cell r="AM1061">
            <v>3.3273356401384082</v>
          </cell>
          <cell r="AN1061">
            <v>1.7214339058999253</v>
          </cell>
          <cell r="AO1061" t="str">
            <v/>
          </cell>
          <cell r="AR1061">
            <v>570</v>
          </cell>
          <cell r="AX1061" t="str">
            <v/>
          </cell>
        </row>
        <row r="1062">
          <cell r="AH1062">
            <v>38768</v>
          </cell>
          <cell r="AI1062">
            <v>4901</v>
          </cell>
          <cell r="AJ1062">
            <v>2373</v>
          </cell>
          <cell r="AK1062" t="str">
            <v/>
          </cell>
          <cell r="AM1062">
            <v>3.3916955017301036</v>
          </cell>
          <cell r="AN1062">
            <v>1.772218073188947</v>
          </cell>
          <cell r="AO1062" t="str">
            <v/>
          </cell>
          <cell r="AR1062">
            <v>570</v>
          </cell>
          <cell r="AX1062" t="str">
            <v/>
          </cell>
        </row>
        <row r="1063">
          <cell r="AH1063">
            <v>38769</v>
          </cell>
          <cell r="AI1063">
            <v>4938</v>
          </cell>
          <cell r="AJ1063">
            <v>2424</v>
          </cell>
          <cell r="AK1063" t="str">
            <v/>
          </cell>
          <cell r="AM1063">
            <v>3.4173010380622837</v>
          </cell>
          <cell r="AN1063">
            <v>1.8103061986557132</v>
          </cell>
          <cell r="AO1063" t="str">
            <v/>
          </cell>
          <cell r="AR1063">
            <v>570</v>
          </cell>
          <cell r="AX1063" t="str">
            <v/>
          </cell>
        </row>
        <row r="1064">
          <cell r="AH1064">
            <v>38770</v>
          </cell>
          <cell r="AI1064">
            <v>4958</v>
          </cell>
          <cell r="AJ1064">
            <v>2423</v>
          </cell>
          <cell r="AK1064" t="str">
            <v/>
          </cell>
          <cell r="AM1064">
            <v>3.4311418685121109</v>
          </cell>
          <cell r="AN1064">
            <v>1.8095593726661687</v>
          </cell>
          <cell r="AO1064" t="str">
            <v/>
          </cell>
          <cell r="AR1064">
            <v>570</v>
          </cell>
          <cell r="AX1064" t="str">
            <v/>
          </cell>
        </row>
        <row r="1065">
          <cell r="AH1065">
            <v>38771</v>
          </cell>
          <cell r="AI1065">
            <v>4884</v>
          </cell>
          <cell r="AJ1065">
            <v>2390</v>
          </cell>
          <cell r="AK1065">
            <v>570</v>
          </cell>
          <cell r="AM1065">
            <v>3.3799307958477507</v>
          </cell>
          <cell r="AN1065">
            <v>1.7849141150112025</v>
          </cell>
          <cell r="AO1065">
            <v>2.6511627906976742</v>
          </cell>
          <cell r="AR1065">
            <v>570</v>
          </cell>
          <cell r="AX1065">
            <v>570</v>
          </cell>
        </row>
        <row r="1066">
          <cell r="AH1066">
            <v>38772</v>
          </cell>
          <cell r="AI1066">
            <v>4850</v>
          </cell>
          <cell r="AJ1066">
            <v>2426</v>
          </cell>
          <cell r="AK1066" t="str">
            <v/>
          </cell>
          <cell r="AM1066">
            <v>3.3564013840830449</v>
          </cell>
          <cell r="AN1066">
            <v>1.8117998506348021</v>
          </cell>
          <cell r="AO1066" t="str">
            <v/>
          </cell>
          <cell r="AR1066">
            <v>570</v>
          </cell>
          <cell r="AX1066" t="str">
            <v/>
          </cell>
        </row>
        <row r="1067">
          <cell r="AH1067">
            <v>38775</v>
          </cell>
          <cell r="AI1067">
            <v>4660</v>
          </cell>
          <cell r="AJ1067">
            <v>2360</v>
          </cell>
          <cell r="AK1067" t="str">
            <v/>
          </cell>
          <cell r="AM1067">
            <v>3.2249134948096887</v>
          </cell>
          <cell r="AN1067">
            <v>1.7625093353248693</v>
          </cell>
          <cell r="AO1067" t="str">
            <v/>
          </cell>
          <cell r="AR1067">
            <v>570</v>
          </cell>
          <cell r="AX1067" t="str">
            <v/>
          </cell>
        </row>
        <row r="1068">
          <cell r="AH1068">
            <v>38776</v>
          </cell>
          <cell r="AI1068">
            <v>4798</v>
          </cell>
          <cell r="AJ1068">
            <v>2420</v>
          </cell>
          <cell r="AK1068" t="str">
            <v/>
          </cell>
          <cell r="AM1068">
            <v>3.3204152249134946</v>
          </cell>
          <cell r="AN1068">
            <v>1.8073188946975354</v>
          </cell>
          <cell r="AO1068" t="str">
            <v/>
          </cell>
          <cell r="AR1068">
            <v>570</v>
          </cell>
          <cell r="AX1068" t="str">
            <v/>
          </cell>
        </row>
        <row r="1069">
          <cell r="AH1069">
            <v>38777</v>
          </cell>
          <cell r="AI1069">
            <v>4855</v>
          </cell>
          <cell r="AJ1069">
            <v>2370</v>
          </cell>
          <cell r="AK1069" t="str">
            <v/>
          </cell>
          <cell r="AM1069">
            <v>3.3598615916955019</v>
          </cell>
          <cell r="AN1069">
            <v>1.7699775952203136</v>
          </cell>
          <cell r="AO1069" t="str">
            <v/>
          </cell>
          <cell r="AR1069">
            <v>570</v>
          </cell>
          <cell r="AX1069" t="str">
            <v/>
          </cell>
        </row>
        <row r="1070">
          <cell r="AH1070">
            <v>38778</v>
          </cell>
          <cell r="AI1070">
            <v>4968</v>
          </cell>
          <cell r="AJ1070">
            <v>2416</v>
          </cell>
          <cell r="AK1070">
            <v>570</v>
          </cell>
          <cell r="AM1070">
            <v>3.438062283737024</v>
          </cell>
          <cell r="AN1070">
            <v>1.8043315907393578</v>
          </cell>
          <cell r="AO1070">
            <v>2.6511627906976742</v>
          </cell>
          <cell r="AR1070">
            <v>570</v>
          </cell>
          <cell r="AX1070">
            <v>570</v>
          </cell>
        </row>
        <row r="1071">
          <cell r="AH1071">
            <v>38779</v>
          </cell>
          <cell r="AI1071">
            <v>4960</v>
          </cell>
          <cell r="AJ1071">
            <v>2488</v>
          </cell>
          <cell r="AK1071" t="str">
            <v/>
          </cell>
          <cell r="AM1071">
            <v>3.4325259515570936</v>
          </cell>
          <cell r="AN1071">
            <v>1.8581030619865571</v>
          </cell>
          <cell r="AO1071" t="str">
            <v/>
          </cell>
          <cell r="AR1071">
            <v>570</v>
          </cell>
          <cell r="AX1071" t="str">
            <v/>
          </cell>
        </row>
        <row r="1072">
          <cell r="AH1072">
            <v>38782</v>
          </cell>
          <cell r="AI1072">
            <v>4870</v>
          </cell>
          <cell r="AJ1072">
            <v>2440</v>
          </cell>
          <cell r="AK1072" t="str">
            <v/>
          </cell>
          <cell r="AM1072">
            <v>3.3702422145328721</v>
          </cell>
          <cell r="AN1072">
            <v>1.8222554144884242</v>
          </cell>
          <cell r="AO1072" t="str">
            <v/>
          </cell>
          <cell r="AR1072">
            <v>570</v>
          </cell>
          <cell r="AX1072" t="str">
            <v/>
          </cell>
        </row>
        <row r="1073">
          <cell r="AH1073">
            <v>38783</v>
          </cell>
          <cell r="AI1073">
            <v>4758</v>
          </cell>
          <cell r="AJ1073">
            <v>2345</v>
          </cell>
          <cell r="AK1073" t="str">
            <v/>
          </cell>
          <cell r="AM1073">
            <v>3.2927335640138407</v>
          </cell>
          <cell r="AN1073">
            <v>1.7513069454817027</v>
          </cell>
          <cell r="AO1073" t="str">
            <v/>
          </cell>
          <cell r="AR1073">
            <v>570</v>
          </cell>
          <cell r="AX1073" t="str">
            <v/>
          </cell>
        </row>
        <row r="1074">
          <cell r="AH1074">
            <v>38784</v>
          </cell>
          <cell r="AI1074">
            <v>4720</v>
          </cell>
          <cell r="AJ1074">
            <v>2342</v>
          </cell>
          <cell r="AK1074" t="str">
            <v/>
          </cell>
          <cell r="AM1074">
            <v>3.2664359861591694</v>
          </cell>
          <cell r="AN1074">
            <v>1.7490664675130694</v>
          </cell>
          <cell r="AO1074" t="str">
            <v/>
          </cell>
          <cell r="AR1074">
            <v>570</v>
          </cell>
          <cell r="AX1074" t="str">
            <v/>
          </cell>
        </row>
        <row r="1075">
          <cell r="AH1075">
            <v>38785</v>
          </cell>
          <cell r="AI1075">
            <v>4810</v>
          </cell>
          <cell r="AJ1075">
            <v>2374</v>
          </cell>
          <cell r="AK1075">
            <v>570</v>
          </cell>
          <cell r="AM1075">
            <v>3.3287197231833909</v>
          </cell>
          <cell r="AN1075">
            <v>1.7729648991784914</v>
          </cell>
          <cell r="AO1075">
            <v>2.6511627906976742</v>
          </cell>
          <cell r="AR1075">
            <v>570</v>
          </cell>
          <cell r="AX1075">
            <v>570</v>
          </cell>
        </row>
        <row r="1076">
          <cell r="AH1076">
            <v>38786</v>
          </cell>
          <cell r="AI1076">
            <v>4825</v>
          </cell>
          <cell r="AJ1076">
            <v>2380</v>
          </cell>
          <cell r="AK1076" t="str">
            <v/>
          </cell>
          <cell r="AM1076">
            <v>3.3391003460207611</v>
          </cell>
          <cell r="AN1076">
            <v>1.7774458551157579</v>
          </cell>
          <cell r="AO1076" t="str">
            <v/>
          </cell>
          <cell r="AR1076">
            <v>570</v>
          </cell>
          <cell r="AX1076" t="str">
            <v/>
          </cell>
        </row>
        <row r="1077">
          <cell r="AH1077">
            <v>38789</v>
          </cell>
          <cell r="AI1077">
            <v>4880</v>
          </cell>
          <cell r="AJ1077">
            <v>2404</v>
          </cell>
          <cell r="AK1077" t="str">
            <v/>
          </cell>
          <cell r="AM1077">
            <v>3.3771626297577853</v>
          </cell>
          <cell r="AN1077">
            <v>1.7953696788648246</v>
          </cell>
          <cell r="AO1077" t="str">
            <v/>
          </cell>
          <cell r="AR1077">
            <v>570</v>
          </cell>
          <cell r="AX1077" t="str">
            <v/>
          </cell>
        </row>
        <row r="1078">
          <cell r="AH1078">
            <v>38790</v>
          </cell>
          <cell r="AI1078">
            <v>4916</v>
          </cell>
          <cell r="AJ1078">
            <v>2460</v>
          </cell>
          <cell r="AK1078" t="str">
            <v/>
          </cell>
          <cell r="AM1078">
            <v>3.4020761245674742</v>
          </cell>
          <cell r="AN1078">
            <v>1.8371919342793128</v>
          </cell>
          <cell r="AO1078" t="str">
            <v/>
          </cell>
          <cell r="AR1078">
            <v>570</v>
          </cell>
          <cell r="AX1078" t="str">
            <v/>
          </cell>
        </row>
        <row r="1079">
          <cell r="AH1079">
            <v>38791</v>
          </cell>
          <cell r="AI1079">
            <v>4950</v>
          </cell>
          <cell r="AJ1079">
            <v>2447</v>
          </cell>
          <cell r="AK1079" t="str">
            <v/>
          </cell>
          <cell r="AM1079">
            <v>3.42560553633218</v>
          </cell>
          <cell r="AN1079">
            <v>1.8274831964152352</v>
          </cell>
          <cell r="AO1079" t="str">
            <v/>
          </cell>
          <cell r="AR1079">
            <v>570</v>
          </cell>
          <cell r="AX1079" t="str">
            <v/>
          </cell>
        </row>
        <row r="1080">
          <cell r="AH1080">
            <v>38792</v>
          </cell>
          <cell r="AI1080">
            <v>4924</v>
          </cell>
          <cell r="AJ1080">
            <v>2470</v>
          </cell>
          <cell r="AK1080">
            <v>570</v>
          </cell>
          <cell r="AM1080">
            <v>3.4076124567474047</v>
          </cell>
          <cell r="AN1080">
            <v>1.8446601941747574</v>
          </cell>
          <cell r="AO1080">
            <v>2.6511627906976742</v>
          </cell>
          <cell r="AR1080">
            <v>570</v>
          </cell>
          <cell r="AX1080">
            <v>570</v>
          </cell>
        </row>
        <row r="1081">
          <cell r="AH1081">
            <v>38793</v>
          </cell>
          <cell r="AI1081">
            <v>5130</v>
          </cell>
          <cell r="AJ1081">
            <v>2516</v>
          </cell>
          <cell r="AK1081" t="str">
            <v/>
          </cell>
          <cell r="AM1081">
            <v>3.5501730103806231</v>
          </cell>
          <cell r="AN1081">
            <v>1.8790141896938013</v>
          </cell>
          <cell r="AO1081" t="str">
            <v/>
          </cell>
          <cell r="AR1081">
            <v>570</v>
          </cell>
          <cell r="AX1081" t="str">
            <v/>
          </cell>
        </row>
        <row r="1082">
          <cell r="AH1082">
            <v>38796</v>
          </cell>
          <cell r="AI1082">
            <v>5105</v>
          </cell>
          <cell r="AJ1082">
            <v>2488</v>
          </cell>
          <cell r="AK1082" t="str">
            <v/>
          </cell>
          <cell r="AM1082">
            <v>3.5328719723183393</v>
          </cell>
          <cell r="AN1082">
            <v>1.8581030619865571</v>
          </cell>
          <cell r="AO1082" t="str">
            <v/>
          </cell>
          <cell r="AR1082">
            <v>570</v>
          </cell>
          <cell r="AX1082" t="str">
            <v/>
          </cell>
        </row>
        <row r="1083">
          <cell r="AH1083">
            <v>38797</v>
          </cell>
          <cell r="AI1083">
            <v>5105</v>
          </cell>
          <cell r="AJ1083">
            <v>2490</v>
          </cell>
          <cell r="AK1083" t="str">
            <v/>
          </cell>
          <cell r="AM1083">
            <v>3.5328719723183393</v>
          </cell>
          <cell r="AN1083">
            <v>1.859596713965646</v>
          </cell>
          <cell r="AO1083" t="str">
            <v/>
          </cell>
          <cell r="AR1083">
            <v>570</v>
          </cell>
          <cell r="AX1083" t="str">
            <v/>
          </cell>
        </row>
        <row r="1084">
          <cell r="AH1084">
            <v>38798</v>
          </cell>
          <cell r="AI1084">
            <v>5109</v>
          </cell>
          <cell r="AJ1084">
            <v>2469</v>
          </cell>
          <cell r="AK1084" t="str">
            <v/>
          </cell>
          <cell r="AM1084">
            <v>3.5356401384083047</v>
          </cell>
          <cell r="AN1084">
            <v>1.8439133681852129</v>
          </cell>
          <cell r="AO1084" t="str">
            <v/>
          </cell>
          <cell r="AR1084">
            <v>570</v>
          </cell>
          <cell r="AX1084" t="str">
            <v/>
          </cell>
        </row>
        <row r="1085">
          <cell r="AH1085">
            <v>38799</v>
          </cell>
          <cell r="AI1085">
            <v>5235</v>
          </cell>
          <cell r="AJ1085">
            <v>2533</v>
          </cell>
          <cell r="AK1085">
            <v>570</v>
          </cell>
          <cell r="AM1085">
            <v>3.6228373702422147</v>
          </cell>
          <cell r="AN1085">
            <v>1.8917102315160568</v>
          </cell>
          <cell r="AO1085">
            <v>2.6511627906976742</v>
          </cell>
          <cell r="AR1085">
            <v>570</v>
          </cell>
          <cell r="AX1085">
            <v>570</v>
          </cell>
        </row>
        <row r="1086">
          <cell r="AH1086">
            <v>38800</v>
          </cell>
          <cell r="AI1086">
            <v>5250</v>
          </cell>
          <cell r="AJ1086">
            <v>2539</v>
          </cell>
          <cell r="AK1086" t="str">
            <v/>
          </cell>
          <cell r="AM1086">
            <v>3.6332179930795849</v>
          </cell>
          <cell r="AN1086">
            <v>1.8961911874533233</v>
          </cell>
          <cell r="AO1086" t="str">
            <v/>
          </cell>
          <cell r="AR1086">
            <v>570</v>
          </cell>
          <cell r="AX1086" t="str">
            <v/>
          </cell>
        </row>
        <row r="1087">
          <cell r="AH1087">
            <v>38803</v>
          </cell>
          <cell r="AI1087">
            <v>5310</v>
          </cell>
          <cell r="AJ1087">
            <v>2555</v>
          </cell>
          <cell r="AK1087" t="str">
            <v/>
          </cell>
          <cell r="AM1087">
            <v>3.6747404844290656</v>
          </cell>
          <cell r="AN1087">
            <v>1.9081404032860343</v>
          </cell>
          <cell r="AO1087" t="str">
            <v/>
          </cell>
          <cell r="AR1087">
            <v>570</v>
          </cell>
          <cell r="AX1087" t="str">
            <v/>
          </cell>
        </row>
        <row r="1088">
          <cell r="AH1088">
            <v>38804</v>
          </cell>
          <cell r="AI1088">
            <v>5315</v>
          </cell>
          <cell r="AJ1088">
            <v>2543</v>
          </cell>
          <cell r="AK1088" t="str">
            <v/>
          </cell>
          <cell r="AM1088">
            <v>3.6782006920415227</v>
          </cell>
          <cell r="AN1088">
            <v>1.8991784914115011</v>
          </cell>
          <cell r="AO1088" t="str">
            <v/>
          </cell>
          <cell r="AR1088">
            <v>570</v>
          </cell>
          <cell r="AX1088" t="str">
            <v/>
          </cell>
        </row>
        <row r="1089">
          <cell r="AH1089">
            <v>38805</v>
          </cell>
          <cell r="AI1089">
            <v>5340</v>
          </cell>
          <cell r="AJ1089">
            <v>2516</v>
          </cell>
          <cell r="AK1089" t="str">
            <v/>
          </cell>
          <cell r="AM1089">
            <v>3.6955017301038064</v>
          </cell>
          <cell r="AN1089">
            <v>1.8790141896938013</v>
          </cell>
          <cell r="AO1089" t="str">
            <v/>
          </cell>
          <cell r="AR1089">
            <v>570</v>
          </cell>
          <cell r="AX1089" t="str">
            <v/>
          </cell>
        </row>
        <row r="1090">
          <cell r="AH1090">
            <v>38806</v>
          </cell>
          <cell r="AI1090">
            <v>5415</v>
          </cell>
          <cell r="AJ1090">
            <v>2534</v>
          </cell>
          <cell r="AK1090">
            <v>570</v>
          </cell>
          <cell r="AM1090">
            <v>3.7474048442906573</v>
          </cell>
          <cell r="AN1090">
            <v>1.8924570575056012</v>
          </cell>
          <cell r="AO1090">
            <v>2.6511627906976742</v>
          </cell>
          <cell r="AR1090">
            <v>570</v>
          </cell>
          <cell r="AX1090">
            <v>570</v>
          </cell>
        </row>
        <row r="1091">
          <cell r="AH1091">
            <v>38807</v>
          </cell>
          <cell r="AI1091">
            <v>5390</v>
          </cell>
          <cell r="AJ1091">
            <v>2471</v>
          </cell>
          <cell r="AK1091" t="str">
            <v/>
          </cell>
          <cell r="AM1091">
            <v>3.7301038062283736</v>
          </cell>
          <cell r="AN1091">
            <v>1.8454070201643018</v>
          </cell>
          <cell r="AO1091" t="str">
            <v/>
          </cell>
          <cell r="AR1091">
            <v>570</v>
          </cell>
          <cell r="AX1091" t="str">
            <v/>
          </cell>
        </row>
        <row r="1092">
          <cell r="AH1092">
            <v>38810</v>
          </cell>
          <cell r="AI1092">
            <v>5615</v>
          </cell>
          <cell r="AJ1092">
            <v>2520</v>
          </cell>
          <cell r="AK1092" t="str">
            <v/>
          </cell>
          <cell r="AM1092">
            <v>3.8858131487889271</v>
          </cell>
          <cell r="AN1092">
            <v>1.8820014936519791</v>
          </cell>
          <cell r="AO1092" t="str">
            <v/>
          </cell>
          <cell r="AR1092">
            <v>570</v>
          </cell>
          <cell r="AX1092" t="str">
            <v/>
          </cell>
        </row>
        <row r="1093">
          <cell r="AH1093">
            <v>38811</v>
          </cell>
          <cell r="AI1093">
            <v>5548</v>
          </cell>
          <cell r="AJ1093">
            <v>2463</v>
          </cell>
          <cell r="AK1093" t="str">
            <v/>
          </cell>
          <cell r="AM1093">
            <v>3.8394463667820071</v>
          </cell>
          <cell r="AN1093">
            <v>1.8394324122479462</v>
          </cell>
          <cell r="AO1093" t="str">
            <v/>
          </cell>
          <cell r="AR1093">
            <v>570</v>
          </cell>
          <cell r="AX1093" t="str">
            <v/>
          </cell>
        </row>
        <row r="1094">
          <cell r="AH1094">
            <v>38812</v>
          </cell>
          <cell r="AI1094">
            <v>5710</v>
          </cell>
          <cell r="AJ1094">
            <v>2510</v>
          </cell>
          <cell r="AK1094" t="str">
            <v/>
          </cell>
          <cell r="AM1094">
            <v>3.9515570934256057</v>
          </cell>
          <cell r="AN1094">
            <v>1.8745332337565348</v>
          </cell>
          <cell r="AO1094" t="str">
            <v/>
          </cell>
          <cell r="AR1094">
            <v>570</v>
          </cell>
          <cell r="AX1094" t="str">
            <v/>
          </cell>
        </row>
        <row r="1095">
          <cell r="AH1095">
            <v>38813</v>
          </cell>
          <cell r="AI1095">
            <v>5775</v>
          </cell>
          <cell r="AJ1095">
            <v>2588</v>
          </cell>
          <cell r="AK1095">
            <v>570</v>
          </cell>
          <cell r="AM1095">
            <v>3.9965397923875434</v>
          </cell>
          <cell r="AN1095">
            <v>1.9327856609410008</v>
          </cell>
          <cell r="AO1095">
            <v>2.6511627906976742</v>
          </cell>
          <cell r="AR1095">
            <v>570</v>
          </cell>
          <cell r="AX1095">
            <v>570</v>
          </cell>
        </row>
        <row r="1096">
          <cell r="AH1096">
            <v>38814</v>
          </cell>
          <cell r="AI1096">
            <v>5725</v>
          </cell>
          <cell r="AJ1096">
            <v>2540</v>
          </cell>
          <cell r="AK1096" t="str">
            <v/>
          </cell>
          <cell r="AM1096">
            <v>3.9619377162629759</v>
          </cell>
          <cell r="AN1096">
            <v>1.8969380134428677</v>
          </cell>
          <cell r="AO1096" t="str">
            <v/>
          </cell>
          <cell r="AR1096">
            <v>570</v>
          </cell>
          <cell r="AX1096" t="str">
            <v/>
          </cell>
        </row>
        <row r="1097">
          <cell r="AH1097">
            <v>38817</v>
          </cell>
          <cell r="AI1097">
            <v>5910</v>
          </cell>
          <cell r="AJ1097">
            <v>2574</v>
          </cell>
          <cell r="AK1097" t="str">
            <v/>
          </cell>
          <cell r="AM1097">
            <v>4.0899653979238755</v>
          </cell>
          <cell r="AN1097">
            <v>1.9223300970873787</v>
          </cell>
          <cell r="AO1097" t="str">
            <v/>
          </cell>
          <cell r="AR1097">
            <v>570</v>
          </cell>
          <cell r="AX1097" t="str">
            <v/>
          </cell>
        </row>
        <row r="1098">
          <cell r="AH1098">
            <v>38818</v>
          </cell>
          <cell r="AI1098">
            <v>5970</v>
          </cell>
          <cell r="AJ1098">
            <v>2565</v>
          </cell>
          <cell r="AK1098" t="str">
            <v/>
          </cell>
          <cell r="AM1098">
            <v>4.1314878892733562</v>
          </cell>
          <cell r="AN1098">
            <v>1.9156086631814788</v>
          </cell>
          <cell r="AO1098" t="str">
            <v/>
          </cell>
          <cell r="AR1098">
            <v>570</v>
          </cell>
          <cell r="AX1098" t="str">
            <v/>
          </cell>
        </row>
        <row r="1099">
          <cell r="AH1099">
            <v>38819</v>
          </cell>
          <cell r="AI1099">
            <v>6103</v>
          </cell>
          <cell r="AJ1099">
            <v>2615</v>
          </cell>
          <cell r="AK1099" t="str">
            <v/>
          </cell>
          <cell r="AM1099">
            <v>4.223529411764706</v>
          </cell>
          <cell r="AN1099">
            <v>1.9529499626587006</v>
          </cell>
          <cell r="AO1099" t="str">
            <v/>
          </cell>
          <cell r="AR1099">
            <v>570</v>
          </cell>
          <cell r="AX1099" t="str">
            <v/>
          </cell>
        </row>
        <row r="1100">
          <cell r="AH1100">
            <v>38820</v>
          </cell>
          <cell r="AI1100">
            <v>6139</v>
          </cell>
          <cell r="AJ1100">
            <v>2603</v>
          </cell>
          <cell r="AK1100">
            <v>570</v>
          </cell>
          <cell r="AM1100">
            <v>4.2484429065743941</v>
          </cell>
          <cell r="AN1100">
            <v>1.9439880507841674</v>
          </cell>
          <cell r="AO1100">
            <v>2.6511627906976742</v>
          </cell>
          <cell r="AR1100">
            <v>570</v>
          </cell>
          <cell r="AX1100">
            <v>570</v>
          </cell>
        </row>
        <row r="1101">
          <cell r="AH1101">
            <v>38825</v>
          </cell>
          <cell r="AI1101">
            <v>6450</v>
          </cell>
          <cell r="AJ1101">
            <v>2712</v>
          </cell>
          <cell r="AK1101" t="str">
            <v/>
          </cell>
          <cell r="AM1101">
            <v>4.4636678200692046</v>
          </cell>
          <cell r="AN1101">
            <v>2.025392083644511</v>
          </cell>
          <cell r="AO1101" t="str">
            <v/>
          </cell>
          <cell r="AR1101">
            <v>570</v>
          </cell>
          <cell r="AX1101" t="str">
            <v/>
          </cell>
        </row>
        <row r="1102">
          <cell r="AH1102">
            <v>38826</v>
          </cell>
          <cell r="AI1102">
            <v>6390</v>
          </cell>
          <cell r="AJ1102">
            <v>2682</v>
          </cell>
          <cell r="AK1102" t="str">
            <v/>
          </cell>
          <cell r="AM1102">
            <v>4.422145328719723</v>
          </cell>
          <cell r="AN1102">
            <v>2.0029873039581778</v>
          </cell>
          <cell r="AO1102" t="str">
            <v/>
          </cell>
          <cell r="AR1102">
            <v>570</v>
          </cell>
          <cell r="AX1102" t="str">
            <v/>
          </cell>
        </row>
        <row r="1103">
          <cell r="AH1103">
            <v>38827</v>
          </cell>
          <cell r="AI1103">
            <v>6296</v>
          </cell>
          <cell r="AJ1103">
            <v>2645</v>
          </cell>
          <cell r="AK1103">
            <v>570</v>
          </cell>
          <cell r="AM1103">
            <v>4.3570934256055365</v>
          </cell>
          <cell r="AN1103">
            <v>1.9753547423450335</v>
          </cell>
          <cell r="AO1103">
            <v>2.6511627906976742</v>
          </cell>
          <cell r="AR1103">
            <v>570</v>
          </cell>
          <cell r="AX1103">
            <v>570</v>
          </cell>
        </row>
        <row r="1104">
          <cell r="AH1104">
            <v>38828</v>
          </cell>
          <cell r="AI1104">
            <v>6780</v>
          </cell>
          <cell r="AJ1104">
            <v>2778</v>
          </cell>
          <cell r="AK1104" t="str">
            <v/>
          </cell>
          <cell r="AM1104">
            <v>4.6920415224913494</v>
          </cell>
          <cell r="AN1104">
            <v>2.0746825989544435</v>
          </cell>
          <cell r="AO1104" t="str">
            <v/>
          </cell>
          <cell r="AR1104">
            <v>570</v>
          </cell>
          <cell r="AX1104" t="str">
            <v/>
          </cell>
        </row>
        <row r="1105">
          <cell r="AH1105">
            <v>38831</v>
          </cell>
          <cell r="AI1105">
            <v>6789</v>
          </cell>
          <cell r="AJ1105">
            <v>2730</v>
          </cell>
          <cell r="AK1105" t="str">
            <v/>
          </cell>
          <cell r="AM1105">
            <v>4.6982698961937714</v>
          </cell>
          <cell r="AN1105">
            <v>2.0388349514563107</v>
          </cell>
          <cell r="AO1105" t="str">
            <v/>
          </cell>
          <cell r="AR1105">
            <v>570</v>
          </cell>
          <cell r="AX1105" t="str">
            <v/>
          </cell>
        </row>
        <row r="1106">
          <cell r="AH1106">
            <v>38832</v>
          </cell>
          <cell r="AI1106">
            <v>7220</v>
          </cell>
          <cell r="AJ1106">
            <v>2794</v>
          </cell>
          <cell r="AK1106" t="str">
            <v/>
          </cell>
          <cell r="AM1106">
            <v>4.9965397923875434</v>
          </cell>
          <cell r="AN1106">
            <v>2.0866318147871548</v>
          </cell>
          <cell r="AO1106" t="str">
            <v/>
          </cell>
          <cell r="AR1106">
            <v>570</v>
          </cell>
          <cell r="AX1106" t="str">
            <v/>
          </cell>
        </row>
        <row r="1107">
          <cell r="AH1107">
            <v>38833</v>
          </cell>
          <cell r="AI1107">
            <v>7300</v>
          </cell>
          <cell r="AJ1107">
            <v>2838</v>
          </cell>
          <cell r="AK1107" t="str">
            <v/>
          </cell>
          <cell r="AM1107">
            <v>5.0519031141868513</v>
          </cell>
          <cell r="AN1107">
            <v>2.1194921583271098</v>
          </cell>
          <cell r="AO1107" t="str">
            <v/>
          </cell>
          <cell r="AR1107">
            <v>570</v>
          </cell>
          <cell r="AX1107" t="str">
            <v/>
          </cell>
        </row>
        <row r="1108">
          <cell r="AH1108">
            <v>38834</v>
          </cell>
          <cell r="AI1108">
            <v>7055</v>
          </cell>
          <cell r="AJ1108">
            <v>2740</v>
          </cell>
          <cell r="AK1108">
            <v>570</v>
          </cell>
          <cell r="AM1108">
            <v>4.882352941176471</v>
          </cell>
          <cell r="AN1108">
            <v>2.0463032113517552</v>
          </cell>
          <cell r="AO1108">
            <v>2.6511627906976742</v>
          </cell>
          <cell r="AR1108">
            <v>570</v>
          </cell>
          <cell r="AX1108">
            <v>570</v>
          </cell>
        </row>
        <row r="1109">
          <cell r="AH1109">
            <v>38835</v>
          </cell>
          <cell r="AI1109">
            <v>6990</v>
          </cell>
          <cell r="AJ1109">
            <v>2755</v>
          </cell>
          <cell r="AK1109" t="str">
            <v/>
          </cell>
          <cell r="AM1109">
            <v>4.8373702422145328</v>
          </cell>
          <cell r="AN1109">
            <v>2.0575056011949218</v>
          </cell>
          <cell r="AO1109" t="str">
            <v/>
          </cell>
          <cell r="AR1109">
            <v>570</v>
          </cell>
          <cell r="AX1109" t="str">
            <v/>
          </cell>
        </row>
        <row r="1110">
          <cell r="AH1110">
            <v>38839</v>
          </cell>
          <cell r="AI1110">
            <v>7130</v>
          </cell>
          <cell r="AJ1110">
            <v>2793</v>
          </cell>
          <cell r="AK1110" t="str">
            <v/>
          </cell>
          <cell r="AM1110">
            <v>4.9342560553633215</v>
          </cell>
          <cell r="AN1110">
            <v>2.0858849887976101</v>
          </cell>
          <cell r="AO1110" t="str">
            <v/>
          </cell>
          <cell r="AR1110">
            <v>570</v>
          </cell>
          <cell r="AX1110" t="str">
            <v/>
          </cell>
        </row>
        <row r="1111">
          <cell r="AH1111">
            <v>38840</v>
          </cell>
          <cell r="AI1111">
            <v>7110</v>
          </cell>
          <cell r="AJ1111">
            <v>2748</v>
          </cell>
          <cell r="AK1111" t="str">
            <v/>
          </cell>
          <cell r="AM1111">
            <v>4.9204152249134951</v>
          </cell>
          <cell r="AN1111">
            <v>2.0522778192681104</v>
          </cell>
          <cell r="AO1111" t="str">
            <v/>
          </cell>
          <cell r="AR1111">
            <v>570</v>
          </cell>
          <cell r="AX1111" t="str">
            <v/>
          </cell>
        </row>
        <row r="1112">
          <cell r="AH1112">
            <v>38841</v>
          </cell>
          <cell r="AI1112">
            <v>7650</v>
          </cell>
          <cell r="AJ1112">
            <v>2875</v>
          </cell>
          <cell r="AK1112">
            <v>570</v>
          </cell>
          <cell r="AM1112">
            <v>5.2941176470588234</v>
          </cell>
          <cell r="AN1112">
            <v>2.1471247199402539</v>
          </cell>
          <cell r="AO1112">
            <v>2.6511627906976742</v>
          </cell>
          <cell r="AR1112">
            <v>570</v>
          </cell>
          <cell r="AX1112">
            <v>570</v>
          </cell>
        </row>
        <row r="1113">
          <cell r="AH1113">
            <v>38842</v>
          </cell>
          <cell r="AI1113">
            <v>7655</v>
          </cell>
          <cell r="AJ1113">
            <v>2935</v>
          </cell>
          <cell r="AK1113" t="str">
            <v/>
          </cell>
          <cell r="AM1113">
            <v>5.29757785467128</v>
          </cell>
          <cell r="AN1113">
            <v>2.1919342793129202</v>
          </cell>
          <cell r="AO1113" t="str">
            <v/>
          </cell>
          <cell r="AR1113">
            <v>570</v>
          </cell>
          <cell r="AX1113" t="str">
            <v/>
          </cell>
        </row>
        <row r="1114">
          <cell r="AH1114">
            <v>38845</v>
          </cell>
          <cell r="AI1114">
            <v>7630</v>
          </cell>
          <cell r="AJ1114">
            <v>2928</v>
          </cell>
          <cell r="AK1114" t="str">
            <v/>
          </cell>
          <cell r="AM1114">
            <v>5.2802768166089962</v>
          </cell>
          <cell r="AN1114">
            <v>2.1867064973861092</v>
          </cell>
          <cell r="AO1114" t="str">
            <v/>
          </cell>
          <cell r="AR1114">
            <v>570</v>
          </cell>
          <cell r="AX1114" t="str">
            <v/>
          </cell>
        </row>
        <row r="1115">
          <cell r="AH1115">
            <v>38846</v>
          </cell>
          <cell r="AI1115">
            <v>7815</v>
          </cell>
          <cell r="AJ1115">
            <v>3012</v>
          </cell>
          <cell r="AK1115" t="str">
            <v/>
          </cell>
          <cell r="AM1115">
            <v>5.4083044982698958</v>
          </cell>
          <cell r="AN1115">
            <v>2.2494398805078415</v>
          </cell>
          <cell r="AO1115" t="str">
            <v/>
          </cell>
          <cell r="AR1115">
            <v>570</v>
          </cell>
          <cell r="AX1115" t="str">
            <v/>
          </cell>
        </row>
        <row r="1116">
          <cell r="AH1116">
            <v>38847</v>
          </cell>
          <cell r="AI1116">
            <v>8070</v>
          </cell>
          <cell r="AJ1116">
            <v>3095</v>
          </cell>
          <cell r="AK1116" t="str">
            <v/>
          </cell>
          <cell r="AM1116">
            <v>5.5847750865051902</v>
          </cell>
          <cell r="AN1116">
            <v>2.31142643764003</v>
          </cell>
          <cell r="AO1116" t="str">
            <v/>
          </cell>
          <cell r="AR1116">
            <v>570</v>
          </cell>
          <cell r="AX1116" t="str">
            <v/>
          </cell>
        </row>
        <row r="1117">
          <cell r="AH1117">
            <v>38848</v>
          </cell>
          <cell r="AI1117">
            <v>8600</v>
          </cell>
          <cell r="AJ1117">
            <v>3185</v>
          </cell>
          <cell r="AK1117">
            <v>570</v>
          </cell>
          <cell r="AM1117">
            <v>5.9515570934256052</v>
          </cell>
          <cell r="AN1117">
            <v>2.378640776699029</v>
          </cell>
          <cell r="AO1117">
            <v>2.6511627906976742</v>
          </cell>
          <cell r="AR1117">
            <v>570</v>
          </cell>
          <cell r="AX1117">
            <v>570</v>
          </cell>
        </row>
        <row r="1118">
          <cell r="AH1118">
            <v>38849</v>
          </cell>
          <cell r="AI1118">
            <v>8460</v>
          </cell>
          <cell r="AJ1118">
            <v>3098</v>
          </cell>
          <cell r="AK1118" t="str">
            <v/>
          </cell>
          <cell r="AM1118">
            <v>5.8546712802768166</v>
          </cell>
          <cell r="AN1118">
            <v>2.3136669156086631</v>
          </cell>
          <cell r="AO1118" t="str">
            <v/>
          </cell>
          <cell r="AR1118">
            <v>582</v>
          </cell>
          <cell r="AX1118" t="str">
            <v/>
          </cell>
        </row>
        <row r="1119">
          <cell r="AH1119">
            <v>38852</v>
          </cell>
          <cell r="AI1119">
            <v>8190</v>
          </cell>
          <cell r="AJ1119">
            <v>2952</v>
          </cell>
          <cell r="AK1119" t="str">
            <v/>
          </cell>
          <cell r="AM1119">
            <v>5.6678200692041525</v>
          </cell>
          <cell r="AN1119">
            <v>2.2046303211351757</v>
          </cell>
          <cell r="AO1119" t="str">
            <v/>
          </cell>
          <cell r="AR1119">
            <v>594</v>
          </cell>
          <cell r="AX1119" t="str">
            <v/>
          </cell>
        </row>
        <row r="1120">
          <cell r="AH1120">
            <v>38853</v>
          </cell>
          <cell r="AI1120">
            <v>8325</v>
          </cell>
          <cell r="AJ1120">
            <v>2970</v>
          </cell>
          <cell r="AK1120" t="str">
            <v/>
          </cell>
          <cell r="AM1120">
            <v>5.7612456747404845</v>
          </cell>
          <cell r="AN1120">
            <v>2.2180731889469754</v>
          </cell>
          <cell r="AO1120" t="str">
            <v/>
          </cell>
          <cell r="AR1120">
            <v>606</v>
          </cell>
          <cell r="AX1120" t="str">
            <v/>
          </cell>
        </row>
        <row r="1121">
          <cell r="AH1121">
            <v>38854</v>
          </cell>
          <cell r="AI1121">
            <v>8120</v>
          </cell>
          <cell r="AJ1121">
            <v>2900</v>
          </cell>
          <cell r="AK1121" t="str">
            <v/>
          </cell>
          <cell r="AM1121">
            <v>5.6193771626297577</v>
          </cell>
          <cell r="AN1121">
            <v>2.165795369678865</v>
          </cell>
          <cell r="AO1121" t="str">
            <v/>
          </cell>
          <cell r="AR1121">
            <v>618</v>
          </cell>
          <cell r="AX1121" t="str">
            <v/>
          </cell>
        </row>
        <row r="1122">
          <cell r="AH1122">
            <v>38855</v>
          </cell>
          <cell r="AI1122">
            <v>8090</v>
          </cell>
          <cell r="AJ1122">
            <v>2865</v>
          </cell>
          <cell r="AK1122">
            <v>630</v>
          </cell>
          <cell r="AM1122">
            <v>5.5986159169550174</v>
          </cell>
          <cell r="AN1122">
            <v>2.1396564600448094</v>
          </cell>
          <cell r="AO1122">
            <v>2.9302325581395348</v>
          </cell>
          <cell r="AR1122">
            <v>630</v>
          </cell>
          <cell r="AX1122">
            <v>630</v>
          </cell>
        </row>
        <row r="1123">
          <cell r="AH1123">
            <v>38856</v>
          </cell>
          <cell r="AI1123">
            <v>7550</v>
          </cell>
          <cell r="AJ1123">
            <v>2720</v>
          </cell>
          <cell r="AK1123" t="str">
            <v/>
          </cell>
          <cell r="AM1123">
            <v>5.2249134948096883</v>
          </cell>
          <cell r="AN1123">
            <v>2.0313666915608661</v>
          </cell>
          <cell r="AO1123" t="str">
            <v/>
          </cell>
          <cell r="AR1123">
            <v>630</v>
          </cell>
          <cell r="AX1123" t="str">
            <v/>
          </cell>
        </row>
        <row r="1124">
          <cell r="AH1124">
            <v>38859</v>
          </cell>
          <cell r="AI1124">
            <v>7580</v>
          </cell>
          <cell r="AJ1124">
            <v>2760</v>
          </cell>
          <cell r="AK1124" t="str">
            <v/>
          </cell>
          <cell r="AM1124">
            <v>5.2456747404844295</v>
          </cell>
          <cell r="AN1124">
            <v>2.0612397311426438</v>
          </cell>
          <cell r="AO1124" t="str">
            <v/>
          </cell>
          <cell r="AR1124">
            <v>630</v>
          </cell>
          <cell r="AX1124" t="str">
            <v/>
          </cell>
        </row>
        <row r="1125">
          <cell r="AH1125">
            <v>38860</v>
          </cell>
          <cell r="AI1125">
            <v>8460</v>
          </cell>
          <cell r="AJ1125">
            <v>2870</v>
          </cell>
          <cell r="AK1125" t="str">
            <v/>
          </cell>
          <cell r="AM1125">
            <v>5.8546712802768166</v>
          </cell>
          <cell r="AN1125">
            <v>2.1433905899925318</v>
          </cell>
          <cell r="AO1125" t="str">
            <v/>
          </cell>
          <cell r="AR1125">
            <v>630</v>
          </cell>
          <cell r="AX1125" t="str">
            <v/>
          </cell>
        </row>
        <row r="1126">
          <cell r="AH1126">
            <v>38861</v>
          </cell>
          <cell r="AI1126">
            <v>7830</v>
          </cell>
          <cell r="AJ1126">
            <v>2740</v>
          </cell>
          <cell r="AK1126" t="str">
            <v/>
          </cell>
          <cell r="AM1126">
            <v>5.4186851211072664</v>
          </cell>
          <cell r="AN1126">
            <v>2.0463032113517552</v>
          </cell>
          <cell r="AO1126" t="str">
            <v/>
          </cell>
          <cell r="AR1126">
            <v>630</v>
          </cell>
          <cell r="AX1126" t="str">
            <v/>
          </cell>
        </row>
        <row r="1127">
          <cell r="AH1127">
            <v>38862</v>
          </cell>
          <cell r="AI1127">
            <v>8099</v>
          </cell>
          <cell r="AJ1127">
            <v>2755</v>
          </cell>
          <cell r="AK1127">
            <v>630</v>
          </cell>
          <cell r="AM1127">
            <v>5.6048442906574394</v>
          </cell>
          <cell r="AN1127">
            <v>2.0575056011949218</v>
          </cell>
          <cell r="AO1127">
            <v>2.9302325581395348</v>
          </cell>
          <cell r="AR1127">
            <v>630</v>
          </cell>
          <cell r="AX1127">
            <v>630</v>
          </cell>
        </row>
        <row r="1128">
          <cell r="AH1128">
            <v>38863</v>
          </cell>
          <cell r="AI1128">
            <v>8230</v>
          </cell>
          <cell r="AJ1128">
            <v>2796</v>
          </cell>
          <cell r="AK1128" t="str">
            <v/>
          </cell>
          <cell r="AM1128">
            <v>5.695501730103806</v>
          </cell>
          <cell r="AN1128">
            <v>2.0881254667662437</v>
          </cell>
          <cell r="AO1128" t="str">
            <v/>
          </cell>
          <cell r="AR1128">
            <v>630</v>
          </cell>
          <cell r="AX1128" t="str">
            <v/>
          </cell>
        </row>
        <row r="1129">
          <cell r="AH1129">
            <v>38867</v>
          </cell>
          <cell r="AI1129">
            <v>7950</v>
          </cell>
          <cell r="AJ1129">
            <v>2695</v>
          </cell>
          <cell r="AK1129" t="str">
            <v/>
          </cell>
          <cell r="AM1129">
            <v>5.5017301038062287</v>
          </cell>
          <cell r="AN1129">
            <v>2.0126960418222555</v>
          </cell>
          <cell r="AO1129" t="str">
            <v/>
          </cell>
          <cell r="AR1129">
            <v>630</v>
          </cell>
          <cell r="AX1129" t="str">
            <v/>
          </cell>
        </row>
        <row r="1130">
          <cell r="AH1130">
            <v>38868</v>
          </cell>
          <cell r="AI1130">
            <v>7900</v>
          </cell>
          <cell r="AJ1130">
            <v>2650</v>
          </cell>
          <cell r="AK1130" t="str">
            <v/>
          </cell>
          <cell r="AM1130">
            <v>5.4671280276816612</v>
          </cell>
          <cell r="AN1130">
            <v>1.9790888722927558</v>
          </cell>
          <cell r="AO1130" t="str">
            <v/>
          </cell>
          <cell r="AR1130">
            <v>630</v>
          </cell>
          <cell r="AX1130" t="str">
            <v/>
          </cell>
        </row>
        <row r="1131">
          <cell r="AH1131">
            <v>38869</v>
          </cell>
          <cell r="AI1131">
            <v>7710</v>
          </cell>
          <cell r="AJ1131">
            <v>2610</v>
          </cell>
          <cell r="AK1131">
            <v>630</v>
          </cell>
          <cell r="AM1131">
            <v>5.3356401384083041</v>
          </cell>
          <cell r="AN1131">
            <v>1.9492158327109783</v>
          </cell>
          <cell r="AO1131">
            <v>2.9302325581395348</v>
          </cell>
          <cell r="AR1131">
            <v>630</v>
          </cell>
          <cell r="AX1131">
            <v>630</v>
          </cell>
        </row>
        <row r="1132">
          <cell r="AH1132">
            <v>38870</v>
          </cell>
          <cell r="AI1132">
            <v>7870</v>
          </cell>
          <cell r="AJ1132">
            <v>2645</v>
          </cell>
          <cell r="AK1132" t="str">
            <v/>
          </cell>
          <cell r="AM1132">
            <v>5.4463667820069208</v>
          </cell>
          <cell r="AN1132">
            <v>1.9753547423450335</v>
          </cell>
          <cell r="AO1132" t="str">
            <v/>
          </cell>
          <cell r="AR1132">
            <v>630</v>
          </cell>
          <cell r="AX1132" t="str">
            <v/>
          </cell>
        </row>
        <row r="1133">
          <cell r="AH1133">
            <v>38873</v>
          </cell>
          <cell r="AI1133">
            <v>7760</v>
          </cell>
          <cell r="AJ1133">
            <v>2581</v>
          </cell>
          <cell r="AK1133" t="str">
            <v/>
          </cell>
          <cell r="AM1133">
            <v>5.3702422145328716</v>
          </cell>
          <cell r="AN1133">
            <v>1.9275578790141896</v>
          </cell>
          <cell r="AO1133" t="str">
            <v/>
          </cell>
          <cell r="AR1133">
            <v>630</v>
          </cell>
          <cell r="AX1133" t="str">
            <v/>
          </cell>
        </row>
        <row r="1134">
          <cell r="AH1134">
            <v>38874</v>
          </cell>
          <cell r="AI1134">
            <v>7510</v>
          </cell>
          <cell r="AJ1134">
            <v>2543</v>
          </cell>
          <cell r="AK1134" t="str">
            <v/>
          </cell>
          <cell r="AM1134">
            <v>5.1972318339100347</v>
          </cell>
          <cell r="AN1134">
            <v>1.8991784914115011</v>
          </cell>
          <cell r="AO1134" t="str">
            <v/>
          </cell>
          <cell r="AR1134">
            <v>630</v>
          </cell>
          <cell r="AX1134" t="str">
            <v/>
          </cell>
        </row>
        <row r="1135">
          <cell r="AH1135">
            <v>38875</v>
          </cell>
          <cell r="AI1135">
            <v>7790</v>
          </cell>
          <cell r="AJ1135">
            <v>2615</v>
          </cell>
          <cell r="AK1135" t="str">
            <v/>
          </cell>
          <cell r="AM1135">
            <v>5.3910034602076129</v>
          </cell>
          <cell r="AN1135">
            <v>1.9529499626587006</v>
          </cell>
          <cell r="AO1135" t="str">
            <v/>
          </cell>
          <cell r="AR1135">
            <v>630</v>
          </cell>
          <cell r="AX1135" t="str">
            <v/>
          </cell>
        </row>
        <row r="1136">
          <cell r="AH1136">
            <v>38876</v>
          </cell>
          <cell r="AI1136">
            <v>7310</v>
          </cell>
          <cell r="AJ1136">
            <v>2502</v>
          </cell>
          <cell r="AK1136">
            <v>630</v>
          </cell>
          <cell r="AM1136">
            <v>5.0588235294117645</v>
          </cell>
          <cell r="AN1136">
            <v>1.8685586258401792</v>
          </cell>
          <cell r="AO1136">
            <v>2.9302325581395348</v>
          </cell>
          <cell r="AR1136">
            <v>630</v>
          </cell>
          <cell r="AX1136">
            <v>630</v>
          </cell>
        </row>
        <row r="1137">
          <cell r="AH1137">
            <v>38877</v>
          </cell>
          <cell r="AI1137">
            <v>7220</v>
          </cell>
          <cell r="AJ1137">
            <v>2515</v>
          </cell>
          <cell r="AK1137" t="str">
            <v/>
          </cell>
          <cell r="AM1137">
            <v>4.9965397923875434</v>
          </cell>
          <cell r="AN1137">
            <v>1.8782673637042568</v>
          </cell>
          <cell r="AO1137" t="str">
            <v/>
          </cell>
          <cell r="AR1137">
            <v>630</v>
          </cell>
          <cell r="AX1137" t="str">
            <v/>
          </cell>
        </row>
        <row r="1138">
          <cell r="AH1138">
            <v>38880</v>
          </cell>
          <cell r="AI1138">
            <v>7040</v>
          </cell>
          <cell r="AJ1138">
            <v>2500</v>
          </cell>
          <cell r="AK1138" t="str">
            <v/>
          </cell>
          <cell r="AM1138">
            <v>4.8719723183391004</v>
          </cell>
          <cell r="AN1138">
            <v>1.8670649738610903</v>
          </cell>
          <cell r="AO1138" t="str">
            <v/>
          </cell>
          <cell r="AR1138">
            <v>630</v>
          </cell>
          <cell r="AX1138" t="str">
            <v/>
          </cell>
        </row>
        <row r="1139">
          <cell r="AH1139">
            <v>38881</v>
          </cell>
          <cell r="AI1139">
            <v>6570</v>
          </cell>
          <cell r="AJ1139">
            <v>2455</v>
          </cell>
          <cell r="AK1139" t="str">
            <v/>
          </cell>
          <cell r="AM1139">
            <v>4.546712802768166</v>
          </cell>
          <cell r="AN1139">
            <v>1.8334578043315908</v>
          </cell>
          <cell r="AO1139" t="str">
            <v/>
          </cell>
          <cell r="AR1139">
            <v>630</v>
          </cell>
          <cell r="AX1139" t="str">
            <v/>
          </cell>
        </row>
        <row r="1140">
          <cell r="AH1140">
            <v>38882</v>
          </cell>
          <cell r="AI1140">
            <v>6630</v>
          </cell>
          <cell r="AJ1140">
            <v>2510</v>
          </cell>
          <cell r="AK1140" t="str">
            <v/>
          </cell>
          <cell r="AM1140">
            <v>4.5882352941176467</v>
          </cell>
          <cell r="AN1140">
            <v>1.8745332337565348</v>
          </cell>
          <cell r="AO1140" t="str">
            <v/>
          </cell>
          <cell r="AR1140">
            <v>630</v>
          </cell>
          <cell r="AX1140" t="str">
            <v/>
          </cell>
        </row>
        <row r="1141">
          <cell r="AH1141">
            <v>38883</v>
          </cell>
          <cell r="AI1141">
            <v>6995</v>
          </cell>
          <cell r="AJ1141">
            <v>2565</v>
          </cell>
          <cell r="AK1141">
            <v>630</v>
          </cell>
          <cell r="AM1141">
            <v>4.8408304498269894</v>
          </cell>
          <cell r="AN1141">
            <v>1.9156086631814788</v>
          </cell>
          <cell r="AO1141">
            <v>2.9302325581395348</v>
          </cell>
          <cell r="AR1141">
            <v>630</v>
          </cell>
          <cell r="AX1141">
            <v>630</v>
          </cell>
        </row>
        <row r="1142">
          <cell r="AH1142">
            <v>38884</v>
          </cell>
          <cell r="AI1142">
            <v>6980</v>
          </cell>
          <cell r="AJ1142">
            <v>2565</v>
          </cell>
          <cell r="AK1142" t="str">
            <v/>
          </cell>
          <cell r="AM1142">
            <v>4.8304498269896197</v>
          </cell>
          <cell r="AN1142">
            <v>1.9156086631814788</v>
          </cell>
          <cell r="AO1142" t="str">
            <v/>
          </cell>
          <cell r="AR1142">
            <v>630</v>
          </cell>
          <cell r="AX1142" t="str">
            <v/>
          </cell>
        </row>
        <row r="1143">
          <cell r="AH1143">
            <v>38887</v>
          </cell>
          <cell r="AI1143">
            <v>6780</v>
          </cell>
          <cell r="AJ1143">
            <v>2485</v>
          </cell>
          <cell r="AK1143" t="str">
            <v/>
          </cell>
          <cell r="AM1143">
            <v>4.6920415224913494</v>
          </cell>
          <cell r="AN1143">
            <v>1.8558625840179239</v>
          </cell>
          <cell r="AO1143" t="str">
            <v/>
          </cell>
          <cell r="AR1143">
            <v>630</v>
          </cell>
          <cell r="AX1143" t="str">
            <v/>
          </cell>
        </row>
        <row r="1144">
          <cell r="AH1144">
            <v>38888</v>
          </cell>
          <cell r="AI1144">
            <v>6740</v>
          </cell>
          <cell r="AJ1144">
            <v>2485</v>
          </cell>
          <cell r="AK1144" t="str">
            <v/>
          </cell>
          <cell r="AM1144">
            <v>4.6643598615916959</v>
          </cell>
          <cell r="AN1144">
            <v>1.8558625840179239</v>
          </cell>
          <cell r="AO1144" t="str">
            <v/>
          </cell>
          <cell r="AR1144">
            <v>630</v>
          </cell>
          <cell r="AX1144" t="str">
            <v/>
          </cell>
        </row>
        <row r="1145">
          <cell r="AH1145">
            <v>38889</v>
          </cell>
          <cell r="AI1145">
            <v>6800</v>
          </cell>
          <cell r="AJ1145">
            <v>2500</v>
          </cell>
          <cell r="AK1145" t="str">
            <v/>
          </cell>
          <cell r="AM1145">
            <v>4.7058823529411766</v>
          </cell>
          <cell r="AN1145">
            <v>1.8670649738610903</v>
          </cell>
          <cell r="AO1145" t="str">
            <v/>
          </cell>
          <cell r="AR1145">
            <v>630</v>
          </cell>
          <cell r="AX1145" t="str">
            <v/>
          </cell>
        </row>
        <row r="1146">
          <cell r="AH1146">
            <v>38890</v>
          </cell>
          <cell r="AI1146">
            <v>6709</v>
          </cell>
          <cell r="AJ1146">
            <v>2485</v>
          </cell>
          <cell r="AK1146">
            <v>630</v>
          </cell>
          <cell r="AM1146">
            <v>4.6429065743944635</v>
          </cell>
          <cell r="AN1146">
            <v>1.8558625840179239</v>
          </cell>
          <cell r="AO1146">
            <v>2.9302325581395348</v>
          </cell>
          <cell r="AR1146">
            <v>630</v>
          </cell>
          <cell r="AX1146">
            <v>630</v>
          </cell>
        </row>
        <row r="1147">
          <cell r="AH1147">
            <v>38891</v>
          </cell>
          <cell r="AI1147">
            <v>6780</v>
          </cell>
          <cell r="AJ1147">
            <v>2449</v>
          </cell>
          <cell r="AK1147" t="str">
            <v/>
          </cell>
          <cell r="AM1147">
            <v>4.6920415224913494</v>
          </cell>
          <cell r="AN1147">
            <v>1.8289768483943241</v>
          </cell>
          <cell r="AO1147" t="str">
            <v/>
          </cell>
          <cell r="AR1147">
            <v>630</v>
          </cell>
          <cell r="AX1147" t="str">
            <v/>
          </cell>
        </row>
        <row r="1148">
          <cell r="AH1148">
            <v>38894</v>
          </cell>
          <cell r="AI1148">
            <v>7000</v>
          </cell>
          <cell r="AJ1148">
            <v>2550</v>
          </cell>
          <cell r="AK1148" t="str">
            <v/>
          </cell>
          <cell r="AM1148">
            <v>4.844290657439446</v>
          </cell>
          <cell r="AN1148">
            <v>1.9044062733383122</v>
          </cell>
          <cell r="AO1148" t="str">
            <v/>
          </cell>
          <cell r="AR1148">
            <v>630</v>
          </cell>
          <cell r="AX1148" t="str">
            <v/>
          </cell>
        </row>
        <row r="1149">
          <cell r="AH1149">
            <v>38895</v>
          </cell>
          <cell r="AI1149">
            <v>6740</v>
          </cell>
          <cell r="AJ1149">
            <v>2485</v>
          </cell>
          <cell r="AK1149" t="str">
            <v/>
          </cell>
          <cell r="AM1149">
            <v>4.6643598615916959</v>
          </cell>
          <cell r="AN1149">
            <v>1.8558625840179239</v>
          </cell>
          <cell r="AO1149" t="str">
            <v/>
          </cell>
          <cell r="AR1149">
            <v>630</v>
          </cell>
          <cell r="AX1149" t="str">
            <v/>
          </cell>
        </row>
        <row r="1150">
          <cell r="AH1150">
            <v>38896</v>
          </cell>
          <cell r="AI1150">
            <v>6900</v>
          </cell>
          <cell r="AJ1150">
            <v>2483</v>
          </cell>
          <cell r="AK1150" t="str">
            <v/>
          </cell>
          <cell r="AM1150">
            <v>4.7750865051903117</v>
          </cell>
          <cell r="AN1150">
            <v>1.854368932038835</v>
          </cell>
          <cell r="AO1150" t="str">
            <v/>
          </cell>
          <cell r="AR1150">
            <v>630</v>
          </cell>
          <cell r="AX1150" t="str">
            <v/>
          </cell>
        </row>
        <row r="1151">
          <cell r="AH1151">
            <v>38897</v>
          </cell>
          <cell r="AI1151">
            <v>7300</v>
          </cell>
          <cell r="AJ1151">
            <v>2555</v>
          </cell>
          <cell r="AK1151">
            <v>630</v>
          </cell>
          <cell r="AM1151">
            <v>5.0519031141868513</v>
          </cell>
          <cell r="AN1151">
            <v>1.9081404032860343</v>
          </cell>
          <cell r="AO1151">
            <v>2.9302325581395348</v>
          </cell>
          <cell r="AR1151">
            <v>630</v>
          </cell>
          <cell r="AX1151">
            <v>630</v>
          </cell>
        </row>
        <row r="1152">
          <cell r="AH1152">
            <v>38898</v>
          </cell>
          <cell r="AI1152">
            <v>7320</v>
          </cell>
          <cell r="AJ1152">
            <v>2630</v>
          </cell>
          <cell r="AK1152" t="str">
            <v/>
          </cell>
          <cell r="AM1152">
            <v>5.0657439446366785</v>
          </cell>
          <cell r="AN1152">
            <v>1.9641523525018671</v>
          </cell>
          <cell r="AO1152" t="str">
            <v/>
          </cell>
          <cell r="AR1152">
            <v>630</v>
          </cell>
          <cell r="AX1152" t="str">
            <v/>
          </cell>
        </row>
        <row r="1153">
          <cell r="AH1153">
            <v>38901</v>
          </cell>
          <cell r="AI1153">
            <v>7275</v>
          </cell>
          <cell r="AJ1153">
            <v>2605</v>
          </cell>
          <cell r="AK1153" t="str">
            <v/>
          </cell>
          <cell r="AM1153">
            <v>5.0346020761245676</v>
          </cell>
          <cell r="AN1153">
            <v>1.9454817027632563</v>
          </cell>
          <cell r="AO1153" t="str">
            <v/>
          </cell>
          <cell r="AR1153">
            <v>630</v>
          </cell>
          <cell r="AX1153" t="str">
            <v/>
          </cell>
        </row>
        <row r="1154">
          <cell r="AH1154">
            <v>38902</v>
          </cell>
          <cell r="AI1154">
            <v>7410</v>
          </cell>
          <cell r="AJ1154">
            <v>2591</v>
          </cell>
          <cell r="AK1154" t="str">
            <v/>
          </cell>
          <cell r="AM1154">
            <v>5.1280276816608996</v>
          </cell>
          <cell r="AN1154">
            <v>1.9350261389096342</v>
          </cell>
          <cell r="AO1154" t="str">
            <v/>
          </cell>
          <cell r="AR1154">
            <v>630</v>
          </cell>
          <cell r="AX1154" t="str">
            <v/>
          </cell>
        </row>
        <row r="1155">
          <cell r="AH1155">
            <v>38903</v>
          </cell>
          <cell r="AI1155">
            <v>7370</v>
          </cell>
          <cell r="AJ1155">
            <v>2480</v>
          </cell>
          <cell r="AK1155" t="str">
            <v/>
          </cell>
          <cell r="AM1155">
            <v>5.1003460207612461</v>
          </cell>
          <cell r="AN1155">
            <v>1.8521284540702017</v>
          </cell>
          <cell r="AO1155" t="str">
            <v/>
          </cell>
          <cell r="AR1155">
            <v>630</v>
          </cell>
          <cell r="AX1155" t="str">
            <v/>
          </cell>
        </row>
        <row r="1156">
          <cell r="AH1156">
            <v>38904</v>
          </cell>
          <cell r="AI1156">
            <v>7850</v>
          </cell>
          <cell r="AJ1156">
            <v>2600</v>
          </cell>
          <cell r="AK1156">
            <v>630</v>
          </cell>
          <cell r="AM1156">
            <v>5.4325259515570936</v>
          </cell>
          <cell r="AN1156">
            <v>1.941747572815534</v>
          </cell>
          <cell r="AO1156">
            <v>2.9302325581395348</v>
          </cell>
          <cell r="AR1156">
            <v>630</v>
          </cell>
          <cell r="AX1156">
            <v>630</v>
          </cell>
        </row>
        <row r="1157">
          <cell r="AH1157">
            <v>38905</v>
          </cell>
          <cell r="AI1157">
            <v>7740</v>
          </cell>
          <cell r="AJ1157">
            <v>2577</v>
          </cell>
          <cell r="AK1157" t="str">
            <v/>
          </cell>
          <cell r="AM1157">
            <v>5.3564013840830453</v>
          </cell>
          <cell r="AN1157">
            <v>1.924570575056012</v>
          </cell>
          <cell r="AO1157" t="str">
            <v/>
          </cell>
          <cell r="AR1157">
            <v>630</v>
          </cell>
          <cell r="AX1157" t="str">
            <v/>
          </cell>
        </row>
        <row r="1158">
          <cell r="AH1158">
            <v>38908</v>
          </cell>
          <cell r="AI1158">
            <v>7755</v>
          </cell>
          <cell r="AJ1158">
            <v>2565</v>
          </cell>
          <cell r="AK1158" t="str">
            <v/>
          </cell>
          <cell r="AM1158">
            <v>5.3667820069204151</v>
          </cell>
          <cell r="AN1158">
            <v>1.9156086631814788</v>
          </cell>
          <cell r="AO1158" t="str">
            <v/>
          </cell>
          <cell r="AR1158">
            <v>630</v>
          </cell>
          <cell r="AX1158" t="str">
            <v/>
          </cell>
        </row>
        <row r="1159">
          <cell r="AH1159">
            <v>38909</v>
          </cell>
          <cell r="AI1159">
            <v>7910</v>
          </cell>
          <cell r="AJ1159">
            <v>2608</v>
          </cell>
          <cell r="AK1159" t="str">
            <v/>
          </cell>
          <cell r="AM1159">
            <v>5.4740484429065743</v>
          </cell>
          <cell r="AN1159">
            <v>1.9477221807318894</v>
          </cell>
          <cell r="AO1159" t="str">
            <v/>
          </cell>
          <cell r="AR1159">
            <v>630</v>
          </cell>
          <cell r="AX1159" t="str">
            <v/>
          </cell>
        </row>
        <row r="1160">
          <cell r="AH1160">
            <v>38910</v>
          </cell>
          <cell r="AI1160">
            <v>8040</v>
          </cell>
          <cell r="AJ1160">
            <v>2675</v>
          </cell>
          <cell r="AK1160" t="str">
            <v/>
          </cell>
          <cell r="AM1160">
            <v>5.5640138408304498</v>
          </cell>
          <cell r="AN1160">
            <v>1.9977595220313666</v>
          </cell>
          <cell r="AO1160" t="str">
            <v/>
          </cell>
          <cell r="AR1160">
            <v>630</v>
          </cell>
          <cell r="AX1160" t="str">
            <v/>
          </cell>
        </row>
        <row r="1161">
          <cell r="AH1161">
            <v>38911</v>
          </cell>
          <cell r="AI1161">
            <v>7920</v>
          </cell>
          <cell r="AJ1161">
            <v>2605</v>
          </cell>
          <cell r="AK1161">
            <v>630</v>
          </cell>
          <cell r="AM1161">
            <v>5.4809688581314875</v>
          </cell>
          <cell r="AN1161">
            <v>1.9454817027632563</v>
          </cell>
          <cell r="AO1161">
            <v>2.9302325581395348</v>
          </cell>
          <cell r="AR1161">
            <v>630</v>
          </cell>
          <cell r="AX1161">
            <v>630</v>
          </cell>
        </row>
        <row r="1162">
          <cell r="AH1162">
            <v>38912</v>
          </cell>
          <cell r="AI1162">
            <v>8080</v>
          </cell>
          <cell r="AJ1162">
            <v>2626</v>
          </cell>
          <cell r="AK1162" t="str">
            <v/>
          </cell>
          <cell r="AM1162">
            <v>5.5916955017301042</v>
          </cell>
          <cell r="AN1162">
            <v>1.9611650485436893</v>
          </cell>
          <cell r="AO1162" t="str">
            <v/>
          </cell>
          <cell r="AR1162">
            <v>630</v>
          </cell>
          <cell r="AX1162" t="str">
            <v/>
          </cell>
        </row>
        <row r="1163">
          <cell r="AH1163">
            <v>38915</v>
          </cell>
          <cell r="AI1163">
            <v>7740</v>
          </cell>
          <cell r="AJ1163">
            <v>2570</v>
          </cell>
          <cell r="AK1163" t="str">
            <v/>
          </cell>
          <cell r="AM1163">
            <v>5.3564013840830453</v>
          </cell>
          <cell r="AN1163">
            <v>1.9193427931292009</v>
          </cell>
          <cell r="AO1163" t="str">
            <v/>
          </cell>
          <cell r="AR1163">
            <v>630</v>
          </cell>
          <cell r="AX1163" t="str">
            <v/>
          </cell>
        </row>
        <row r="1164">
          <cell r="AH1164">
            <v>38916</v>
          </cell>
          <cell r="AI1164">
            <v>7807.5</v>
          </cell>
          <cell r="AJ1164">
            <v>2535</v>
          </cell>
          <cell r="AK1164" t="str">
            <v/>
          </cell>
          <cell r="AM1164">
            <v>5.4031141868512114</v>
          </cell>
          <cell r="AN1164">
            <v>1.8932038834951457</v>
          </cell>
          <cell r="AO1164" t="str">
            <v/>
          </cell>
          <cell r="AR1164">
            <v>630</v>
          </cell>
          <cell r="AX1164" t="str">
            <v/>
          </cell>
        </row>
        <row r="1165">
          <cell r="AH1165">
            <v>38917</v>
          </cell>
          <cell r="AI1165">
            <v>7794</v>
          </cell>
          <cell r="AJ1165">
            <v>2560</v>
          </cell>
          <cell r="AK1165" t="str">
            <v/>
          </cell>
          <cell r="AM1165">
            <v>5.3937716262975774</v>
          </cell>
          <cell r="AN1165">
            <v>1.9118745332337566</v>
          </cell>
          <cell r="AO1165" t="str">
            <v/>
          </cell>
          <cell r="AR1165">
            <v>630</v>
          </cell>
          <cell r="AX1165" t="str">
            <v/>
          </cell>
        </row>
        <row r="1166">
          <cell r="AH1166">
            <v>38918</v>
          </cell>
          <cell r="AI1166">
            <v>7360</v>
          </cell>
          <cell r="AJ1166">
            <v>2505</v>
          </cell>
          <cell r="AK1166">
            <v>630</v>
          </cell>
          <cell r="AM1166">
            <v>5.0934256055363321</v>
          </cell>
          <cell r="AN1166">
            <v>1.8707991038088125</v>
          </cell>
          <cell r="AO1166">
            <v>2.9302325581395348</v>
          </cell>
          <cell r="AR1166">
            <v>630</v>
          </cell>
          <cell r="AX1166">
            <v>630</v>
          </cell>
        </row>
        <row r="1167">
          <cell r="AH1167">
            <v>38919</v>
          </cell>
          <cell r="AI1167">
            <v>7035</v>
          </cell>
          <cell r="AJ1167">
            <v>2460</v>
          </cell>
          <cell r="AK1167" t="str">
            <v/>
          </cell>
          <cell r="AM1167">
            <v>4.8685121107266438</v>
          </cell>
          <cell r="AN1167">
            <v>1.8371919342793128</v>
          </cell>
          <cell r="AO1167" t="str">
            <v/>
          </cell>
          <cell r="AR1167">
            <v>630</v>
          </cell>
          <cell r="AX1167" t="str">
            <v/>
          </cell>
        </row>
        <row r="1168">
          <cell r="AH1168">
            <v>38922</v>
          </cell>
          <cell r="AI1168">
            <v>7150</v>
          </cell>
          <cell r="AJ1168">
            <v>2500</v>
          </cell>
          <cell r="AK1168" t="str">
            <v/>
          </cell>
          <cell r="AM1168">
            <v>4.9480968858131487</v>
          </cell>
          <cell r="AN1168">
            <v>1.8670649738610903</v>
          </cell>
          <cell r="AO1168" t="str">
            <v/>
          </cell>
          <cell r="AR1168">
            <v>630</v>
          </cell>
          <cell r="AX1168" t="str">
            <v/>
          </cell>
        </row>
        <row r="1169">
          <cell r="AH1169">
            <v>38923</v>
          </cell>
          <cell r="AI1169">
            <v>7430</v>
          </cell>
          <cell r="AJ1169">
            <v>2530</v>
          </cell>
          <cell r="AK1169" t="str">
            <v/>
          </cell>
          <cell r="AM1169">
            <v>5.1418685121107268</v>
          </cell>
          <cell r="AN1169">
            <v>1.8894697535474234</v>
          </cell>
          <cell r="AO1169" t="str">
            <v/>
          </cell>
          <cell r="AR1169">
            <v>630</v>
          </cell>
          <cell r="AX1169" t="str">
            <v/>
          </cell>
        </row>
        <row r="1170">
          <cell r="AH1170">
            <v>38924</v>
          </cell>
          <cell r="AI1170">
            <v>7450</v>
          </cell>
          <cell r="AJ1170">
            <v>2465</v>
          </cell>
          <cell r="AK1170" t="str">
            <v/>
          </cell>
          <cell r="AM1170">
            <v>5.155709342560554</v>
          </cell>
          <cell r="AN1170">
            <v>1.8409260642270351</v>
          </cell>
          <cell r="AO1170" t="str">
            <v/>
          </cell>
          <cell r="AR1170">
            <v>630</v>
          </cell>
          <cell r="AX1170" t="str">
            <v/>
          </cell>
        </row>
        <row r="1171">
          <cell r="AH1171">
            <v>38925</v>
          </cell>
          <cell r="AI1171">
            <v>7520</v>
          </cell>
          <cell r="AJ1171">
            <v>2521</v>
          </cell>
          <cell r="AK1171">
            <v>630</v>
          </cell>
          <cell r="AM1171">
            <v>5.2041522491349479</v>
          </cell>
          <cell r="AN1171">
            <v>1.8827483196415236</v>
          </cell>
          <cell r="AO1171">
            <v>2.9302325581395348</v>
          </cell>
          <cell r="AR1171">
            <v>630</v>
          </cell>
          <cell r="AX1171">
            <v>630</v>
          </cell>
        </row>
        <row r="1172">
          <cell r="AH1172">
            <v>38926</v>
          </cell>
          <cell r="AI1172">
            <v>7670</v>
          </cell>
          <cell r="AJ1172">
            <v>2528</v>
          </cell>
          <cell r="AK1172" t="str">
            <v/>
          </cell>
          <cell r="AM1172">
            <v>5.3079584775086506</v>
          </cell>
          <cell r="AN1172">
            <v>1.8879761015683345</v>
          </cell>
          <cell r="AO1172" t="str">
            <v/>
          </cell>
          <cell r="AR1172">
            <v>630</v>
          </cell>
          <cell r="AX1172" t="str">
            <v/>
          </cell>
        </row>
        <row r="1173">
          <cell r="AH1173">
            <v>38929</v>
          </cell>
          <cell r="AI1173">
            <v>7950</v>
          </cell>
          <cell r="AJ1173">
            <v>2570</v>
          </cell>
          <cell r="AK1173" t="str">
            <v/>
          </cell>
          <cell r="AM1173">
            <v>5.5017301038062287</v>
          </cell>
          <cell r="AN1173">
            <v>1.9193427931292009</v>
          </cell>
          <cell r="AO1173" t="str">
            <v/>
          </cell>
          <cell r="AR1173">
            <v>630</v>
          </cell>
          <cell r="AX1173" t="str">
            <v/>
          </cell>
        </row>
        <row r="1174">
          <cell r="AH1174">
            <v>38930</v>
          </cell>
          <cell r="AI1174">
            <v>7770</v>
          </cell>
          <cell r="AJ1174">
            <v>2535</v>
          </cell>
          <cell r="AK1174" t="str">
            <v/>
          </cell>
          <cell r="AM1174">
            <v>5.3771626297577857</v>
          </cell>
          <cell r="AN1174">
            <v>1.8932038834951457</v>
          </cell>
          <cell r="AO1174" t="str">
            <v/>
          </cell>
          <cell r="AR1174">
            <v>630</v>
          </cell>
          <cell r="AX1174" t="str">
            <v/>
          </cell>
        </row>
        <row r="1175">
          <cell r="AH1175">
            <v>38931</v>
          </cell>
          <cell r="AI1175">
            <v>7815</v>
          </cell>
          <cell r="AJ1175">
            <v>2555</v>
          </cell>
          <cell r="AK1175" t="str">
            <v/>
          </cell>
          <cell r="AM1175">
            <v>5.4083044982698958</v>
          </cell>
          <cell r="AN1175">
            <v>1.9081404032860343</v>
          </cell>
          <cell r="AO1175" t="str">
            <v/>
          </cell>
          <cell r="AR1175">
            <v>630</v>
          </cell>
          <cell r="AX1175" t="str">
            <v/>
          </cell>
        </row>
        <row r="1176">
          <cell r="AH1176">
            <v>38932</v>
          </cell>
          <cell r="AI1176">
            <v>7490</v>
          </cell>
          <cell r="AJ1176">
            <v>2499</v>
          </cell>
          <cell r="AK1176">
            <v>630</v>
          </cell>
          <cell r="AM1176">
            <v>5.1833910034602075</v>
          </cell>
          <cell r="AN1176">
            <v>1.866318147871546</v>
          </cell>
          <cell r="AO1176">
            <v>2.9302325581395348</v>
          </cell>
          <cell r="AR1176">
            <v>630</v>
          </cell>
          <cell r="AX1176">
            <v>630</v>
          </cell>
        </row>
        <row r="1177">
          <cell r="AH1177">
            <v>38933</v>
          </cell>
          <cell r="AI1177">
            <v>7860</v>
          </cell>
          <cell r="AJ1177">
            <v>2539</v>
          </cell>
          <cell r="AK1177" t="str">
            <v/>
          </cell>
          <cell r="AM1177">
            <v>5.4394463667820068</v>
          </cell>
          <cell r="AN1177">
            <v>1.8961911874533233</v>
          </cell>
          <cell r="AO1177" t="str">
            <v/>
          </cell>
          <cell r="AR1177">
            <v>630</v>
          </cell>
          <cell r="AX1177" t="str">
            <v/>
          </cell>
        </row>
        <row r="1178">
          <cell r="AH1178">
            <v>38936</v>
          </cell>
          <cell r="AI1178">
            <v>7930</v>
          </cell>
          <cell r="AJ1178">
            <v>2555</v>
          </cell>
          <cell r="AK1178" t="str">
            <v/>
          </cell>
          <cell r="AM1178">
            <v>5.4878892733564015</v>
          </cell>
          <cell r="AN1178">
            <v>1.9081404032860343</v>
          </cell>
          <cell r="AO1178" t="str">
            <v/>
          </cell>
          <cell r="AR1178">
            <v>630</v>
          </cell>
          <cell r="AX1178" t="str">
            <v/>
          </cell>
        </row>
        <row r="1179">
          <cell r="AH1179">
            <v>38937</v>
          </cell>
          <cell r="AI1179">
            <v>7890</v>
          </cell>
          <cell r="AJ1179">
            <v>2565</v>
          </cell>
          <cell r="AK1179" t="str">
            <v/>
          </cell>
          <cell r="AM1179">
            <v>5.4602076124567471</v>
          </cell>
          <cell r="AN1179">
            <v>1.9156086631814788</v>
          </cell>
          <cell r="AO1179" t="str">
            <v/>
          </cell>
          <cell r="AR1179">
            <v>630</v>
          </cell>
          <cell r="AX1179" t="str">
            <v/>
          </cell>
        </row>
        <row r="1180">
          <cell r="AH1180">
            <v>38938</v>
          </cell>
          <cell r="AI1180">
            <v>8030</v>
          </cell>
          <cell r="AJ1180">
            <v>2585</v>
          </cell>
          <cell r="AK1180" t="str">
            <v/>
          </cell>
          <cell r="AM1180">
            <v>5.5570934256055367</v>
          </cell>
          <cell r="AN1180">
            <v>1.9305451829723674</v>
          </cell>
          <cell r="AO1180" t="str">
            <v/>
          </cell>
          <cell r="AR1180">
            <v>630</v>
          </cell>
          <cell r="AX1180" t="str">
            <v/>
          </cell>
        </row>
        <row r="1181">
          <cell r="AH1181">
            <v>38939</v>
          </cell>
          <cell r="AI1181">
            <v>7875</v>
          </cell>
          <cell r="AJ1181">
            <v>2550</v>
          </cell>
          <cell r="AK1181">
            <v>630</v>
          </cell>
          <cell r="AM1181">
            <v>5.4498269896193774</v>
          </cell>
          <cell r="AN1181">
            <v>1.9044062733383122</v>
          </cell>
          <cell r="AO1181">
            <v>2.9302325581395348</v>
          </cell>
          <cell r="AR1181">
            <v>630</v>
          </cell>
          <cell r="AX1181">
            <v>630</v>
          </cell>
        </row>
        <row r="1182">
          <cell r="AH1182">
            <v>38940</v>
          </cell>
          <cell r="AI1182">
            <v>7570</v>
          </cell>
          <cell r="AJ1182">
            <v>2520</v>
          </cell>
          <cell r="AK1182" t="str">
            <v/>
          </cell>
          <cell r="AM1182">
            <v>5.2387543252595155</v>
          </cell>
          <cell r="AN1182">
            <v>1.8820014936519791</v>
          </cell>
          <cell r="AO1182" t="str">
            <v/>
          </cell>
          <cell r="AR1182">
            <v>630</v>
          </cell>
          <cell r="AX1182" t="str">
            <v/>
          </cell>
        </row>
        <row r="1183">
          <cell r="AH1183">
            <v>38943</v>
          </cell>
          <cell r="AI1183">
            <v>7650</v>
          </cell>
          <cell r="AJ1183">
            <v>2481</v>
          </cell>
          <cell r="AK1183" t="str">
            <v/>
          </cell>
          <cell r="AM1183">
            <v>5.2941176470588234</v>
          </cell>
          <cell r="AN1183">
            <v>1.8528752800597461</v>
          </cell>
          <cell r="AO1183" t="str">
            <v/>
          </cell>
          <cell r="AR1183">
            <v>630</v>
          </cell>
          <cell r="AX1183" t="str">
            <v/>
          </cell>
        </row>
        <row r="1184">
          <cell r="AH1184">
            <v>38944</v>
          </cell>
          <cell r="AI1184">
            <v>7650</v>
          </cell>
          <cell r="AJ1184">
            <v>2499</v>
          </cell>
          <cell r="AK1184" t="str">
            <v/>
          </cell>
          <cell r="AM1184">
            <v>5.2941176470588234</v>
          </cell>
          <cell r="AN1184">
            <v>1.866318147871546</v>
          </cell>
          <cell r="AO1184" t="str">
            <v/>
          </cell>
          <cell r="AR1184">
            <v>630</v>
          </cell>
          <cell r="AX1184" t="str">
            <v/>
          </cell>
        </row>
        <row r="1185">
          <cell r="AH1185">
            <v>38945</v>
          </cell>
          <cell r="AI1185">
            <v>7700</v>
          </cell>
          <cell r="AJ1185">
            <v>2501</v>
          </cell>
          <cell r="AK1185" t="str">
            <v/>
          </cell>
          <cell r="AM1185">
            <v>5.3287197231833909</v>
          </cell>
          <cell r="AN1185">
            <v>1.8678117998506347</v>
          </cell>
          <cell r="AO1185" t="str">
            <v/>
          </cell>
          <cell r="AR1185">
            <v>630</v>
          </cell>
          <cell r="AX1185" t="str">
            <v/>
          </cell>
        </row>
        <row r="1186">
          <cell r="AH1186">
            <v>38946</v>
          </cell>
          <cell r="AI1186">
            <v>7290</v>
          </cell>
          <cell r="AJ1186">
            <v>2460</v>
          </cell>
          <cell r="AK1186">
            <v>630</v>
          </cell>
          <cell r="AM1186">
            <v>5.0449826989619373</v>
          </cell>
          <cell r="AN1186">
            <v>1.8371919342793128</v>
          </cell>
          <cell r="AO1186">
            <v>2.9302325581395348</v>
          </cell>
          <cell r="AR1186">
            <v>630</v>
          </cell>
          <cell r="AX1186">
            <v>630</v>
          </cell>
        </row>
        <row r="1187">
          <cell r="AH1187">
            <v>38947</v>
          </cell>
          <cell r="AI1187">
            <v>7480</v>
          </cell>
          <cell r="AJ1187">
            <v>2470</v>
          </cell>
          <cell r="AK1187" t="str">
            <v/>
          </cell>
          <cell r="AM1187">
            <v>5.1764705882352944</v>
          </cell>
          <cell r="AN1187">
            <v>1.8446601941747574</v>
          </cell>
          <cell r="AO1187" t="str">
            <v/>
          </cell>
          <cell r="AR1187">
            <v>630</v>
          </cell>
          <cell r="AX1187" t="str">
            <v/>
          </cell>
        </row>
        <row r="1188">
          <cell r="AH1188">
            <v>38950</v>
          </cell>
          <cell r="AI1188">
            <v>7650</v>
          </cell>
          <cell r="AJ1188">
            <v>2480</v>
          </cell>
          <cell r="AK1188" t="str">
            <v/>
          </cell>
          <cell r="AM1188">
            <v>5.2941176470588234</v>
          </cell>
          <cell r="AN1188">
            <v>1.8521284540702017</v>
          </cell>
          <cell r="AO1188" t="str">
            <v/>
          </cell>
          <cell r="AR1188">
            <v>630</v>
          </cell>
          <cell r="AX1188" t="str">
            <v/>
          </cell>
        </row>
        <row r="1189">
          <cell r="AH1189">
            <v>38951</v>
          </cell>
          <cell r="AI1189">
            <v>7620</v>
          </cell>
          <cell r="AJ1189">
            <v>2480</v>
          </cell>
          <cell r="AK1189" t="str">
            <v/>
          </cell>
          <cell r="AM1189">
            <v>5.273356401384083</v>
          </cell>
          <cell r="AN1189">
            <v>1.8521284540702017</v>
          </cell>
          <cell r="AO1189" t="str">
            <v/>
          </cell>
          <cell r="AR1189">
            <v>630</v>
          </cell>
          <cell r="AX1189" t="str">
            <v/>
          </cell>
        </row>
        <row r="1190">
          <cell r="AH1190">
            <v>38952</v>
          </cell>
          <cell r="AI1190">
            <v>7610</v>
          </cell>
          <cell r="AJ1190">
            <v>2483</v>
          </cell>
          <cell r="AK1190" t="str">
            <v/>
          </cell>
          <cell r="AM1190">
            <v>5.2664359861591699</v>
          </cell>
          <cell r="AN1190">
            <v>1.854368932038835</v>
          </cell>
          <cell r="AO1190" t="str">
            <v/>
          </cell>
          <cell r="AR1190">
            <v>630</v>
          </cell>
          <cell r="AX1190" t="str">
            <v/>
          </cell>
        </row>
        <row r="1191">
          <cell r="AH1191">
            <v>38953</v>
          </cell>
          <cell r="AI1191">
            <v>7430</v>
          </cell>
          <cell r="AJ1191">
            <v>2485</v>
          </cell>
          <cell r="AK1191">
            <v>630</v>
          </cell>
          <cell r="AM1191">
            <v>5.1418685121107268</v>
          </cell>
          <cell r="AN1191">
            <v>1.8558625840179239</v>
          </cell>
          <cell r="AO1191">
            <v>2.9302325581395348</v>
          </cell>
          <cell r="AR1191">
            <v>630</v>
          </cell>
          <cell r="AX1191">
            <v>630</v>
          </cell>
        </row>
        <row r="1192">
          <cell r="AH1192">
            <v>38954</v>
          </cell>
          <cell r="AI1192">
            <v>7560</v>
          </cell>
          <cell r="AJ1192">
            <v>2485</v>
          </cell>
          <cell r="AK1192" t="str">
            <v/>
          </cell>
          <cell r="AM1192">
            <v>5.2318339100346023</v>
          </cell>
          <cell r="AN1192">
            <v>1.8558625840179239</v>
          </cell>
          <cell r="AO1192" t="str">
            <v/>
          </cell>
          <cell r="AR1192">
            <v>630</v>
          </cell>
          <cell r="AX1192" t="str">
            <v/>
          </cell>
        </row>
        <row r="1193">
          <cell r="AH1193">
            <v>38958</v>
          </cell>
          <cell r="AI1193">
            <v>7400</v>
          </cell>
          <cell r="AJ1193">
            <v>2470</v>
          </cell>
          <cell r="AK1193" t="str">
            <v/>
          </cell>
          <cell r="AM1193">
            <v>5.1211072664359865</v>
          </cell>
          <cell r="AN1193">
            <v>1.8446601941747574</v>
          </cell>
          <cell r="AO1193" t="str">
            <v/>
          </cell>
          <cell r="AR1193">
            <v>630</v>
          </cell>
          <cell r="AX1193" t="str">
            <v/>
          </cell>
        </row>
        <row r="1194">
          <cell r="AH1194">
            <v>38959</v>
          </cell>
          <cell r="AI1194">
            <v>7450</v>
          </cell>
          <cell r="AJ1194">
            <v>2485</v>
          </cell>
          <cell r="AK1194" t="str">
            <v/>
          </cell>
          <cell r="AM1194">
            <v>5.155709342560554</v>
          </cell>
          <cell r="AN1194">
            <v>1.8558625840179239</v>
          </cell>
          <cell r="AO1194" t="str">
            <v/>
          </cell>
          <cell r="AR1194">
            <v>630</v>
          </cell>
          <cell r="AX1194" t="str">
            <v/>
          </cell>
        </row>
        <row r="1195">
          <cell r="AH1195">
            <v>38960</v>
          </cell>
          <cell r="AI1195">
            <v>7700</v>
          </cell>
          <cell r="AJ1195">
            <v>2505</v>
          </cell>
          <cell r="AK1195">
            <v>630</v>
          </cell>
          <cell r="AM1195">
            <v>5.3287197231833909</v>
          </cell>
          <cell r="AN1195">
            <v>1.8707991038088125</v>
          </cell>
          <cell r="AO1195">
            <v>2.9302325581395348</v>
          </cell>
          <cell r="AR1195">
            <v>630</v>
          </cell>
          <cell r="AX1195">
            <v>630</v>
          </cell>
        </row>
        <row r="1196">
          <cell r="AH1196">
            <v>38961</v>
          </cell>
          <cell r="AI1196">
            <v>7590</v>
          </cell>
          <cell r="AJ1196">
            <v>2492</v>
          </cell>
          <cell r="AK1196" t="str">
            <v/>
          </cell>
          <cell r="AM1196">
            <v>5.2525951557093427</v>
          </cell>
          <cell r="AN1196">
            <v>1.8610903659447349</v>
          </cell>
          <cell r="AO1196" t="str">
            <v/>
          </cell>
          <cell r="AR1196">
            <v>630</v>
          </cell>
          <cell r="AX1196" t="str">
            <v/>
          </cell>
        </row>
        <row r="1197">
          <cell r="AH1197">
            <v>38964</v>
          </cell>
          <cell r="AI1197">
            <v>7650</v>
          </cell>
          <cell r="AJ1197">
            <v>2490</v>
          </cell>
          <cell r="AK1197" t="str">
            <v/>
          </cell>
          <cell r="AM1197">
            <v>5.2941176470588234</v>
          </cell>
          <cell r="AN1197">
            <v>1.859596713965646</v>
          </cell>
          <cell r="AO1197" t="str">
            <v/>
          </cell>
          <cell r="AR1197">
            <v>630</v>
          </cell>
          <cell r="AX1197" t="str">
            <v/>
          </cell>
        </row>
        <row r="1198">
          <cell r="AH1198">
            <v>38965</v>
          </cell>
          <cell r="AI1198">
            <v>7920</v>
          </cell>
          <cell r="AJ1198">
            <v>2573</v>
          </cell>
          <cell r="AK1198" t="str">
            <v/>
          </cell>
          <cell r="AM1198">
            <v>5.4809688581314875</v>
          </cell>
          <cell r="AN1198">
            <v>1.9215832710978342</v>
          </cell>
          <cell r="AO1198" t="str">
            <v/>
          </cell>
          <cell r="AR1198">
            <v>630</v>
          </cell>
          <cell r="AX1198" t="str">
            <v/>
          </cell>
        </row>
        <row r="1199">
          <cell r="AH1199">
            <v>38966</v>
          </cell>
          <cell r="AI1199">
            <v>8040</v>
          </cell>
          <cell r="AJ1199">
            <v>2634</v>
          </cell>
          <cell r="AK1199" t="str">
            <v/>
          </cell>
          <cell r="AM1199">
            <v>5.5640138408304498</v>
          </cell>
          <cell r="AN1199">
            <v>1.9671396564600447</v>
          </cell>
          <cell r="AO1199" t="str">
            <v/>
          </cell>
          <cell r="AR1199">
            <v>630</v>
          </cell>
          <cell r="AX1199" t="str">
            <v/>
          </cell>
        </row>
        <row r="1200">
          <cell r="AH1200">
            <v>38967</v>
          </cell>
          <cell r="AI1200">
            <v>8015</v>
          </cell>
          <cell r="AJ1200">
            <v>2670</v>
          </cell>
          <cell r="AK1200">
            <v>630</v>
          </cell>
          <cell r="AM1200">
            <v>5.546712802768166</v>
          </cell>
          <cell r="AN1200">
            <v>1.9940253920836446</v>
          </cell>
          <cell r="AO1200">
            <v>2.9302325581395348</v>
          </cell>
          <cell r="AR1200">
            <v>630</v>
          </cell>
          <cell r="AX1200">
            <v>630</v>
          </cell>
        </row>
        <row r="1201">
          <cell r="AH1201">
            <v>38968</v>
          </cell>
          <cell r="AI1201">
            <v>7820</v>
          </cell>
          <cell r="AJ1201">
            <v>2637</v>
          </cell>
          <cell r="AK1201" t="str">
            <v/>
          </cell>
          <cell r="AM1201">
            <v>5.4117647058823533</v>
          </cell>
          <cell r="AN1201">
            <v>1.9693801344286781</v>
          </cell>
          <cell r="AO1201" t="str">
            <v/>
          </cell>
          <cell r="AR1201">
            <v>630</v>
          </cell>
          <cell r="AX1201" t="str">
            <v/>
          </cell>
        </row>
        <row r="1202">
          <cell r="AH1202">
            <v>38971</v>
          </cell>
          <cell r="AI1202">
            <v>7460</v>
          </cell>
          <cell r="AJ1202">
            <v>2495</v>
          </cell>
          <cell r="AK1202" t="str">
            <v/>
          </cell>
          <cell r="AM1202">
            <v>5.1626297577854672</v>
          </cell>
          <cell r="AN1202">
            <v>1.8633308439133682</v>
          </cell>
          <cell r="AO1202" t="str">
            <v/>
          </cell>
          <cell r="AR1202">
            <v>630</v>
          </cell>
          <cell r="AX1202" t="str">
            <v/>
          </cell>
        </row>
        <row r="1203">
          <cell r="AH1203">
            <v>38972</v>
          </cell>
          <cell r="AI1203">
            <v>7560</v>
          </cell>
          <cell r="AJ1203">
            <v>2462</v>
          </cell>
          <cell r="AK1203" t="str">
            <v/>
          </cell>
          <cell r="AM1203">
            <v>5.2318339100346023</v>
          </cell>
          <cell r="AN1203">
            <v>1.8386855862584017</v>
          </cell>
          <cell r="AO1203" t="str">
            <v/>
          </cell>
          <cell r="AR1203">
            <v>630</v>
          </cell>
          <cell r="AX1203" t="str">
            <v/>
          </cell>
        </row>
        <row r="1204">
          <cell r="AH1204">
            <v>38973</v>
          </cell>
          <cell r="AI1204">
            <v>7460</v>
          </cell>
          <cell r="AJ1204">
            <v>2481</v>
          </cell>
          <cell r="AK1204" t="str">
            <v/>
          </cell>
          <cell r="AM1204">
            <v>5.1626297577854672</v>
          </cell>
          <cell r="AN1204">
            <v>1.8528752800597461</v>
          </cell>
          <cell r="AO1204" t="str">
            <v/>
          </cell>
          <cell r="AR1204">
            <v>630</v>
          </cell>
          <cell r="AX1204" t="str">
            <v/>
          </cell>
        </row>
        <row r="1205">
          <cell r="AH1205">
            <v>38974</v>
          </cell>
          <cell r="AI1205">
            <v>7420</v>
          </cell>
          <cell r="AJ1205">
            <v>2463</v>
          </cell>
          <cell r="AK1205">
            <v>630</v>
          </cell>
          <cell r="AM1205">
            <v>5.1349480968858128</v>
          </cell>
          <cell r="AN1205">
            <v>1.8394324122479462</v>
          </cell>
          <cell r="AO1205">
            <v>2.9302325581395348</v>
          </cell>
          <cell r="AR1205">
            <v>630</v>
          </cell>
          <cell r="AX1205">
            <v>630</v>
          </cell>
        </row>
        <row r="1206">
          <cell r="AH1206">
            <v>38975</v>
          </cell>
          <cell r="AI1206">
            <v>7270</v>
          </cell>
          <cell r="AJ1206">
            <v>2426</v>
          </cell>
          <cell r="AK1206" t="str">
            <v/>
          </cell>
          <cell r="AM1206">
            <v>5.031141868512111</v>
          </cell>
          <cell r="AN1206">
            <v>1.8117998506348021</v>
          </cell>
          <cell r="AO1206" t="str">
            <v/>
          </cell>
          <cell r="AR1206">
            <v>630</v>
          </cell>
          <cell r="AX1206" t="str">
            <v/>
          </cell>
        </row>
        <row r="1207">
          <cell r="AH1207">
            <v>38978</v>
          </cell>
          <cell r="AI1207">
            <v>7450</v>
          </cell>
          <cell r="AJ1207">
            <v>2465</v>
          </cell>
          <cell r="AK1207" t="str">
            <v/>
          </cell>
          <cell r="AM1207">
            <v>5.155709342560554</v>
          </cell>
          <cell r="AN1207">
            <v>1.8409260642270351</v>
          </cell>
          <cell r="AO1207" t="str">
            <v/>
          </cell>
          <cell r="AR1207">
            <v>630</v>
          </cell>
          <cell r="AX1207" t="str">
            <v/>
          </cell>
        </row>
        <row r="1208">
          <cell r="AH1208">
            <v>38979</v>
          </cell>
          <cell r="AI1208">
            <v>7495</v>
          </cell>
          <cell r="AJ1208">
            <v>2453</v>
          </cell>
          <cell r="AK1208" t="str">
            <v/>
          </cell>
          <cell r="AM1208">
            <v>5.1868512110726641</v>
          </cell>
          <cell r="AN1208">
            <v>1.8319641523525019</v>
          </cell>
          <cell r="AO1208" t="str">
            <v/>
          </cell>
          <cell r="AR1208">
            <v>630</v>
          </cell>
          <cell r="AX1208" t="str">
            <v/>
          </cell>
        </row>
        <row r="1209">
          <cell r="AH1209">
            <v>38980</v>
          </cell>
          <cell r="AI1209">
            <v>7449</v>
          </cell>
          <cell r="AJ1209">
            <v>2470</v>
          </cell>
          <cell r="AK1209" t="str">
            <v/>
          </cell>
          <cell r="AM1209">
            <v>5.155017301038062</v>
          </cell>
          <cell r="AN1209">
            <v>1.8446601941747574</v>
          </cell>
          <cell r="AO1209" t="str">
            <v/>
          </cell>
          <cell r="AR1209">
            <v>630</v>
          </cell>
          <cell r="AX1209" t="str">
            <v/>
          </cell>
        </row>
        <row r="1210">
          <cell r="AH1210">
            <v>38981</v>
          </cell>
          <cell r="AI1210">
            <v>7560</v>
          </cell>
          <cell r="AJ1210">
            <v>2555</v>
          </cell>
          <cell r="AK1210">
            <v>630</v>
          </cell>
          <cell r="AM1210">
            <v>5.2318339100346023</v>
          </cell>
          <cell r="AN1210">
            <v>1.9081404032860343</v>
          </cell>
          <cell r="AO1210">
            <v>2.9302325581395348</v>
          </cell>
          <cell r="AR1210">
            <v>630</v>
          </cell>
          <cell r="AX1210">
            <v>630</v>
          </cell>
        </row>
        <row r="1211">
          <cell r="AH1211">
            <v>38982</v>
          </cell>
          <cell r="AI1211">
            <v>7545</v>
          </cell>
          <cell r="AJ1211">
            <v>2550</v>
          </cell>
          <cell r="AK1211" t="str">
            <v/>
          </cell>
          <cell r="AM1211">
            <v>5.2214532871972317</v>
          </cell>
          <cell r="AN1211">
            <v>1.9044062733383122</v>
          </cell>
          <cell r="AO1211" t="str">
            <v/>
          </cell>
          <cell r="AR1211">
            <v>630</v>
          </cell>
          <cell r="AX1211" t="str">
            <v/>
          </cell>
        </row>
        <row r="1212">
          <cell r="AH1212">
            <v>38985</v>
          </cell>
          <cell r="AI1212">
            <v>7510</v>
          </cell>
          <cell r="AJ1212">
            <v>2518</v>
          </cell>
          <cell r="AK1212" t="str">
            <v/>
          </cell>
          <cell r="AM1212">
            <v>5.1972318339100347</v>
          </cell>
          <cell r="AN1212">
            <v>1.8805078416728902</v>
          </cell>
          <cell r="AO1212" t="str">
            <v/>
          </cell>
          <cell r="AR1212">
            <v>630</v>
          </cell>
          <cell r="AX1212" t="str">
            <v/>
          </cell>
        </row>
        <row r="1213">
          <cell r="AH1213">
            <v>38986</v>
          </cell>
          <cell r="AI1213">
            <v>7650</v>
          </cell>
          <cell r="AJ1213">
            <v>2534</v>
          </cell>
          <cell r="AK1213" t="str">
            <v/>
          </cell>
          <cell r="AM1213">
            <v>5.2941176470588234</v>
          </cell>
          <cell r="AN1213">
            <v>1.8924570575056012</v>
          </cell>
          <cell r="AO1213" t="str">
            <v/>
          </cell>
          <cell r="AR1213">
            <v>630</v>
          </cell>
          <cell r="AX1213" t="str">
            <v/>
          </cell>
        </row>
        <row r="1214">
          <cell r="AH1214">
            <v>38987</v>
          </cell>
          <cell r="AI1214">
            <v>7610</v>
          </cell>
          <cell r="AJ1214">
            <v>2532</v>
          </cell>
          <cell r="AK1214" t="str">
            <v/>
          </cell>
          <cell r="AM1214">
            <v>5.2664359861591699</v>
          </cell>
          <cell r="AN1214">
            <v>1.8909634055265123</v>
          </cell>
          <cell r="AO1214" t="str">
            <v/>
          </cell>
          <cell r="AR1214">
            <v>630</v>
          </cell>
          <cell r="AX1214" t="str">
            <v/>
          </cell>
        </row>
        <row r="1215">
          <cell r="AH1215">
            <v>38988</v>
          </cell>
          <cell r="AI1215">
            <v>7470</v>
          </cell>
          <cell r="AJ1215">
            <v>2605</v>
          </cell>
          <cell r="AK1215">
            <v>630</v>
          </cell>
          <cell r="AM1215">
            <v>5.1695501730103803</v>
          </cell>
          <cell r="AN1215">
            <v>1.9454817027632563</v>
          </cell>
          <cell r="AO1215">
            <v>2.9302325581395348</v>
          </cell>
          <cell r="AR1215">
            <v>630</v>
          </cell>
          <cell r="AX1215">
            <v>630</v>
          </cell>
        </row>
        <row r="1216">
          <cell r="AH1216">
            <v>38989</v>
          </cell>
          <cell r="AI1216">
            <v>7545</v>
          </cell>
          <cell r="AJ1216">
            <v>2584</v>
          </cell>
          <cell r="AK1216" t="str">
            <v/>
          </cell>
          <cell r="AM1216">
            <v>5.2214532871972317</v>
          </cell>
          <cell r="AN1216">
            <v>1.929798356982823</v>
          </cell>
          <cell r="AO1216" t="str">
            <v/>
          </cell>
          <cell r="AR1216">
            <v>630</v>
          </cell>
          <cell r="AX1216" t="str">
            <v/>
          </cell>
        </row>
        <row r="1217">
          <cell r="AH1217">
            <v>38992</v>
          </cell>
          <cell r="AI1217">
            <v>7520</v>
          </cell>
          <cell r="AJ1217">
            <v>2565</v>
          </cell>
          <cell r="AK1217" t="str">
            <v/>
          </cell>
          <cell r="AM1217">
            <v>5.2041522491349479</v>
          </cell>
          <cell r="AN1217">
            <v>1.9156086631814788</v>
          </cell>
          <cell r="AO1217" t="str">
            <v/>
          </cell>
          <cell r="AR1217">
            <v>630</v>
          </cell>
          <cell r="AX1217" t="str">
            <v/>
          </cell>
        </row>
        <row r="1218">
          <cell r="AH1218">
            <v>38993</v>
          </cell>
          <cell r="AI1218">
            <v>7340</v>
          </cell>
          <cell r="AJ1218">
            <v>2565</v>
          </cell>
          <cell r="AK1218" t="str">
            <v/>
          </cell>
          <cell r="AM1218">
            <v>5.0795847750865049</v>
          </cell>
          <cell r="AN1218">
            <v>1.9156086631814788</v>
          </cell>
          <cell r="AO1218" t="str">
            <v/>
          </cell>
          <cell r="AR1218">
            <v>630</v>
          </cell>
          <cell r="AX1218" t="str">
            <v/>
          </cell>
        </row>
        <row r="1219">
          <cell r="AH1219">
            <v>38994</v>
          </cell>
          <cell r="AI1219">
            <v>7030</v>
          </cell>
          <cell r="AJ1219">
            <v>2475</v>
          </cell>
          <cell r="AK1219" t="str">
            <v/>
          </cell>
          <cell r="AM1219">
            <v>4.8650519031141872</v>
          </cell>
          <cell r="AN1219">
            <v>1.8483943241224794</v>
          </cell>
          <cell r="AO1219" t="str">
            <v/>
          </cell>
          <cell r="AR1219">
            <v>630</v>
          </cell>
          <cell r="AX1219" t="str">
            <v/>
          </cell>
        </row>
        <row r="1220">
          <cell r="AH1220">
            <v>38995</v>
          </cell>
          <cell r="AI1220">
            <v>7299</v>
          </cell>
          <cell r="AJ1220">
            <v>2541.5</v>
          </cell>
          <cell r="AK1220">
            <v>630</v>
          </cell>
          <cell r="AM1220">
            <v>5.0512110726643602</v>
          </cell>
          <cell r="AN1220">
            <v>1.8980582524271845</v>
          </cell>
          <cell r="AO1220">
            <v>2.9302325581395348</v>
          </cell>
          <cell r="AR1220">
            <v>630</v>
          </cell>
          <cell r="AX1220">
            <v>630</v>
          </cell>
        </row>
        <row r="1221">
          <cell r="AH1221">
            <v>38996</v>
          </cell>
          <cell r="AI1221">
            <v>7460</v>
          </cell>
          <cell r="AJ1221">
            <v>2590</v>
          </cell>
          <cell r="AK1221" t="str">
            <v/>
          </cell>
          <cell r="AM1221">
            <v>5.1626297577854672</v>
          </cell>
          <cell r="AN1221">
            <v>1.9342793129200897</v>
          </cell>
          <cell r="AO1221" t="str">
            <v/>
          </cell>
          <cell r="AR1221">
            <v>630</v>
          </cell>
          <cell r="AX1221" t="str">
            <v/>
          </cell>
        </row>
        <row r="1222">
          <cell r="AH1222">
            <v>38999</v>
          </cell>
          <cell r="AI1222">
            <v>7450</v>
          </cell>
          <cell r="AJ1222">
            <v>2620</v>
          </cell>
          <cell r="AK1222" t="str">
            <v/>
          </cell>
          <cell r="AM1222">
            <v>5.155709342560554</v>
          </cell>
          <cell r="AN1222">
            <v>1.9566840926064226</v>
          </cell>
          <cell r="AO1222" t="str">
            <v/>
          </cell>
          <cell r="AR1222">
            <v>630</v>
          </cell>
          <cell r="AX1222" t="str">
            <v/>
          </cell>
        </row>
        <row r="1223">
          <cell r="AH1223">
            <v>39000</v>
          </cell>
          <cell r="AI1223">
            <v>7430</v>
          </cell>
          <cell r="AJ1223">
            <v>2585</v>
          </cell>
          <cell r="AK1223" t="str">
            <v/>
          </cell>
          <cell r="AM1223">
            <v>5.1418685121107268</v>
          </cell>
          <cell r="AN1223">
            <v>1.9305451829723674</v>
          </cell>
          <cell r="AO1223" t="str">
            <v/>
          </cell>
          <cell r="AR1223">
            <v>630</v>
          </cell>
          <cell r="AX1223" t="str">
            <v/>
          </cell>
        </row>
        <row r="1224">
          <cell r="AH1224">
            <v>39001</v>
          </cell>
          <cell r="AI1224">
            <v>7510</v>
          </cell>
          <cell r="AJ1224">
            <v>2607</v>
          </cell>
          <cell r="AK1224" t="str">
            <v/>
          </cell>
          <cell r="AM1224">
            <v>5.1972318339100347</v>
          </cell>
          <cell r="AN1224">
            <v>1.946975354742345</v>
          </cell>
          <cell r="AO1224" t="str">
            <v/>
          </cell>
          <cell r="AR1224">
            <v>630</v>
          </cell>
          <cell r="AX1224" t="str">
            <v/>
          </cell>
        </row>
        <row r="1225">
          <cell r="AH1225">
            <v>39002</v>
          </cell>
          <cell r="AI1225">
            <v>7480</v>
          </cell>
          <cell r="AJ1225">
            <v>2595</v>
          </cell>
          <cell r="AK1225">
            <v>630</v>
          </cell>
          <cell r="AM1225">
            <v>5.1764705882352944</v>
          </cell>
          <cell r="AN1225">
            <v>1.9380134428678117</v>
          </cell>
          <cell r="AO1225">
            <v>2.9302325581395348</v>
          </cell>
          <cell r="AR1225">
            <v>630</v>
          </cell>
          <cell r="AX1225">
            <v>630</v>
          </cell>
        </row>
        <row r="1226">
          <cell r="AH1226">
            <v>39003</v>
          </cell>
          <cell r="AI1226">
            <v>7460</v>
          </cell>
          <cell r="AJ1226">
            <v>2635</v>
          </cell>
          <cell r="AK1226" t="str">
            <v/>
          </cell>
          <cell r="AM1226">
            <v>5.1626297577854672</v>
          </cell>
          <cell r="AN1226">
            <v>1.9678864824495892</v>
          </cell>
          <cell r="AO1226" t="str">
            <v/>
          </cell>
          <cell r="AR1226">
            <v>630</v>
          </cell>
          <cell r="AX1226" t="str">
            <v/>
          </cell>
        </row>
        <row r="1227">
          <cell r="AH1227">
            <v>39006</v>
          </cell>
          <cell r="AI1227">
            <v>7768</v>
          </cell>
          <cell r="AJ1227">
            <v>2678</v>
          </cell>
          <cell r="AK1227" t="str">
            <v/>
          </cell>
          <cell r="AM1227">
            <v>5.3757785467128025</v>
          </cell>
          <cell r="AN1227">
            <v>2</v>
          </cell>
          <cell r="AO1227" t="str">
            <v/>
          </cell>
          <cell r="AR1227">
            <v>630</v>
          </cell>
          <cell r="AX1227" t="str">
            <v/>
          </cell>
        </row>
        <row r="1228">
          <cell r="AH1228">
            <v>39007</v>
          </cell>
          <cell r="AI1228">
            <v>7639</v>
          </cell>
          <cell r="AJ1228">
            <v>2674</v>
          </cell>
          <cell r="AK1228" t="str">
            <v/>
          </cell>
          <cell r="AM1228">
            <v>5.2865051903114191</v>
          </cell>
          <cell r="AN1228">
            <v>1.9970126960418222</v>
          </cell>
          <cell r="AO1228" t="str">
            <v/>
          </cell>
          <cell r="AR1228">
            <v>630</v>
          </cell>
          <cell r="AX1228" t="str">
            <v/>
          </cell>
        </row>
        <row r="1229">
          <cell r="AH1229">
            <v>39008</v>
          </cell>
          <cell r="AI1229">
            <v>7650</v>
          </cell>
          <cell r="AJ1229">
            <v>2715</v>
          </cell>
          <cell r="AK1229" t="str">
            <v/>
          </cell>
          <cell r="AM1229">
            <v>5.2941176470588234</v>
          </cell>
          <cell r="AN1229">
            <v>2.0276325616131441</v>
          </cell>
          <cell r="AO1229" t="str">
            <v/>
          </cell>
          <cell r="AR1229">
            <v>630</v>
          </cell>
          <cell r="AX1229" t="str">
            <v/>
          </cell>
        </row>
        <row r="1230">
          <cell r="AH1230">
            <v>39009</v>
          </cell>
          <cell r="AI1230">
            <v>7660</v>
          </cell>
          <cell r="AJ1230">
            <v>2740</v>
          </cell>
          <cell r="AK1230">
            <v>630</v>
          </cell>
          <cell r="AM1230">
            <v>5.3010380622837374</v>
          </cell>
          <cell r="AN1230">
            <v>2.0463032113517552</v>
          </cell>
          <cell r="AO1230">
            <v>2.9302325581395348</v>
          </cell>
          <cell r="AR1230">
            <v>630</v>
          </cell>
          <cell r="AX1230">
            <v>630</v>
          </cell>
        </row>
        <row r="1231">
          <cell r="AH1231">
            <v>39010</v>
          </cell>
          <cell r="AI1231">
            <v>7560</v>
          </cell>
          <cell r="AJ1231">
            <v>2718</v>
          </cell>
          <cell r="AK1231" t="str">
            <v/>
          </cell>
          <cell r="AM1231">
            <v>5.2318339100346023</v>
          </cell>
          <cell r="AN1231">
            <v>2.0298730395817772</v>
          </cell>
          <cell r="AO1231" t="str">
            <v/>
          </cell>
          <cell r="AR1231">
            <v>630</v>
          </cell>
          <cell r="AX1231" t="str">
            <v/>
          </cell>
        </row>
        <row r="1232">
          <cell r="AH1232">
            <v>39013</v>
          </cell>
          <cell r="AI1232">
            <v>7545</v>
          </cell>
          <cell r="AJ1232">
            <v>2710</v>
          </cell>
          <cell r="AK1232" t="str">
            <v/>
          </cell>
          <cell r="AM1232">
            <v>5.2214532871972317</v>
          </cell>
          <cell r="AN1232">
            <v>2.023898431665422</v>
          </cell>
          <cell r="AO1232" t="str">
            <v/>
          </cell>
          <cell r="AR1232">
            <v>630</v>
          </cell>
          <cell r="AX1232" t="str">
            <v/>
          </cell>
        </row>
        <row r="1233">
          <cell r="AH1233">
            <v>39014</v>
          </cell>
          <cell r="AI1233">
            <v>7495</v>
          </cell>
          <cell r="AJ1233">
            <v>2704</v>
          </cell>
          <cell r="AK1233" t="str">
            <v/>
          </cell>
          <cell r="AM1233">
            <v>5.1868512110726641</v>
          </cell>
          <cell r="AN1233">
            <v>2.0194174757281553</v>
          </cell>
          <cell r="AO1233" t="str">
            <v/>
          </cell>
          <cell r="AR1233">
            <v>630</v>
          </cell>
          <cell r="AX1233" t="str">
            <v/>
          </cell>
        </row>
        <row r="1234">
          <cell r="AH1234">
            <v>39015</v>
          </cell>
          <cell r="AI1234">
            <v>7460</v>
          </cell>
          <cell r="AJ1234">
            <v>2764</v>
          </cell>
          <cell r="AK1234" t="str">
            <v/>
          </cell>
          <cell r="AM1234">
            <v>5.1626297577854672</v>
          </cell>
          <cell r="AN1234">
            <v>2.0642270351008216</v>
          </cell>
          <cell r="AO1234" t="str">
            <v/>
          </cell>
          <cell r="AR1234">
            <v>630</v>
          </cell>
          <cell r="AX1234" t="str">
            <v/>
          </cell>
        </row>
        <row r="1235">
          <cell r="AH1235">
            <v>39016</v>
          </cell>
          <cell r="AI1235">
            <v>7450</v>
          </cell>
          <cell r="AJ1235">
            <v>2765</v>
          </cell>
          <cell r="AK1235">
            <v>630</v>
          </cell>
          <cell r="AM1235">
            <v>5.155709342560554</v>
          </cell>
          <cell r="AN1235">
            <v>2.0649738610903658</v>
          </cell>
          <cell r="AO1235">
            <v>2.9302325581395348</v>
          </cell>
          <cell r="AR1235">
            <v>630</v>
          </cell>
          <cell r="AX1235">
            <v>630</v>
          </cell>
        </row>
        <row r="1236">
          <cell r="AH1236">
            <v>39017</v>
          </cell>
          <cell r="AI1236">
            <v>7470</v>
          </cell>
          <cell r="AJ1236">
            <v>2808</v>
          </cell>
          <cell r="AK1236" t="str">
            <v/>
          </cell>
          <cell r="AM1236">
            <v>5.1695501730103803</v>
          </cell>
          <cell r="AN1236">
            <v>2.0970873786407767</v>
          </cell>
          <cell r="AO1236" t="str">
            <v/>
          </cell>
          <cell r="AR1236">
            <v>620</v>
          </cell>
          <cell r="AX1236" t="str">
            <v/>
          </cell>
        </row>
        <row r="1237">
          <cell r="AH1237">
            <v>39020</v>
          </cell>
          <cell r="AI1237">
            <v>7370</v>
          </cell>
          <cell r="AJ1237">
            <v>2808</v>
          </cell>
          <cell r="AK1237" t="str">
            <v/>
          </cell>
          <cell r="AM1237">
            <v>5.1003460207612461</v>
          </cell>
          <cell r="AN1237">
            <v>2.0970873786407767</v>
          </cell>
          <cell r="AO1237" t="str">
            <v/>
          </cell>
          <cell r="AR1237">
            <v>610</v>
          </cell>
          <cell r="AX1237" t="str">
            <v/>
          </cell>
        </row>
        <row r="1238">
          <cell r="AH1238">
            <v>39021</v>
          </cell>
          <cell r="AI1238">
            <v>7380</v>
          </cell>
          <cell r="AJ1238">
            <v>2790</v>
          </cell>
          <cell r="AK1238" t="str">
            <v/>
          </cell>
          <cell r="AM1238">
            <v>5.1072664359861593</v>
          </cell>
          <cell r="AN1238">
            <v>2.0836445108289769</v>
          </cell>
          <cell r="AO1238" t="str">
            <v/>
          </cell>
          <cell r="AR1238">
            <v>600</v>
          </cell>
          <cell r="AX1238" t="str">
            <v/>
          </cell>
        </row>
        <row r="1239">
          <cell r="AH1239">
            <v>39022</v>
          </cell>
          <cell r="AI1239">
            <v>7150</v>
          </cell>
          <cell r="AJ1239">
            <v>2734</v>
          </cell>
          <cell r="AK1239" t="str">
            <v/>
          </cell>
          <cell r="AM1239">
            <v>4.9480968858131487</v>
          </cell>
          <cell r="AN1239">
            <v>2.0418222554144885</v>
          </cell>
          <cell r="AO1239" t="str">
            <v/>
          </cell>
          <cell r="AR1239">
            <v>590</v>
          </cell>
          <cell r="AX1239" t="str">
            <v/>
          </cell>
        </row>
        <row r="1240">
          <cell r="AH1240">
            <v>39023</v>
          </cell>
          <cell r="AI1240">
            <v>7245</v>
          </cell>
          <cell r="AJ1240">
            <v>2756</v>
          </cell>
          <cell r="AK1240">
            <v>580</v>
          </cell>
          <cell r="AM1240">
            <v>5.0138408304498272</v>
          </cell>
          <cell r="AN1240">
            <v>2.058252427184466</v>
          </cell>
          <cell r="AO1240">
            <v>2.6976744186046511</v>
          </cell>
          <cell r="AR1240">
            <v>580</v>
          </cell>
          <cell r="AX1240">
            <v>580</v>
          </cell>
        </row>
        <row r="1241">
          <cell r="AH1241">
            <v>39024</v>
          </cell>
          <cell r="AI1241">
            <v>7330</v>
          </cell>
          <cell r="AJ1241">
            <v>2787</v>
          </cell>
          <cell r="AK1241" t="str">
            <v/>
          </cell>
          <cell r="AM1241">
            <v>5.0726643598615917</v>
          </cell>
          <cell r="AN1241">
            <v>2.0814040328603434</v>
          </cell>
          <cell r="AO1241" t="str">
            <v/>
          </cell>
          <cell r="AR1241">
            <v>580</v>
          </cell>
          <cell r="AX1241" t="str">
            <v/>
          </cell>
        </row>
        <row r="1242">
          <cell r="AH1242">
            <v>39027</v>
          </cell>
          <cell r="AI1242">
            <v>7360</v>
          </cell>
          <cell r="AJ1242">
            <v>2798</v>
          </cell>
          <cell r="AK1242" t="str">
            <v/>
          </cell>
          <cell r="AM1242">
            <v>5.0934256055363321</v>
          </cell>
          <cell r="AN1242">
            <v>2.0896191187453321</v>
          </cell>
          <cell r="AO1242" t="str">
            <v/>
          </cell>
          <cell r="AR1242">
            <v>580</v>
          </cell>
          <cell r="AX1242" t="str">
            <v/>
          </cell>
        </row>
        <row r="1243">
          <cell r="AH1243">
            <v>39028</v>
          </cell>
          <cell r="AI1243">
            <v>7420</v>
          </cell>
          <cell r="AJ1243">
            <v>2792</v>
          </cell>
          <cell r="AK1243" t="str">
            <v/>
          </cell>
          <cell r="AM1243">
            <v>5.1349480968858128</v>
          </cell>
          <cell r="AN1243">
            <v>2.0851381628080659</v>
          </cell>
          <cell r="AO1243" t="str">
            <v/>
          </cell>
          <cell r="AR1243">
            <v>580</v>
          </cell>
          <cell r="AX1243" t="str">
            <v/>
          </cell>
        </row>
        <row r="1244">
          <cell r="AH1244">
            <v>39029</v>
          </cell>
          <cell r="AI1244">
            <v>7120</v>
          </cell>
          <cell r="AJ1244">
            <v>2717</v>
          </cell>
          <cell r="AK1244" t="str">
            <v/>
          </cell>
          <cell r="AM1244">
            <v>4.9273356401384083</v>
          </cell>
          <cell r="AN1244">
            <v>2.029126213592233</v>
          </cell>
          <cell r="AO1244" t="str">
            <v/>
          </cell>
          <cell r="AR1244">
            <v>580</v>
          </cell>
          <cell r="AX1244" t="str">
            <v/>
          </cell>
        </row>
        <row r="1245">
          <cell r="AH1245">
            <v>39030</v>
          </cell>
          <cell r="AI1245">
            <v>7325</v>
          </cell>
          <cell r="AJ1245">
            <v>2830</v>
          </cell>
          <cell r="AK1245">
            <v>580</v>
          </cell>
          <cell r="AM1245">
            <v>5.0692041522491351</v>
          </cell>
          <cell r="AN1245">
            <v>2.1135175504107542</v>
          </cell>
          <cell r="AO1245">
            <v>2.6976744186046511</v>
          </cell>
          <cell r="AR1245">
            <v>580</v>
          </cell>
          <cell r="AX1245">
            <v>580</v>
          </cell>
        </row>
        <row r="1246">
          <cell r="AH1246">
            <v>39031</v>
          </cell>
          <cell r="AI1246">
            <v>6920</v>
          </cell>
          <cell r="AJ1246">
            <v>2695</v>
          </cell>
          <cell r="AK1246" t="str">
            <v/>
          </cell>
          <cell r="AM1246">
            <v>4.7889273356401381</v>
          </cell>
          <cell r="AN1246">
            <v>2.0126960418222555</v>
          </cell>
          <cell r="AO1246" t="str">
            <v/>
          </cell>
          <cell r="AR1246">
            <v>580</v>
          </cell>
          <cell r="AX1246" t="str">
            <v/>
          </cell>
        </row>
        <row r="1247">
          <cell r="AH1247">
            <v>39034</v>
          </cell>
          <cell r="AI1247">
            <v>6935</v>
          </cell>
          <cell r="AJ1247">
            <v>2714</v>
          </cell>
          <cell r="AK1247" t="str">
            <v/>
          </cell>
          <cell r="AM1247">
            <v>4.7993079584775087</v>
          </cell>
          <cell r="AN1247">
            <v>2.0268857356235999</v>
          </cell>
          <cell r="AO1247" t="str">
            <v/>
          </cell>
          <cell r="AR1247">
            <v>580</v>
          </cell>
          <cell r="AX1247" t="str">
            <v/>
          </cell>
        </row>
        <row r="1248">
          <cell r="AH1248">
            <v>39035</v>
          </cell>
          <cell r="AI1248">
            <v>6845</v>
          </cell>
          <cell r="AJ1248">
            <v>2686</v>
          </cell>
          <cell r="AK1248" t="str">
            <v/>
          </cell>
          <cell r="AM1248">
            <v>4.7370242214532876</v>
          </cell>
          <cell r="AN1248">
            <v>2.0059746079163556</v>
          </cell>
          <cell r="AO1248" t="str">
            <v/>
          </cell>
          <cell r="AR1248">
            <v>580</v>
          </cell>
          <cell r="AX1248" t="str">
            <v/>
          </cell>
        </row>
        <row r="1249">
          <cell r="AH1249">
            <v>39036</v>
          </cell>
          <cell r="AI1249">
            <v>6910</v>
          </cell>
          <cell r="AJ1249">
            <v>2699</v>
          </cell>
          <cell r="AK1249" t="str">
            <v/>
          </cell>
          <cell r="AM1249">
            <v>4.7820069204152249</v>
          </cell>
          <cell r="AN1249">
            <v>2.0156833457804333</v>
          </cell>
          <cell r="AO1249" t="str">
            <v/>
          </cell>
          <cell r="AR1249">
            <v>580</v>
          </cell>
          <cell r="AX1249" t="str">
            <v/>
          </cell>
        </row>
        <row r="1250">
          <cell r="AH1250">
            <v>39037</v>
          </cell>
          <cell r="AI1250">
            <v>6810</v>
          </cell>
          <cell r="AJ1250">
            <v>2668</v>
          </cell>
          <cell r="AK1250">
            <v>580</v>
          </cell>
          <cell r="AM1250">
            <v>4.7128027681660898</v>
          </cell>
          <cell r="AN1250">
            <v>1.9925317401045557</v>
          </cell>
          <cell r="AO1250">
            <v>2.6976744186046511</v>
          </cell>
          <cell r="AR1250">
            <v>580</v>
          </cell>
          <cell r="AX1250">
            <v>580</v>
          </cell>
        </row>
        <row r="1251">
          <cell r="AH1251">
            <v>39038</v>
          </cell>
          <cell r="AI1251">
            <v>6800</v>
          </cell>
          <cell r="AJ1251">
            <v>2625</v>
          </cell>
          <cell r="AK1251" t="str">
            <v/>
          </cell>
          <cell r="AM1251">
            <v>4.7058823529411766</v>
          </cell>
          <cell r="AN1251">
            <v>1.9604182225541449</v>
          </cell>
          <cell r="AO1251" t="str">
            <v/>
          </cell>
          <cell r="AR1251">
            <v>580</v>
          </cell>
          <cell r="AX1251" t="str">
            <v/>
          </cell>
        </row>
        <row r="1252">
          <cell r="AH1252">
            <v>39041</v>
          </cell>
          <cell r="AI1252">
            <v>6840</v>
          </cell>
          <cell r="AJ1252">
            <v>2655</v>
          </cell>
          <cell r="AK1252" t="str">
            <v/>
          </cell>
          <cell r="AM1252">
            <v>4.7335640138408301</v>
          </cell>
          <cell r="AN1252">
            <v>1.982823002240478</v>
          </cell>
          <cell r="AO1252" t="str">
            <v/>
          </cell>
          <cell r="AR1252">
            <v>580</v>
          </cell>
          <cell r="AX1252" t="str">
            <v/>
          </cell>
        </row>
        <row r="1253">
          <cell r="AH1253">
            <v>39042</v>
          </cell>
          <cell r="AI1253">
            <v>6980</v>
          </cell>
          <cell r="AJ1253">
            <v>2678</v>
          </cell>
          <cell r="AK1253" t="str">
            <v/>
          </cell>
          <cell r="AM1253">
            <v>4.8304498269896197</v>
          </cell>
          <cell r="AN1253">
            <v>2</v>
          </cell>
          <cell r="AO1253" t="str">
            <v/>
          </cell>
          <cell r="AR1253">
            <v>580</v>
          </cell>
          <cell r="AX1253" t="str">
            <v/>
          </cell>
        </row>
        <row r="1254">
          <cell r="AH1254">
            <v>39043</v>
          </cell>
          <cell r="AI1254">
            <v>6900</v>
          </cell>
          <cell r="AJ1254">
            <v>2675</v>
          </cell>
          <cell r="AK1254" t="str">
            <v/>
          </cell>
          <cell r="AM1254">
            <v>4.7750865051903117</v>
          </cell>
          <cell r="AN1254">
            <v>1.9977595220313666</v>
          </cell>
          <cell r="AO1254" t="str">
            <v/>
          </cell>
          <cell r="AR1254">
            <v>580</v>
          </cell>
          <cell r="AX1254" t="str">
            <v/>
          </cell>
        </row>
        <row r="1255">
          <cell r="AH1255">
            <v>39044</v>
          </cell>
          <cell r="AI1255">
            <v>6980</v>
          </cell>
          <cell r="AJ1255">
            <v>2688</v>
          </cell>
          <cell r="AK1255">
            <v>580</v>
          </cell>
          <cell r="AM1255">
            <v>4.8304498269896197</v>
          </cell>
          <cell r="AN1255">
            <v>2.0074682598954445</v>
          </cell>
          <cell r="AO1255">
            <v>2.6976744186046511</v>
          </cell>
          <cell r="AR1255">
            <v>580</v>
          </cell>
          <cell r="AX1255">
            <v>580</v>
          </cell>
        </row>
        <row r="1256">
          <cell r="AH1256">
            <v>39045</v>
          </cell>
          <cell r="AI1256">
            <v>7155</v>
          </cell>
          <cell r="AJ1256">
            <v>2718</v>
          </cell>
          <cell r="AK1256" t="str">
            <v/>
          </cell>
          <cell r="AM1256">
            <v>4.9515570934256052</v>
          </cell>
          <cell r="AN1256">
            <v>2.0298730395817772</v>
          </cell>
          <cell r="AO1256" t="str">
            <v/>
          </cell>
          <cell r="AR1256">
            <v>580</v>
          </cell>
          <cell r="AX1256" t="str">
            <v/>
          </cell>
        </row>
        <row r="1257">
          <cell r="AH1257">
            <v>39048</v>
          </cell>
          <cell r="AI1257">
            <v>7095</v>
          </cell>
          <cell r="AJ1257">
            <v>2700</v>
          </cell>
          <cell r="AK1257" t="str">
            <v/>
          </cell>
          <cell r="AM1257">
            <v>4.9100346020761245</v>
          </cell>
          <cell r="AN1257">
            <v>2.0164301717699775</v>
          </cell>
          <cell r="AO1257" t="str">
            <v/>
          </cell>
          <cell r="AR1257">
            <v>580</v>
          </cell>
          <cell r="AX1257" t="str">
            <v/>
          </cell>
        </row>
        <row r="1258">
          <cell r="AH1258">
            <v>39049</v>
          </cell>
          <cell r="AI1258">
            <v>6975</v>
          </cell>
          <cell r="AJ1258">
            <v>2704</v>
          </cell>
          <cell r="AK1258" t="str">
            <v/>
          </cell>
          <cell r="AM1258">
            <v>4.8269896193771622</v>
          </cell>
          <cell r="AN1258">
            <v>2.0194174757281553</v>
          </cell>
          <cell r="AO1258" t="str">
            <v/>
          </cell>
          <cell r="AR1258">
            <v>580</v>
          </cell>
          <cell r="AX1258" t="str">
            <v/>
          </cell>
        </row>
        <row r="1259">
          <cell r="AH1259">
            <v>39050</v>
          </cell>
          <cell r="AI1259">
            <v>7010</v>
          </cell>
          <cell r="AJ1259">
            <v>2700</v>
          </cell>
          <cell r="AK1259" t="str">
            <v/>
          </cell>
          <cell r="AM1259">
            <v>4.85121107266436</v>
          </cell>
          <cell r="AN1259">
            <v>2.0164301717699775</v>
          </cell>
          <cell r="AO1259" t="str">
            <v/>
          </cell>
          <cell r="AR1259">
            <v>580</v>
          </cell>
          <cell r="AX1259" t="str">
            <v/>
          </cell>
        </row>
        <row r="1260">
          <cell r="AH1260">
            <v>39051</v>
          </cell>
          <cell r="AI1260">
            <v>7080</v>
          </cell>
          <cell r="AJ1260">
            <v>2738</v>
          </cell>
          <cell r="AK1260">
            <v>580</v>
          </cell>
          <cell r="AM1260">
            <v>4.8996539792387539</v>
          </cell>
          <cell r="AN1260">
            <v>2.0448095593726663</v>
          </cell>
          <cell r="AO1260">
            <v>2.6976744186046511</v>
          </cell>
          <cell r="AR1260">
            <v>580</v>
          </cell>
          <cell r="AX1260">
            <v>580</v>
          </cell>
        </row>
        <row r="1261">
          <cell r="AH1261">
            <v>39052</v>
          </cell>
          <cell r="AI1261">
            <v>7000</v>
          </cell>
          <cell r="AJ1261">
            <v>2818</v>
          </cell>
          <cell r="AK1261" t="str">
            <v/>
          </cell>
          <cell r="AM1261">
            <v>4.844290657439446</v>
          </cell>
          <cell r="AN1261">
            <v>2.1045556385362212</v>
          </cell>
          <cell r="AO1261" t="str">
            <v/>
          </cell>
          <cell r="AR1261">
            <v>580</v>
          </cell>
          <cell r="AX1261" t="str">
            <v/>
          </cell>
        </row>
        <row r="1262">
          <cell r="AH1262">
            <v>39055</v>
          </cell>
          <cell r="AI1262">
            <v>7000</v>
          </cell>
          <cell r="AJ1262">
            <v>2812</v>
          </cell>
          <cell r="AK1262" t="str">
            <v/>
          </cell>
          <cell r="AM1262">
            <v>4.844290657439446</v>
          </cell>
          <cell r="AN1262">
            <v>2.1000746825989545</v>
          </cell>
          <cell r="AO1262" t="str">
            <v/>
          </cell>
          <cell r="AR1262">
            <v>580</v>
          </cell>
          <cell r="AX1262" t="str">
            <v/>
          </cell>
        </row>
        <row r="1263">
          <cell r="AH1263">
            <v>39056</v>
          </cell>
          <cell r="AI1263">
            <v>7175</v>
          </cell>
          <cell r="AJ1263">
            <v>2840</v>
          </cell>
          <cell r="AK1263" t="str">
            <v/>
          </cell>
          <cell r="AM1263">
            <v>4.9653979238754324</v>
          </cell>
          <cell r="AN1263">
            <v>2.1209858103061987</v>
          </cell>
          <cell r="AO1263" t="str">
            <v/>
          </cell>
          <cell r="AR1263">
            <v>580</v>
          </cell>
          <cell r="AX1263" t="str">
            <v/>
          </cell>
        </row>
        <row r="1264">
          <cell r="AH1264">
            <v>39057</v>
          </cell>
          <cell r="AI1264">
            <v>6990</v>
          </cell>
          <cell r="AJ1264">
            <v>2780</v>
          </cell>
          <cell r="AK1264" t="str">
            <v/>
          </cell>
          <cell r="AM1264">
            <v>4.8373702422145328</v>
          </cell>
          <cell r="AN1264">
            <v>2.0761762509335324</v>
          </cell>
          <cell r="AO1264" t="str">
            <v/>
          </cell>
          <cell r="AR1264">
            <v>580</v>
          </cell>
          <cell r="AX1264" t="str">
            <v/>
          </cell>
        </row>
        <row r="1265">
          <cell r="AH1265">
            <v>39058</v>
          </cell>
          <cell r="AI1265">
            <v>6890</v>
          </cell>
          <cell r="AJ1265">
            <v>2817</v>
          </cell>
          <cell r="AK1265">
            <v>580</v>
          </cell>
          <cell r="AM1265">
            <v>4.7681660899653977</v>
          </cell>
          <cell r="AN1265">
            <v>2.1038088125466765</v>
          </cell>
          <cell r="AO1265">
            <v>2.6976744186046511</v>
          </cell>
          <cell r="AR1265">
            <v>580</v>
          </cell>
          <cell r="AX1265">
            <v>580</v>
          </cell>
        </row>
        <row r="1266">
          <cell r="AH1266">
            <v>39059</v>
          </cell>
          <cell r="AI1266">
            <v>6880</v>
          </cell>
          <cell r="AJ1266">
            <v>2825</v>
          </cell>
          <cell r="AK1266" t="str">
            <v/>
          </cell>
          <cell r="AM1266">
            <v>4.7612456747404845</v>
          </cell>
          <cell r="AN1266">
            <v>2.1097834204630321</v>
          </cell>
          <cell r="AO1266" t="str">
            <v/>
          </cell>
          <cell r="AR1266">
            <v>576</v>
          </cell>
          <cell r="AX1266" t="str">
            <v/>
          </cell>
        </row>
        <row r="1267">
          <cell r="AH1267">
            <v>39062</v>
          </cell>
          <cell r="AI1267">
            <v>6930</v>
          </cell>
          <cell r="AJ1267">
            <v>2800</v>
          </cell>
          <cell r="AK1267" t="str">
            <v/>
          </cell>
          <cell r="AM1267">
            <v>4.7958477508650521</v>
          </cell>
          <cell r="AN1267">
            <v>2.091112770724421</v>
          </cell>
          <cell r="AO1267" t="str">
            <v/>
          </cell>
          <cell r="AR1267">
            <v>572</v>
          </cell>
          <cell r="AX1267" t="str">
            <v/>
          </cell>
        </row>
        <row r="1268">
          <cell r="AH1268">
            <v>39063</v>
          </cell>
          <cell r="AI1268">
            <v>6850</v>
          </cell>
          <cell r="AJ1268">
            <v>2807</v>
          </cell>
          <cell r="AK1268" t="str">
            <v/>
          </cell>
          <cell r="AM1268">
            <v>4.7404844290657442</v>
          </cell>
          <cell r="AN1268">
            <v>2.0963405526512324</v>
          </cell>
          <cell r="AO1268" t="str">
            <v/>
          </cell>
          <cell r="AR1268">
            <v>568</v>
          </cell>
          <cell r="AX1268" t="str">
            <v/>
          </cell>
        </row>
        <row r="1269">
          <cell r="AH1269">
            <v>39064</v>
          </cell>
          <cell r="AI1269">
            <v>6715</v>
          </cell>
          <cell r="AJ1269">
            <v>2800</v>
          </cell>
          <cell r="AK1269" t="str">
            <v/>
          </cell>
          <cell r="AM1269">
            <v>4.6470588235294121</v>
          </cell>
          <cell r="AN1269">
            <v>2.091112770724421</v>
          </cell>
          <cell r="AO1269" t="str">
            <v/>
          </cell>
          <cell r="AR1269">
            <v>564</v>
          </cell>
          <cell r="AX1269" t="str">
            <v/>
          </cell>
        </row>
        <row r="1270">
          <cell r="AH1270">
            <v>39065</v>
          </cell>
          <cell r="AI1270">
            <v>6770</v>
          </cell>
          <cell r="AJ1270">
            <v>2864</v>
          </cell>
          <cell r="AK1270">
            <v>560</v>
          </cell>
          <cell r="AM1270">
            <v>4.6851211072664363</v>
          </cell>
          <cell r="AN1270">
            <v>2.1389096340552651</v>
          </cell>
          <cell r="AO1270">
            <v>2.6046511627906979</v>
          </cell>
          <cell r="AR1270">
            <v>560</v>
          </cell>
          <cell r="AX1270">
            <v>560</v>
          </cell>
        </row>
        <row r="1271">
          <cell r="AH1271">
            <v>39066</v>
          </cell>
          <cell r="AI1271">
            <v>6635</v>
          </cell>
          <cell r="AJ1271">
            <v>2803</v>
          </cell>
          <cell r="AK1271" t="str">
            <v/>
          </cell>
          <cell r="AM1271">
            <v>4.5916955017301042</v>
          </cell>
          <cell r="AN1271">
            <v>2.0933532486930546</v>
          </cell>
          <cell r="AO1271" t="str">
            <v/>
          </cell>
          <cell r="AR1271">
            <v>560</v>
          </cell>
          <cell r="AX1271" t="str">
            <v/>
          </cell>
        </row>
        <row r="1272">
          <cell r="AH1272">
            <v>39069</v>
          </cell>
          <cell r="AI1272">
            <v>6670</v>
          </cell>
          <cell r="AJ1272">
            <v>2788</v>
          </cell>
          <cell r="AK1272" t="str">
            <v/>
          </cell>
          <cell r="AM1272">
            <v>4.6159169550173011</v>
          </cell>
          <cell r="AN1272">
            <v>2.082150858849888</v>
          </cell>
          <cell r="AO1272" t="str">
            <v/>
          </cell>
          <cell r="AR1272">
            <v>560</v>
          </cell>
          <cell r="AX1272" t="str">
            <v/>
          </cell>
        </row>
        <row r="1273">
          <cell r="AH1273">
            <v>39070</v>
          </cell>
          <cell r="AI1273">
            <v>6645</v>
          </cell>
          <cell r="AJ1273">
            <v>2805</v>
          </cell>
          <cell r="AK1273" t="str">
            <v/>
          </cell>
          <cell r="AM1273">
            <v>4.5986159169550174</v>
          </cell>
          <cell r="AN1273">
            <v>2.0948469006721435</v>
          </cell>
          <cell r="AO1273" t="str">
            <v/>
          </cell>
          <cell r="AR1273">
            <v>560</v>
          </cell>
          <cell r="AX1273" t="str">
            <v/>
          </cell>
        </row>
        <row r="1274">
          <cell r="AH1274">
            <v>39071</v>
          </cell>
          <cell r="AI1274">
            <v>6530</v>
          </cell>
          <cell r="AJ1274">
            <v>2773</v>
          </cell>
          <cell r="AK1274" t="str">
            <v/>
          </cell>
          <cell r="AM1274">
            <v>4.5190311418685125</v>
          </cell>
          <cell r="AN1274">
            <v>2.0709484690067215</v>
          </cell>
          <cell r="AO1274" t="str">
            <v/>
          </cell>
          <cell r="AR1274">
            <v>560</v>
          </cell>
          <cell r="AX1274" t="str">
            <v/>
          </cell>
        </row>
        <row r="1275">
          <cell r="AH1275">
            <v>39072</v>
          </cell>
          <cell r="AI1275">
            <v>6330</v>
          </cell>
          <cell r="AJ1275">
            <v>2768</v>
          </cell>
          <cell r="AK1275">
            <v>560</v>
          </cell>
          <cell r="AM1275">
            <v>4.3806228373702423</v>
          </cell>
          <cell r="AN1275">
            <v>2.0672143390589994</v>
          </cell>
          <cell r="AO1275">
            <v>2.6046511627906979</v>
          </cell>
          <cell r="AR1275">
            <v>560</v>
          </cell>
          <cell r="AX1275">
            <v>560</v>
          </cell>
        </row>
        <row r="1276">
          <cell r="AH1276">
            <v>39073</v>
          </cell>
          <cell r="AI1276">
            <v>6325</v>
          </cell>
          <cell r="AJ1276">
            <v>2799</v>
          </cell>
          <cell r="AK1276" t="str">
            <v/>
          </cell>
          <cell r="AM1276">
            <v>4.3771626297577857</v>
          </cell>
          <cell r="AN1276">
            <v>2.0903659447348768</v>
          </cell>
          <cell r="AO1276" t="str">
            <v/>
          </cell>
          <cell r="AR1276">
            <v>560</v>
          </cell>
          <cell r="AX1276" t="str">
            <v/>
          </cell>
        </row>
        <row r="1277">
          <cell r="AH1277">
            <v>39078</v>
          </cell>
          <cell r="AI1277">
            <v>6380</v>
          </cell>
          <cell r="AJ1277">
            <v>2825</v>
          </cell>
          <cell r="AK1277" t="str">
            <v/>
          </cell>
          <cell r="AM1277">
            <v>4.4152249134948098</v>
          </cell>
          <cell r="AN1277">
            <v>2.1097834204630321</v>
          </cell>
          <cell r="AO1277" t="str">
            <v/>
          </cell>
          <cell r="AR1277">
            <v>560</v>
          </cell>
          <cell r="AX1277" t="str">
            <v/>
          </cell>
        </row>
        <row r="1278">
          <cell r="AH1278">
            <v>39079</v>
          </cell>
          <cell r="AI1278">
            <v>6380</v>
          </cell>
          <cell r="AJ1278">
            <v>2830</v>
          </cell>
          <cell r="AK1278">
            <v>560</v>
          </cell>
          <cell r="AM1278">
            <v>4.4152249134948098</v>
          </cell>
          <cell r="AN1278">
            <v>2.1135175504107542</v>
          </cell>
          <cell r="AO1278">
            <v>2.6046511627906979</v>
          </cell>
          <cell r="AR1278">
            <v>560</v>
          </cell>
          <cell r="AX1278">
            <v>560</v>
          </cell>
        </row>
        <row r="1279">
          <cell r="AH1279">
            <v>39080</v>
          </cell>
          <cell r="AI1279">
            <v>6330</v>
          </cell>
          <cell r="AJ1279">
            <v>2803</v>
          </cell>
          <cell r="AK1279" t="str">
            <v/>
          </cell>
          <cell r="AM1279">
            <v>4.3806228373702423</v>
          </cell>
          <cell r="AN1279">
            <v>2.0933532486930546</v>
          </cell>
          <cell r="AO1279" t="str">
            <v/>
          </cell>
          <cell r="AR1279">
            <v>560</v>
          </cell>
          <cell r="AX1279" t="str">
            <v/>
          </cell>
        </row>
        <row r="1280">
          <cell r="AH1280">
            <v>39084</v>
          </cell>
          <cell r="AI1280">
            <v>6110</v>
          </cell>
          <cell r="AJ1280">
            <v>2785</v>
          </cell>
          <cell r="AK1280" t="str">
            <v/>
          </cell>
          <cell r="AM1280">
            <v>4.2283737024221457</v>
          </cell>
          <cell r="AN1280">
            <v>2.0799103808812545</v>
          </cell>
          <cell r="AO1280" t="str">
            <v/>
          </cell>
          <cell r="AR1280">
            <v>560</v>
          </cell>
          <cell r="AX1280" t="str">
            <v/>
          </cell>
        </row>
        <row r="1281">
          <cell r="AH1281">
            <v>39085</v>
          </cell>
          <cell r="AI1281">
            <v>5855</v>
          </cell>
          <cell r="AJ1281">
            <v>2740</v>
          </cell>
          <cell r="AK1281" t="str">
            <v/>
          </cell>
          <cell r="AM1281">
            <v>4.0519031141868513</v>
          </cell>
          <cell r="AN1281">
            <v>2.0463032113517552</v>
          </cell>
          <cell r="AO1281" t="str">
            <v/>
          </cell>
          <cell r="AR1281">
            <v>560</v>
          </cell>
          <cell r="AX1281" t="str">
            <v/>
          </cell>
        </row>
        <row r="1282">
          <cell r="AH1282">
            <v>39086</v>
          </cell>
          <cell r="AI1282">
            <v>5715</v>
          </cell>
          <cell r="AJ1282">
            <v>2700</v>
          </cell>
          <cell r="AK1282">
            <v>560</v>
          </cell>
          <cell r="AM1282">
            <v>3.9550173010380623</v>
          </cell>
          <cell r="AN1282">
            <v>2.0164301717699775</v>
          </cell>
          <cell r="AO1282">
            <v>2.6046511627906979</v>
          </cell>
          <cell r="AR1282">
            <v>560</v>
          </cell>
          <cell r="AX1282">
            <v>560</v>
          </cell>
        </row>
        <row r="1283">
          <cell r="AH1283">
            <v>39087</v>
          </cell>
          <cell r="AI1283">
            <v>5611</v>
          </cell>
          <cell r="AJ1283">
            <v>2608</v>
          </cell>
          <cell r="AK1283" t="str">
            <v/>
          </cell>
          <cell r="AM1283">
            <v>3.8830449826989621</v>
          </cell>
          <cell r="AN1283">
            <v>1.9477221807318894</v>
          </cell>
          <cell r="AO1283" t="str">
            <v/>
          </cell>
          <cell r="AR1283">
            <v>560</v>
          </cell>
          <cell r="AX1283" t="str">
            <v/>
          </cell>
        </row>
        <row r="1284">
          <cell r="AH1284">
            <v>39090</v>
          </cell>
          <cell r="AI1284">
            <v>5606</v>
          </cell>
          <cell r="AJ1284">
            <v>2610</v>
          </cell>
          <cell r="AK1284" t="str">
            <v/>
          </cell>
          <cell r="AM1284">
            <v>3.8795847750865051</v>
          </cell>
          <cell r="AN1284">
            <v>1.9492158327109783</v>
          </cell>
          <cell r="AO1284" t="str">
            <v/>
          </cell>
          <cell r="AR1284">
            <v>560</v>
          </cell>
          <cell r="AX1284" t="str">
            <v/>
          </cell>
        </row>
        <row r="1285">
          <cell r="AH1285">
            <v>39091</v>
          </cell>
          <cell r="AI1285">
            <v>5625</v>
          </cell>
          <cell r="AJ1285">
            <v>2655</v>
          </cell>
          <cell r="AK1285" t="str">
            <v/>
          </cell>
          <cell r="AM1285">
            <v>3.8927335640138407</v>
          </cell>
          <cell r="AN1285">
            <v>1.982823002240478</v>
          </cell>
          <cell r="AO1285" t="str">
            <v/>
          </cell>
          <cell r="AR1285">
            <v>560</v>
          </cell>
          <cell r="AX1285" t="str">
            <v/>
          </cell>
        </row>
        <row r="1286">
          <cell r="AH1286">
            <v>39092</v>
          </cell>
          <cell r="AI1286">
            <v>5879</v>
          </cell>
          <cell r="AJ1286">
            <v>2710</v>
          </cell>
          <cell r="AK1286" t="str">
            <v/>
          </cell>
          <cell r="AM1286">
            <v>4.068512110726644</v>
          </cell>
          <cell r="AN1286">
            <v>2.023898431665422</v>
          </cell>
          <cell r="AO1286" t="str">
            <v/>
          </cell>
          <cell r="AR1286">
            <v>560</v>
          </cell>
          <cell r="AX1286" t="str">
            <v/>
          </cell>
        </row>
        <row r="1287">
          <cell r="AH1287">
            <v>39093</v>
          </cell>
          <cell r="AI1287">
            <v>5895</v>
          </cell>
          <cell r="AJ1287">
            <v>2735</v>
          </cell>
          <cell r="AK1287">
            <v>560</v>
          </cell>
          <cell r="AM1287">
            <v>4.0795847750865049</v>
          </cell>
          <cell r="AN1287">
            <v>2.0425690814040327</v>
          </cell>
          <cell r="AO1287">
            <v>2.6046511627906979</v>
          </cell>
          <cell r="AR1287">
            <v>560</v>
          </cell>
          <cell r="AX1287">
            <v>560</v>
          </cell>
        </row>
        <row r="1288">
          <cell r="AH1288">
            <v>39094</v>
          </cell>
          <cell r="AI1288">
            <v>5750</v>
          </cell>
          <cell r="AJ1288">
            <v>2695</v>
          </cell>
          <cell r="AK1288" t="str">
            <v/>
          </cell>
          <cell r="AM1288">
            <v>3.9792387543252596</v>
          </cell>
          <cell r="AN1288">
            <v>2.0126960418222555</v>
          </cell>
          <cell r="AO1288" t="str">
            <v/>
          </cell>
          <cell r="AR1288">
            <v>560</v>
          </cell>
          <cell r="AX1288" t="str">
            <v/>
          </cell>
        </row>
        <row r="1289">
          <cell r="AH1289">
            <v>39097</v>
          </cell>
          <cell r="AI1289">
            <v>5630</v>
          </cell>
          <cell r="AJ1289">
            <v>2690</v>
          </cell>
          <cell r="AK1289" t="str">
            <v/>
          </cell>
          <cell r="AM1289">
            <v>3.8961937716262978</v>
          </cell>
          <cell r="AN1289">
            <v>2.0089619118745334</v>
          </cell>
          <cell r="AO1289" t="str">
            <v/>
          </cell>
          <cell r="AR1289">
            <v>560</v>
          </cell>
          <cell r="AX1289" t="str">
            <v/>
          </cell>
        </row>
        <row r="1290">
          <cell r="AH1290">
            <v>39098</v>
          </cell>
          <cell r="AI1290">
            <v>5715</v>
          </cell>
          <cell r="AJ1290">
            <v>2681</v>
          </cell>
          <cell r="AK1290" t="str">
            <v/>
          </cell>
          <cell r="AM1290">
            <v>3.9550173010380623</v>
          </cell>
          <cell r="AN1290">
            <v>2.0022404779686331</v>
          </cell>
          <cell r="AO1290" t="str">
            <v/>
          </cell>
          <cell r="AR1290">
            <v>560</v>
          </cell>
          <cell r="AX1290" t="str">
            <v/>
          </cell>
        </row>
        <row r="1291">
          <cell r="AH1291">
            <v>39099</v>
          </cell>
          <cell r="AI1291">
            <v>5650</v>
          </cell>
          <cell r="AJ1291">
            <v>2678</v>
          </cell>
          <cell r="AK1291" t="str">
            <v/>
          </cell>
          <cell r="AM1291">
            <v>3.9100346020761245</v>
          </cell>
          <cell r="AN1291">
            <v>2</v>
          </cell>
          <cell r="AO1291" t="str">
            <v/>
          </cell>
          <cell r="AR1291">
            <v>560</v>
          </cell>
          <cell r="AX1291" t="str">
            <v/>
          </cell>
        </row>
        <row r="1292">
          <cell r="AH1292">
            <v>39100</v>
          </cell>
          <cell r="AI1292">
            <v>5540</v>
          </cell>
          <cell r="AJ1292">
            <v>2695</v>
          </cell>
          <cell r="AK1292">
            <v>560</v>
          </cell>
          <cell r="AM1292">
            <v>3.8339100346020762</v>
          </cell>
          <cell r="AN1292">
            <v>2.0126960418222555</v>
          </cell>
          <cell r="AO1292">
            <v>2.6046511627906979</v>
          </cell>
          <cell r="AR1292">
            <v>560</v>
          </cell>
          <cell r="AX1292">
            <v>560</v>
          </cell>
        </row>
        <row r="1293">
          <cell r="AH1293">
            <v>39101</v>
          </cell>
          <cell r="AI1293">
            <v>5605</v>
          </cell>
          <cell r="AJ1293">
            <v>2717</v>
          </cell>
          <cell r="AK1293" t="str">
            <v/>
          </cell>
          <cell r="AM1293">
            <v>3.878892733564014</v>
          </cell>
          <cell r="AN1293">
            <v>2.029126213592233</v>
          </cell>
          <cell r="AO1293" t="str">
            <v/>
          </cell>
          <cell r="AR1293">
            <v>560</v>
          </cell>
          <cell r="AX1293" t="str">
            <v/>
          </cell>
        </row>
        <row r="1294">
          <cell r="AH1294">
            <v>39104</v>
          </cell>
          <cell r="AI1294">
            <v>5620</v>
          </cell>
          <cell r="AJ1294">
            <v>2757</v>
          </cell>
          <cell r="AK1294" t="str">
            <v/>
          </cell>
          <cell r="AM1294">
            <v>3.8892733564013842</v>
          </cell>
          <cell r="AN1294">
            <v>2.0589992531740107</v>
          </cell>
          <cell r="AO1294" t="str">
            <v/>
          </cell>
          <cell r="AR1294">
            <v>560</v>
          </cell>
          <cell r="AX1294" t="str">
            <v/>
          </cell>
        </row>
        <row r="1295">
          <cell r="AH1295">
            <v>39105</v>
          </cell>
          <cell r="AI1295">
            <v>5660</v>
          </cell>
          <cell r="AJ1295">
            <v>2815</v>
          </cell>
          <cell r="AK1295" t="str">
            <v/>
          </cell>
          <cell r="AM1295">
            <v>3.9169550173010381</v>
          </cell>
          <cell r="AN1295">
            <v>2.1023151605675876</v>
          </cell>
          <cell r="AO1295" t="str">
            <v/>
          </cell>
          <cell r="AR1295">
            <v>560</v>
          </cell>
          <cell r="AX1295" t="str">
            <v/>
          </cell>
        </row>
        <row r="1296">
          <cell r="AH1296">
            <v>39106</v>
          </cell>
          <cell r="AI1296">
            <v>5715</v>
          </cell>
          <cell r="AJ1296">
            <v>2804</v>
          </cell>
          <cell r="AK1296" t="str">
            <v/>
          </cell>
          <cell r="AM1296">
            <v>3.9550173010380623</v>
          </cell>
          <cell r="AN1296">
            <v>2.0941000746825988</v>
          </cell>
          <cell r="AO1296" t="str">
            <v/>
          </cell>
          <cell r="AR1296">
            <v>560</v>
          </cell>
          <cell r="AX1296" t="str">
            <v/>
          </cell>
        </row>
        <row r="1297">
          <cell r="AH1297">
            <v>39107</v>
          </cell>
          <cell r="AI1297">
            <v>5860</v>
          </cell>
          <cell r="AJ1297">
            <v>2792</v>
          </cell>
          <cell r="AK1297">
            <v>560</v>
          </cell>
          <cell r="AM1297">
            <v>4.0553633217993079</v>
          </cell>
          <cell r="AN1297">
            <v>2.0851381628080659</v>
          </cell>
          <cell r="AO1297">
            <v>2.6046511627906979</v>
          </cell>
          <cell r="AR1297">
            <v>560</v>
          </cell>
          <cell r="AX1297">
            <v>560</v>
          </cell>
        </row>
        <row r="1298">
          <cell r="AH1298">
            <v>39108</v>
          </cell>
          <cell r="AI1298">
            <v>5810</v>
          </cell>
          <cell r="AJ1298">
            <v>2795</v>
          </cell>
          <cell r="AK1298" t="str">
            <v/>
          </cell>
          <cell r="AM1298">
            <v>4.0207612456747404</v>
          </cell>
          <cell r="AN1298">
            <v>2.087378640776699</v>
          </cell>
          <cell r="AO1298" t="str">
            <v/>
          </cell>
          <cell r="AR1298">
            <v>550</v>
          </cell>
          <cell r="AX1298" t="str">
            <v/>
          </cell>
        </row>
        <row r="1299">
          <cell r="AH1299">
            <v>39111</v>
          </cell>
          <cell r="AI1299">
            <v>5585</v>
          </cell>
          <cell r="AJ1299">
            <v>2710</v>
          </cell>
          <cell r="AK1299" t="str">
            <v/>
          </cell>
          <cell r="AM1299">
            <v>3.8650519031141868</v>
          </cell>
          <cell r="AN1299">
            <v>2.023898431665422</v>
          </cell>
          <cell r="AO1299" t="str">
            <v/>
          </cell>
          <cell r="AR1299">
            <v>540</v>
          </cell>
          <cell r="AX1299" t="str">
            <v/>
          </cell>
        </row>
        <row r="1300">
          <cell r="AH1300">
            <v>39112</v>
          </cell>
          <cell r="AI1300">
            <v>5640</v>
          </cell>
          <cell r="AJ1300">
            <v>2696</v>
          </cell>
          <cell r="AK1300" t="str">
            <v/>
          </cell>
          <cell r="AM1300">
            <v>3.9031141868512109</v>
          </cell>
          <cell r="AN1300">
            <v>2.0134428678117997</v>
          </cell>
          <cell r="AO1300" t="str">
            <v/>
          </cell>
          <cell r="AR1300">
            <v>530</v>
          </cell>
          <cell r="AX1300" t="str">
            <v/>
          </cell>
        </row>
        <row r="1301">
          <cell r="AH1301">
            <v>39113</v>
          </cell>
          <cell r="AI1301">
            <v>5735</v>
          </cell>
          <cell r="AJ1301">
            <v>2730</v>
          </cell>
          <cell r="AK1301" t="str">
            <v/>
          </cell>
          <cell r="AM1301">
            <v>3.9688581314878895</v>
          </cell>
          <cell r="AN1301">
            <v>2.0388349514563107</v>
          </cell>
          <cell r="AO1301" t="str">
            <v/>
          </cell>
          <cell r="AR1301">
            <v>520</v>
          </cell>
          <cell r="AX1301" t="str">
            <v/>
          </cell>
        </row>
        <row r="1302">
          <cell r="AH1302">
            <v>39114</v>
          </cell>
          <cell r="AI1302">
            <v>5600</v>
          </cell>
          <cell r="AJ1302">
            <v>2753</v>
          </cell>
          <cell r="AK1302">
            <v>510</v>
          </cell>
          <cell r="AM1302">
            <v>3.875432525951557</v>
          </cell>
          <cell r="AN1302">
            <v>2.0560119492158329</v>
          </cell>
          <cell r="AO1302">
            <v>2.3720930232558142</v>
          </cell>
          <cell r="AR1302">
            <v>510</v>
          </cell>
          <cell r="AX1302">
            <v>510</v>
          </cell>
        </row>
        <row r="1303">
          <cell r="AH1303">
            <v>39115</v>
          </cell>
          <cell r="AI1303">
            <v>5345</v>
          </cell>
          <cell r="AJ1303">
            <v>2720</v>
          </cell>
          <cell r="AK1303" t="str">
            <v/>
          </cell>
          <cell r="AM1303">
            <v>3.698961937716263</v>
          </cell>
          <cell r="AN1303">
            <v>2.0313666915608661</v>
          </cell>
          <cell r="AO1303" t="str">
            <v/>
          </cell>
          <cell r="AR1303">
            <v>510</v>
          </cell>
          <cell r="AX1303" t="str">
            <v/>
          </cell>
        </row>
        <row r="1304">
          <cell r="AH1304">
            <v>39118</v>
          </cell>
          <cell r="AI1304">
            <v>5340</v>
          </cell>
          <cell r="AJ1304">
            <v>2712</v>
          </cell>
          <cell r="AK1304" t="str">
            <v/>
          </cell>
          <cell r="AM1304">
            <v>3.6955017301038064</v>
          </cell>
          <cell r="AN1304">
            <v>2.025392083644511</v>
          </cell>
          <cell r="AO1304" t="str">
            <v/>
          </cell>
          <cell r="AR1304">
            <v>510</v>
          </cell>
          <cell r="AX1304" t="str">
            <v/>
          </cell>
        </row>
        <row r="1305">
          <cell r="AH1305">
            <v>39119</v>
          </cell>
          <cell r="AI1305">
            <v>5470</v>
          </cell>
          <cell r="AJ1305">
            <v>2705</v>
          </cell>
          <cell r="AK1305" t="str">
            <v/>
          </cell>
          <cell r="AM1305">
            <v>3.7854671280276815</v>
          </cell>
          <cell r="AN1305">
            <v>2.0201643017176996</v>
          </cell>
          <cell r="AO1305" t="str">
            <v/>
          </cell>
          <cell r="AR1305">
            <v>510</v>
          </cell>
          <cell r="AX1305" t="str">
            <v/>
          </cell>
        </row>
        <row r="1306">
          <cell r="AH1306">
            <v>39120</v>
          </cell>
          <cell r="AI1306">
            <v>5425</v>
          </cell>
          <cell r="AJ1306">
            <v>2655</v>
          </cell>
          <cell r="AK1306" t="str">
            <v/>
          </cell>
          <cell r="AM1306">
            <v>3.7543252595155709</v>
          </cell>
          <cell r="AN1306">
            <v>1.982823002240478</v>
          </cell>
          <cell r="AO1306" t="str">
            <v/>
          </cell>
          <cell r="AR1306">
            <v>510</v>
          </cell>
          <cell r="AX1306" t="str">
            <v/>
          </cell>
        </row>
        <row r="1307">
          <cell r="AH1307">
            <v>39121</v>
          </cell>
          <cell r="AI1307">
            <v>5410</v>
          </cell>
          <cell r="AJ1307">
            <v>2690</v>
          </cell>
          <cell r="AK1307">
            <v>510</v>
          </cell>
          <cell r="AM1307">
            <v>3.7439446366782008</v>
          </cell>
          <cell r="AN1307">
            <v>2.0089619118745334</v>
          </cell>
          <cell r="AO1307">
            <v>2.3720930232558142</v>
          </cell>
          <cell r="AR1307">
            <v>510</v>
          </cell>
          <cell r="AX1307">
            <v>510</v>
          </cell>
        </row>
        <row r="1308">
          <cell r="AH1308">
            <v>39122</v>
          </cell>
          <cell r="AI1308">
            <v>5580</v>
          </cell>
          <cell r="AJ1308">
            <v>2700</v>
          </cell>
          <cell r="AK1308" t="str">
            <v/>
          </cell>
          <cell r="AM1308">
            <v>3.8615916955017302</v>
          </cell>
          <cell r="AN1308">
            <v>2.0164301717699775</v>
          </cell>
          <cell r="AO1308" t="str">
            <v/>
          </cell>
          <cell r="AR1308">
            <v>510</v>
          </cell>
          <cell r="AX1308" t="str">
            <v/>
          </cell>
        </row>
        <row r="1309">
          <cell r="AH1309">
            <v>39125</v>
          </cell>
          <cell r="AI1309">
            <v>5470</v>
          </cell>
          <cell r="AJ1309">
            <v>2707</v>
          </cell>
          <cell r="AK1309" t="str">
            <v/>
          </cell>
          <cell r="AM1309">
            <v>3.7854671280276815</v>
          </cell>
          <cell r="AN1309">
            <v>2.0216579536967885</v>
          </cell>
          <cell r="AO1309" t="str">
            <v/>
          </cell>
          <cell r="AR1309">
            <v>510</v>
          </cell>
          <cell r="AX1309" t="str">
            <v/>
          </cell>
        </row>
        <row r="1310">
          <cell r="AH1310">
            <v>39126</v>
          </cell>
          <cell r="AI1310">
            <v>5749</v>
          </cell>
          <cell r="AJ1310">
            <v>2820</v>
          </cell>
          <cell r="AK1310" t="str">
            <v/>
          </cell>
          <cell r="AM1310">
            <v>3.9785467128027681</v>
          </cell>
          <cell r="AN1310">
            <v>2.1060492905153101</v>
          </cell>
          <cell r="AO1310" t="str">
            <v/>
          </cell>
          <cell r="AR1310">
            <v>510</v>
          </cell>
          <cell r="AX1310" t="str">
            <v/>
          </cell>
        </row>
        <row r="1311">
          <cell r="AH1311">
            <v>39127</v>
          </cell>
          <cell r="AI1311">
            <v>5725</v>
          </cell>
          <cell r="AJ1311">
            <v>2828</v>
          </cell>
          <cell r="AK1311" t="str">
            <v/>
          </cell>
          <cell r="AM1311">
            <v>3.9619377162629759</v>
          </cell>
          <cell r="AN1311">
            <v>2.1120238984316653</v>
          </cell>
          <cell r="AO1311" t="str">
            <v/>
          </cell>
          <cell r="AR1311">
            <v>510</v>
          </cell>
          <cell r="AX1311" t="str">
            <v/>
          </cell>
        </row>
        <row r="1312">
          <cell r="AH1312">
            <v>39128</v>
          </cell>
          <cell r="AI1312">
            <v>5850</v>
          </cell>
          <cell r="AJ1312">
            <v>2815</v>
          </cell>
          <cell r="AK1312">
            <v>510</v>
          </cell>
          <cell r="AM1312">
            <v>4.0484429065743948</v>
          </cell>
          <cell r="AN1312">
            <v>2.1023151605675876</v>
          </cell>
          <cell r="AO1312">
            <v>2.3720930232558142</v>
          </cell>
          <cell r="AR1312">
            <v>510</v>
          </cell>
          <cell r="AX1312">
            <v>510</v>
          </cell>
        </row>
        <row r="1313">
          <cell r="AH1313">
            <v>39129</v>
          </cell>
          <cell r="AI1313">
            <v>5810</v>
          </cell>
          <cell r="AJ1313">
            <v>2795</v>
          </cell>
          <cell r="AK1313" t="str">
            <v/>
          </cell>
          <cell r="AM1313">
            <v>4.0207612456747404</v>
          </cell>
          <cell r="AN1313">
            <v>2.087378640776699</v>
          </cell>
          <cell r="AO1313" t="str">
            <v/>
          </cell>
          <cell r="AR1313">
            <v>514</v>
          </cell>
          <cell r="AX1313" t="str">
            <v/>
          </cell>
        </row>
        <row r="1314">
          <cell r="AH1314">
            <v>39132</v>
          </cell>
          <cell r="AI1314">
            <v>5805</v>
          </cell>
          <cell r="AJ1314">
            <v>2780</v>
          </cell>
          <cell r="AK1314" t="str">
            <v/>
          </cell>
          <cell r="AM1314">
            <v>4.0173010380622838</v>
          </cell>
          <cell r="AN1314">
            <v>2.0761762509335324</v>
          </cell>
          <cell r="AO1314" t="str">
            <v/>
          </cell>
          <cell r="AR1314">
            <v>518</v>
          </cell>
          <cell r="AX1314" t="str">
            <v/>
          </cell>
        </row>
        <row r="1315">
          <cell r="AH1315">
            <v>39133</v>
          </cell>
          <cell r="AI1315">
            <v>5720</v>
          </cell>
          <cell r="AJ1315">
            <v>2742</v>
          </cell>
          <cell r="AK1315" t="str">
            <v/>
          </cell>
          <cell r="AM1315">
            <v>3.9584775086505188</v>
          </cell>
          <cell r="AN1315">
            <v>2.0477968633308441</v>
          </cell>
          <cell r="AO1315" t="str">
            <v/>
          </cell>
          <cell r="AR1315">
            <v>522</v>
          </cell>
          <cell r="AX1315" t="str">
            <v/>
          </cell>
        </row>
        <row r="1316">
          <cell r="AH1316">
            <v>39134</v>
          </cell>
          <cell r="AI1316">
            <v>5790</v>
          </cell>
          <cell r="AJ1316">
            <v>2758</v>
          </cell>
          <cell r="AK1316" t="str">
            <v/>
          </cell>
          <cell r="AM1316">
            <v>4.0069204152249132</v>
          </cell>
          <cell r="AN1316">
            <v>2.0597460791635549</v>
          </cell>
          <cell r="AO1316" t="str">
            <v/>
          </cell>
          <cell r="AR1316">
            <v>526</v>
          </cell>
          <cell r="AX1316" t="str">
            <v/>
          </cell>
        </row>
        <row r="1317">
          <cell r="AH1317">
            <v>39135</v>
          </cell>
          <cell r="AI1317">
            <v>6135</v>
          </cell>
          <cell r="AJ1317">
            <v>2795</v>
          </cell>
          <cell r="AK1317">
            <v>530</v>
          </cell>
          <cell r="AM1317">
            <v>4.2456747404844295</v>
          </cell>
          <cell r="AN1317">
            <v>2.087378640776699</v>
          </cell>
          <cell r="AO1317">
            <v>2.4651162790697674</v>
          </cell>
          <cell r="AR1317">
            <v>530</v>
          </cell>
          <cell r="AX1317">
            <v>530</v>
          </cell>
        </row>
        <row r="1318">
          <cell r="AH1318">
            <v>39136</v>
          </cell>
          <cell r="AI1318">
            <v>6306</v>
          </cell>
          <cell r="AJ1318">
            <v>2885</v>
          </cell>
          <cell r="AK1318" t="str">
            <v/>
          </cell>
          <cell r="AM1318">
            <v>4.3640138408304496</v>
          </cell>
          <cell r="AN1318">
            <v>2.1545929798356984</v>
          </cell>
          <cell r="AO1318" t="str">
            <v/>
          </cell>
          <cell r="AR1318">
            <v>530</v>
          </cell>
          <cell r="AX1318" t="str">
            <v/>
          </cell>
        </row>
        <row r="1319">
          <cell r="AH1319">
            <v>39139</v>
          </cell>
          <cell r="AI1319">
            <v>6290</v>
          </cell>
          <cell r="AJ1319">
            <v>2895</v>
          </cell>
          <cell r="AK1319" t="str">
            <v/>
          </cell>
          <cell r="AM1319">
            <v>4.3529411764705879</v>
          </cell>
          <cell r="AN1319">
            <v>2.1620612397311425</v>
          </cell>
          <cell r="AO1319" t="str">
            <v/>
          </cell>
          <cell r="AR1319">
            <v>530</v>
          </cell>
          <cell r="AX1319" t="str">
            <v/>
          </cell>
        </row>
        <row r="1320">
          <cell r="AH1320">
            <v>39140</v>
          </cell>
          <cell r="AI1320">
            <v>6230</v>
          </cell>
          <cell r="AJ1320">
            <v>2881</v>
          </cell>
          <cell r="AK1320" t="str">
            <v/>
          </cell>
          <cell r="AM1320">
            <v>4.3114186851211072</v>
          </cell>
          <cell r="AN1320">
            <v>2.1516056758775206</v>
          </cell>
          <cell r="AO1320" t="str">
            <v/>
          </cell>
          <cell r="AR1320">
            <v>530</v>
          </cell>
          <cell r="AX1320" t="str">
            <v/>
          </cell>
        </row>
        <row r="1321">
          <cell r="AH1321">
            <v>39141</v>
          </cell>
          <cell r="AI1321">
            <v>6015</v>
          </cell>
          <cell r="AJ1321">
            <v>2815</v>
          </cell>
          <cell r="AK1321" t="str">
            <v/>
          </cell>
          <cell r="AM1321">
            <v>4.1626297577854672</v>
          </cell>
          <cell r="AN1321">
            <v>2.1023151605675876</v>
          </cell>
          <cell r="AO1321" t="str">
            <v/>
          </cell>
          <cell r="AR1321">
            <v>530</v>
          </cell>
          <cell r="AX1321" t="str">
            <v/>
          </cell>
        </row>
        <row r="1322">
          <cell r="AH1322">
            <v>39142</v>
          </cell>
          <cell r="AI1322">
            <v>6110</v>
          </cell>
          <cell r="AJ1322">
            <v>2795</v>
          </cell>
          <cell r="AK1322">
            <v>530</v>
          </cell>
          <cell r="AM1322">
            <v>4.2283737024221457</v>
          </cell>
          <cell r="AN1322">
            <v>2.087378640776699</v>
          </cell>
          <cell r="AO1322">
            <v>2.4651162790697674</v>
          </cell>
          <cell r="AR1322">
            <v>530</v>
          </cell>
          <cell r="AX1322">
            <v>530</v>
          </cell>
        </row>
        <row r="1323">
          <cell r="AH1323">
            <v>39143</v>
          </cell>
          <cell r="AI1323">
            <v>6020</v>
          </cell>
          <cell r="AJ1323">
            <v>2748</v>
          </cell>
          <cell r="AK1323" t="str">
            <v/>
          </cell>
          <cell r="AM1323">
            <v>4.1660899653979238</v>
          </cell>
          <cell r="AN1323">
            <v>2.0522778192681104</v>
          </cell>
          <cell r="AO1323" t="str">
            <v/>
          </cell>
          <cell r="AR1323">
            <v>530</v>
          </cell>
          <cell r="AX1323" t="str">
            <v/>
          </cell>
        </row>
        <row r="1324">
          <cell r="AH1324">
            <v>39146</v>
          </cell>
          <cell r="AI1324">
            <v>5890</v>
          </cell>
          <cell r="AJ1324">
            <v>2678</v>
          </cell>
          <cell r="AK1324" t="str">
            <v/>
          </cell>
          <cell r="AM1324">
            <v>4.0761245674740483</v>
          </cell>
          <cell r="AN1324">
            <v>2</v>
          </cell>
          <cell r="AO1324" t="str">
            <v/>
          </cell>
          <cell r="AR1324">
            <v>530</v>
          </cell>
          <cell r="AX1324" t="str">
            <v/>
          </cell>
        </row>
        <row r="1325">
          <cell r="AH1325">
            <v>39147</v>
          </cell>
          <cell r="AI1325">
            <v>5980</v>
          </cell>
          <cell r="AJ1325">
            <v>2694</v>
          </cell>
          <cell r="AK1325" t="str">
            <v/>
          </cell>
          <cell r="AM1325">
            <v>4.1384083044982702</v>
          </cell>
          <cell r="AN1325">
            <v>2.0119492158327108</v>
          </cell>
          <cell r="AO1325" t="str">
            <v/>
          </cell>
          <cell r="AR1325">
            <v>530</v>
          </cell>
          <cell r="AX1325" t="str">
            <v/>
          </cell>
        </row>
        <row r="1326">
          <cell r="AH1326">
            <v>39148</v>
          </cell>
          <cell r="AI1326">
            <v>6140</v>
          </cell>
          <cell r="AJ1326">
            <v>2730</v>
          </cell>
          <cell r="AK1326" t="str">
            <v/>
          </cell>
          <cell r="AM1326">
            <v>4.2491349480968861</v>
          </cell>
          <cell r="AN1326">
            <v>2.0388349514563107</v>
          </cell>
          <cell r="AO1326" t="str">
            <v/>
          </cell>
          <cell r="AR1326">
            <v>530</v>
          </cell>
          <cell r="AX1326" t="str">
            <v/>
          </cell>
        </row>
        <row r="1327">
          <cell r="AH1327">
            <v>39149</v>
          </cell>
          <cell r="AI1327">
            <v>6275</v>
          </cell>
          <cell r="AJ1327">
            <v>2745</v>
          </cell>
          <cell r="AK1327">
            <v>530</v>
          </cell>
          <cell r="AM1327">
            <v>4.3425605536332181</v>
          </cell>
          <cell r="AN1327">
            <v>2.0500373412994772</v>
          </cell>
          <cell r="AO1327">
            <v>2.4651162790697674</v>
          </cell>
          <cell r="AR1327">
            <v>530</v>
          </cell>
          <cell r="AX1327">
            <v>530</v>
          </cell>
        </row>
        <row r="1328">
          <cell r="AH1328">
            <v>39150</v>
          </cell>
          <cell r="AI1328">
            <v>6130</v>
          </cell>
          <cell r="AJ1328">
            <v>2718</v>
          </cell>
          <cell r="AK1328" t="str">
            <v/>
          </cell>
          <cell r="AM1328">
            <v>4.242214532871972</v>
          </cell>
          <cell r="AN1328">
            <v>2.0298730395817772</v>
          </cell>
          <cell r="AO1328" t="str">
            <v/>
          </cell>
          <cell r="AR1328">
            <v>538</v>
          </cell>
          <cell r="AX1328" t="str">
            <v/>
          </cell>
        </row>
        <row r="1329">
          <cell r="AH1329">
            <v>39153</v>
          </cell>
          <cell r="AI1329">
            <v>6265</v>
          </cell>
          <cell r="AJ1329">
            <v>2773</v>
          </cell>
          <cell r="AK1329" t="str">
            <v/>
          </cell>
          <cell r="AM1329">
            <v>4.3356401384083041</v>
          </cell>
          <cell r="AN1329">
            <v>2.0709484690067215</v>
          </cell>
          <cell r="AO1329" t="str">
            <v/>
          </cell>
          <cell r="AR1329">
            <v>546</v>
          </cell>
          <cell r="AX1329" t="str">
            <v/>
          </cell>
        </row>
        <row r="1330">
          <cell r="AH1330">
            <v>39154</v>
          </cell>
          <cell r="AI1330">
            <v>6220</v>
          </cell>
          <cell r="AJ1330">
            <v>2737</v>
          </cell>
          <cell r="AK1330" t="str">
            <v/>
          </cell>
          <cell r="AM1330">
            <v>4.304498269896194</v>
          </cell>
          <cell r="AN1330">
            <v>2.0440627333831216</v>
          </cell>
          <cell r="AO1330" t="str">
            <v/>
          </cell>
          <cell r="AR1330">
            <v>554</v>
          </cell>
          <cell r="AX1330" t="str">
            <v/>
          </cell>
        </row>
        <row r="1331">
          <cell r="AH1331">
            <v>39155</v>
          </cell>
          <cell r="AI1331">
            <v>6220</v>
          </cell>
          <cell r="AJ1331">
            <v>2715</v>
          </cell>
          <cell r="AK1331" t="str">
            <v/>
          </cell>
          <cell r="AM1331">
            <v>4.304498269896194</v>
          </cell>
          <cell r="AN1331">
            <v>2.0276325616131441</v>
          </cell>
          <cell r="AO1331" t="str">
            <v/>
          </cell>
          <cell r="AR1331">
            <v>562</v>
          </cell>
          <cell r="AX1331" t="str">
            <v/>
          </cell>
        </row>
        <row r="1332">
          <cell r="AH1332">
            <v>39156</v>
          </cell>
          <cell r="AI1332">
            <v>6540</v>
          </cell>
          <cell r="AJ1332">
            <v>2790</v>
          </cell>
          <cell r="AK1332">
            <v>570</v>
          </cell>
          <cell r="AM1332">
            <v>4.5259515570934257</v>
          </cell>
          <cell r="AN1332">
            <v>2.0836445108289769</v>
          </cell>
          <cell r="AO1332">
            <v>2.6511627906976742</v>
          </cell>
          <cell r="AR1332">
            <v>570</v>
          </cell>
          <cell r="AX1332">
            <v>570</v>
          </cell>
        </row>
        <row r="1333">
          <cell r="AH1333">
            <v>39157</v>
          </cell>
          <cell r="AI1333">
            <v>6610</v>
          </cell>
          <cell r="AJ1333">
            <v>2814</v>
          </cell>
          <cell r="AK1333" t="str">
            <v/>
          </cell>
          <cell r="AM1333">
            <v>4.5743944636678204</v>
          </cell>
          <cell r="AN1333">
            <v>2.1015683345780434</v>
          </cell>
          <cell r="AO1333" t="str">
            <v/>
          </cell>
          <cell r="AR1333">
            <v>572</v>
          </cell>
          <cell r="AX1333" t="str">
            <v/>
          </cell>
        </row>
        <row r="1334">
          <cell r="AH1334">
            <v>39160</v>
          </cell>
          <cell r="AI1334">
            <v>6630</v>
          </cell>
          <cell r="AJ1334">
            <v>2812</v>
          </cell>
          <cell r="AK1334" t="str">
            <v/>
          </cell>
          <cell r="AM1334">
            <v>4.5882352941176467</v>
          </cell>
          <cell r="AN1334">
            <v>2.1000746825989545</v>
          </cell>
          <cell r="AO1334" t="str">
            <v/>
          </cell>
          <cell r="AR1334">
            <v>574</v>
          </cell>
          <cell r="AX1334" t="str">
            <v/>
          </cell>
        </row>
        <row r="1335">
          <cell r="AH1335">
            <v>39161</v>
          </cell>
          <cell r="AI1335">
            <v>6645</v>
          </cell>
          <cell r="AJ1335">
            <v>2794</v>
          </cell>
          <cell r="AK1335" t="str">
            <v/>
          </cell>
          <cell r="AM1335">
            <v>4.5986159169550174</v>
          </cell>
          <cell r="AN1335">
            <v>2.0866318147871548</v>
          </cell>
          <cell r="AO1335" t="str">
            <v/>
          </cell>
          <cell r="AR1335">
            <v>576</v>
          </cell>
          <cell r="AX1335" t="str">
            <v/>
          </cell>
        </row>
        <row r="1336">
          <cell r="AH1336">
            <v>39162</v>
          </cell>
          <cell r="AI1336">
            <v>6609</v>
          </cell>
          <cell r="AJ1336">
            <v>2750</v>
          </cell>
          <cell r="AK1336" t="str">
            <v/>
          </cell>
          <cell r="AM1336">
            <v>4.5737024221453284</v>
          </cell>
          <cell r="AN1336">
            <v>2.0537714712471993</v>
          </cell>
          <cell r="AO1336" t="str">
            <v/>
          </cell>
          <cell r="AR1336">
            <v>578</v>
          </cell>
          <cell r="AX1336" t="str">
            <v/>
          </cell>
        </row>
        <row r="1337">
          <cell r="AH1337">
            <v>39163</v>
          </cell>
          <cell r="AI1337">
            <v>6720</v>
          </cell>
          <cell r="AJ1337">
            <v>2780</v>
          </cell>
          <cell r="AK1337">
            <v>580</v>
          </cell>
          <cell r="AM1337">
            <v>4.6505190311418687</v>
          </cell>
          <cell r="AN1337">
            <v>2.0761762509335324</v>
          </cell>
          <cell r="AO1337">
            <v>2.6976744186046511</v>
          </cell>
          <cell r="AR1337">
            <v>580</v>
          </cell>
          <cell r="AX1337">
            <v>580</v>
          </cell>
        </row>
        <row r="1338">
          <cell r="AH1338">
            <v>39164</v>
          </cell>
          <cell r="AI1338">
            <v>6720</v>
          </cell>
          <cell r="AJ1338">
            <v>2763</v>
          </cell>
          <cell r="AK1338" t="str">
            <v/>
          </cell>
          <cell r="AM1338">
            <v>4.6505190311418687</v>
          </cell>
          <cell r="AN1338">
            <v>2.0634802091112769</v>
          </cell>
          <cell r="AO1338" t="str">
            <v/>
          </cell>
          <cell r="AR1338">
            <v>580</v>
          </cell>
          <cell r="AX1338" t="str">
            <v/>
          </cell>
        </row>
        <row r="1339">
          <cell r="AH1339">
            <v>39167</v>
          </cell>
          <cell r="AI1339">
            <v>6851</v>
          </cell>
          <cell r="AJ1339">
            <v>2725</v>
          </cell>
          <cell r="AK1339" t="str">
            <v/>
          </cell>
          <cell r="AM1339">
            <v>4.7411764705882353</v>
          </cell>
          <cell r="AN1339">
            <v>2.0351008215085886</v>
          </cell>
          <cell r="AO1339" t="str">
            <v/>
          </cell>
          <cell r="AR1339">
            <v>580</v>
          </cell>
          <cell r="AX1339" t="str">
            <v/>
          </cell>
        </row>
        <row r="1340">
          <cell r="AH1340">
            <v>39168</v>
          </cell>
          <cell r="AI1340">
            <v>6680</v>
          </cell>
          <cell r="AJ1340">
            <v>2747</v>
          </cell>
          <cell r="AK1340" t="str">
            <v/>
          </cell>
          <cell r="AM1340">
            <v>4.6228373702422143</v>
          </cell>
          <cell r="AN1340">
            <v>2.0515309932785661</v>
          </cell>
          <cell r="AO1340" t="str">
            <v/>
          </cell>
          <cell r="AR1340">
            <v>580</v>
          </cell>
          <cell r="AX1340" t="str">
            <v/>
          </cell>
        </row>
        <row r="1341">
          <cell r="AH1341">
            <v>39169</v>
          </cell>
          <cell r="AI1341">
            <v>6660</v>
          </cell>
          <cell r="AJ1341">
            <v>2745</v>
          </cell>
          <cell r="AK1341" t="str">
            <v/>
          </cell>
          <cell r="AM1341">
            <v>4.6089965397923871</v>
          </cell>
          <cell r="AN1341">
            <v>2.0500373412994772</v>
          </cell>
          <cell r="AO1341" t="str">
            <v/>
          </cell>
          <cell r="AR1341">
            <v>580</v>
          </cell>
          <cell r="AX1341" t="str">
            <v/>
          </cell>
        </row>
        <row r="1342">
          <cell r="AH1342">
            <v>39170</v>
          </cell>
          <cell r="AI1342">
            <v>6755</v>
          </cell>
          <cell r="AJ1342">
            <v>2780</v>
          </cell>
          <cell r="AK1342">
            <v>580</v>
          </cell>
          <cell r="AM1342">
            <v>4.6747404844290656</v>
          </cell>
          <cell r="AN1342">
            <v>2.0761762509335324</v>
          </cell>
          <cell r="AO1342">
            <v>2.6976744186046511</v>
          </cell>
          <cell r="AR1342">
            <v>580</v>
          </cell>
          <cell r="AX1342">
            <v>580</v>
          </cell>
        </row>
        <row r="1343">
          <cell r="AH1343">
            <v>39171</v>
          </cell>
          <cell r="AI1343">
            <v>6860</v>
          </cell>
          <cell r="AJ1343">
            <v>2780</v>
          </cell>
          <cell r="AK1343" t="str">
            <v/>
          </cell>
          <cell r="AM1343">
            <v>4.7474048442906573</v>
          </cell>
          <cell r="AN1343">
            <v>2.0761762509335324</v>
          </cell>
          <cell r="AO1343" t="str">
            <v/>
          </cell>
          <cell r="AR1343">
            <v>580</v>
          </cell>
          <cell r="AX1343" t="str">
            <v/>
          </cell>
        </row>
        <row r="1344">
          <cell r="AH1344">
            <v>39174</v>
          </cell>
          <cell r="AI1344">
            <v>6970</v>
          </cell>
          <cell r="AJ1344">
            <v>2755</v>
          </cell>
          <cell r="AK1344" t="str">
            <v/>
          </cell>
          <cell r="AM1344">
            <v>4.8235294117647056</v>
          </cell>
          <cell r="AN1344">
            <v>2.0575056011949218</v>
          </cell>
          <cell r="AO1344" t="str">
            <v/>
          </cell>
          <cell r="AR1344">
            <v>580</v>
          </cell>
          <cell r="AX1344" t="str">
            <v/>
          </cell>
        </row>
        <row r="1345">
          <cell r="AH1345">
            <v>39175</v>
          </cell>
          <cell r="AI1345">
            <v>7235</v>
          </cell>
          <cell r="AJ1345">
            <v>2845</v>
          </cell>
          <cell r="AK1345" t="str">
            <v/>
          </cell>
          <cell r="AM1345">
            <v>5.0069204152249132</v>
          </cell>
          <cell r="AN1345">
            <v>2.1247199402539207</v>
          </cell>
          <cell r="AO1345" t="str">
            <v/>
          </cell>
          <cell r="AR1345">
            <v>580</v>
          </cell>
          <cell r="AX1345" t="str">
            <v/>
          </cell>
        </row>
        <row r="1346">
          <cell r="AH1346">
            <v>39176</v>
          </cell>
          <cell r="AI1346">
            <v>7420</v>
          </cell>
          <cell r="AJ1346">
            <v>2871</v>
          </cell>
          <cell r="AK1346" t="str">
            <v/>
          </cell>
          <cell r="AM1346">
            <v>5.1349480968858128</v>
          </cell>
          <cell r="AN1346">
            <v>2.1441374159820761</v>
          </cell>
          <cell r="AO1346" t="str">
            <v/>
          </cell>
          <cell r="AR1346">
            <v>580</v>
          </cell>
          <cell r="AX1346" t="str">
            <v/>
          </cell>
        </row>
        <row r="1347">
          <cell r="AH1347">
            <v>39177</v>
          </cell>
          <cell r="AI1347">
            <v>7340</v>
          </cell>
          <cell r="AJ1347">
            <v>2840</v>
          </cell>
          <cell r="AK1347">
            <v>580</v>
          </cell>
          <cell r="AM1347">
            <v>5.0795847750865049</v>
          </cell>
          <cell r="AN1347">
            <v>2.1209858103061987</v>
          </cell>
          <cell r="AO1347">
            <v>2.6976744186046511</v>
          </cell>
          <cell r="AR1347">
            <v>580</v>
          </cell>
          <cell r="AX1347">
            <v>580</v>
          </cell>
        </row>
        <row r="1348">
          <cell r="AH1348">
            <v>39182</v>
          </cell>
          <cell r="AI1348">
            <v>7720</v>
          </cell>
          <cell r="AJ1348">
            <v>2875</v>
          </cell>
          <cell r="AK1348" t="str">
            <v/>
          </cell>
          <cell r="AM1348">
            <v>5.3425605536332181</v>
          </cell>
          <cell r="AN1348">
            <v>2.1471247199402539</v>
          </cell>
          <cell r="AO1348" t="str">
            <v/>
          </cell>
          <cell r="AR1348">
            <v>580</v>
          </cell>
          <cell r="AX1348" t="str">
            <v/>
          </cell>
        </row>
        <row r="1349">
          <cell r="AH1349">
            <v>39183</v>
          </cell>
          <cell r="AI1349">
            <v>7830</v>
          </cell>
          <cell r="AJ1349">
            <v>2871</v>
          </cell>
          <cell r="AK1349" t="str">
            <v/>
          </cell>
          <cell r="AM1349">
            <v>5.4186851211072664</v>
          </cell>
          <cell r="AN1349">
            <v>2.1441374159820761</v>
          </cell>
          <cell r="AO1349" t="str">
            <v/>
          </cell>
          <cell r="AR1349">
            <v>580</v>
          </cell>
          <cell r="AX1349" t="str">
            <v/>
          </cell>
        </row>
        <row r="1350">
          <cell r="AH1350">
            <v>39184</v>
          </cell>
          <cell r="AI1350">
            <v>7690</v>
          </cell>
          <cell r="AJ1350">
            <v>2835</v>
          </cell>
          <cell r="AK1350">
            <v>580</v>
          </cell>
          <cell r="AM1350">
            <v>5.3217993079584778</v>
          </cell>
          <cell r="AN1350">
            <v>2.1172516803584767</v>
          </cell>
          <cell r="AO1350">
            <v>2.6976744186046511</v>
          </cell>
          <cell r="AR1350">
            <v>580</v>
          </cell>
          <cell r="AX1350">
            <v>580</v>
          </cell>
        </row>
        <row r="1351">
          <cell r="AH1351">
            <v>39185</v>
          </cell>
          <cell r="AI1351">
            <v>7705</v>
          </cell>
          <cell r="AJ1351">
            <v>2812</v>
          </cell>
          <cell r="AK1351" t="str">
            <v/>
          </cell>
          <cell r="AM1351">
            <v>5.3321799307958475</v>
          </cell>
          <cell r="AN1351">
            <v>2.1000746825989545</v>
          </cell>
          <cell r="AO1351" t="str">
            <v/>
          </cell>
          <cell r="AR1351">
            <v>580</v>
          </cell>
          <cell r="AX1351" t="str">
            <v/>
          </cell>
        </row>
        <row r="1352">
          <cell r="AH1352">
            <v>39188</v>
          </cell>
          <cell r="AI1352">
            <v>7730</v>
          </cell>
          <cell r="AJ1352">
            <v>2822</v>
          </cell>
          <cell r="AK1352" t="str">
            <v/>
          </cell>
          <cell r="AM1352">
            <v>5.3494809688581313</v>
          </cell>
          <cell r="AN1352">
            <v>2.107542942494399</v>
          </cell>
          <cell r="AO1352" t="str">
            <v/>
          </cell>
          <cell r="AR1352">
            <v>580</v>
          </cell>
          <cell r="AX1352" t="str">
            <v/>
          </cell>
        </row>
        <row r="1353">
          <cell r="AH1353">
            <v>39189</v>
          </cell>
          <cell r="AI1353">
            <v>8049</v>
          </cell>
          <cell r="AJ1353">
            <v>2892.5</v>
          </cell>
          <cell r="AK1353" t="str">
            <v/>
          </cell>
          <cell r="AM1353">
            <v>5.5702422145328718</v>
          </cell>
          <cell r="AN1353">
            <v>2.1601941747572817</v>
          </cell>
          <cell r="AO1353" t="str">
            <v/>
          </cell>
          <cell r="AR1353">
            <v>580</v>
          </cell>
          <cell r="AX1353" t="str">
            <v/>
          </cell>
        </row>
        <row r="1354">
          <cell r="AH1354">
            <v>39190</v>
          </cell>
          <cell r="AI1354">
            <v>7985</v>
          </cell>
          <cell r="AJ1354">
            <v>2878</v>
          </cell>
          <cell r="AK1354" t="str">
            <v/>
          </cell>
          <cell r="AM1354">
            <v>5.5259515570934257</v>
          </cell>
          <cell r="AN1354">
            <v>2.149365197908887</v>
          </cell>
          <cell r="AO1354" t="str">
            <v/>
          </cell>
          <cell r="AR1354">
            <v>580</v>
          </cell>
          <cell r="AX1354" t="str">
            <v/>
          </cell>
        </row>
        <row r="1355">
          <cell r="AH1355">
            <v>39191</v>
          </cell>
          <cell r="AI1355">
            <v>7825</v>
          </cell>
          <cell r="AJ1355">
            <v>2845</v>
          </cell>
          <cell r="AK1355">
            <v>580</v>
          </cell>
          <cell r="AM1355">
            <v>5.4152249134948098</v>
          </cell>
          <cell r="AN1355">
            <v>2.1247199402539207</v>
          </cell>
          <cell r="AO1355">
            <v>2.6976744186046511</v>
          </cell>
          <cell r="AR1355">
            <v>580</v>
          </cell>
          <cell r="AX1355">
            <v>580</v>
          </cell>
        </row>
        <row r="1356">
          <cell r="AH1356">
            <v>39192</v>
          </cell>
          <cell r="AI1356">
            <v>7955</v>
          </cell>
          <cell r="AJ1356">
            <v>2842</v>
          </cell>
          <cell r="AK1356" t="str">
            <v/>
          </cell>
          <cell r="AM1356">
            <v>5.5051903114186853</v>
          </cell>
          <cell r="AN1356">
            <v>2.1224794622852876</v>
          </cell>
          <cell r="AO1356" t="str">
            <v/>
          </cell>
          <cell r="AR1356">
            <v>580</v>
          </cell>
          <cell r="AX1356" t="str">
            <v/>
          </cell>
        </row>
        <row r="1357">
          <cell r="AH1357">
            <v>39195</v>
          </cell>
          <cell r="AI1357">
            <v>8010</v>
          </cell>
          <cell r="AJ1357">
            <v>2863</v>
          </cell>
          <cell r="AK1357" t="str">
            <v/>
          </cell>
          <cell r="AM1357">
            <v>5.5432525951557095</v>
          </cell>
          <cell r="AN1357">
            <v>2.1381628080657209</v>
          </cell>
          <cell r="AO1357" t="str">
            <v/>
          </cell>
          <cell r="AR1357">
            <v>580</v>
          </cell>
          <cell r="AX1357" t="str">
            <v/>
          </cell>
        </row>
        <row r="1358">
          <cell r="AH1358">
            <v>39196</v>
          </cell>
          <cell r="AI1358">
            <v>7820</v>
          </cell>
          <cell r="AJ1358">
            <v>2840</v>
          </cell>
          <cell r="AK1358" t="str">
            <v/>
          </cell>
          <cell r="AM1358">
            <v>5.4117647058823533</v>
          </cell>
          <cell r="AN1358">
            <v>2.1209858103061987</v>
          </cell>
          <cell r="AO1358" t="str">
            <v/>
          </cell>
          <cell r="AR1358">
            <v>580</v>
          </cell>
          <cell r="AX1358" t="str">
            <v/>
          </cell>
        </row>
        <row r="1359">
          <cell r="AH1359">
            <v>39197</v>
          </cell>
          <cell r="AI1359">
            <v>7860</v>
          </cell>
          <cell r="AJ1359">
            <v>2822</v>
          </cell>
          <cell r="AK1359" t="str">
            <v/>
          </cell>
          <cell r="AM1359">
            <v>5.4394463667820068</v>
          </cell>
          <cell r="AN1359">
            <v>2.107542942494399</v>
          </cell>
          <cell r="AO1359" t="str">
            <v/>
          </cell>
          <cell r="AR1359">
            <v>580</v>
          </cell>
          <cell r="AX1359" t="str">
            <v/>
          </cell>
        </row>
        <row r="1360">
          <cell r="AH1360">
            <v>39198</v>
          </cell>
          <cell r="AI1360">
            <v>7659</v>
          </cell>
          <cell r="AJ1360">
            <v>2810</v>
          </cell>
          <cell r="AK1360">
            <v>580</v>
          </cell>
          <cell r="AM1360">
            <v>5.3003460207612454</v>
          </cell>
          <cell r="AN1360">
            <v>2.0985810306198656</v>
          </cell>
          <cell r="AO1360">
            <v>2.6976744186046511</v>
          </cell>
          <cell r="AR1360">
            <v>580</v>
          </cell>
          <cell r="AX1360">
            <v>580</v>
          </cell>
        </row>
        <row r="1361">
          <cell r="AH1361">
            <v>39199</v>
          </cell>
          <cell r="AI1361">
            <v>7745</v>
          </cell>
          <cell r="AJ1361">
            <v>2854</v>
          </cell>
          <cell r="AK1361" t="str">
            <v/>
          </cell>
          <cell r="AM1361">
            <v>5.3598615916955019</v>
          </cell>
          <cell r="AN1361">
            <v>2.1314413741598206</v>
          </cell>
          <cell r="AO1361" t="str">
            <v/>
          </cell>
          <cell r="AR1361">
            <v>580</v>
          </cell>
          <cell r="AX1361" t="str">
            <v/>
          </cell>
        </row>
        <row r="1362">
          <cell r="AH1362">
            <v>39202</v>
          </cell>
          <cell r="AI1362">
            <v>7761</v>
          </cell>
          <cell r="AJ1362">
            <v>2860</v>
          </cell>
          <cell r="AK1362" t="str">
            <v/>
          </cell>
          <cell r="AM1362">
            <v>5.3709342560553637</v>
          </cell>
          <cell r="AN1362">
            <v>2.1359223300970873</v>
          </cell>
          <cell r="AO1362" t="str">
            <v/>
          </cell>
          <cell r="AR1362">
            <v>580</v>
          </cell>
          <cell r="AX1362" t="str">
            <v/>
          </cell>
        </row>
        <row r="1363">
          <cell r="AH1363">
            <v>39203</v>
          </cell>
          <cell r="AI1363">
            <v>7990</v>
          </cell>
          <cell r="AJ1363">
            <v>2847</v>
          </cell>
          <cell r="AK1363" t="str">
            <v/>
          </cell>
          <cell r="AM1363">
            <v>5.5294117647058822</v>
          </cell>
          <cell r="AN1363">
            <v>2.1262135922330097</v>
          </cell>
          <cell r="AO1363" t="str">
            <v/>
          </cell>
          <cell r="AR1363">
            <v>580</v>
          </cell>
          <cell r="AX1363" t="str">
            <v/>
          </cell>
        </row>
        <row r="1364">
          <cell r="AH1364">
            <v>39204</v>
          </cell>
          <cell r="AI1364">
            <v>7955</v>
          </cell>
          <cell r="AJ1364">
            <v>2827</v>
          </cell>
          <cell r="AK1364" t="str">
            <v/>
          </cell>
          <cell r="AM1364">
            <v>5.5051903114186853</v>
          </cell>
          <cell r="AN1364">
            <v>2.111277072442121</v>
          </cell>
          <cell r="AO1364" t="str">
            <v/>
          </cell>
          <cell r="AR1364">
            <v>580</v>
          </cell>
          <cell r="AX1364" t="str">
            <v/>
          </cell>
        </row>
        <row r="1365">
          <cell r="AH1365">
            <v>39205</v>
          </cell>
          <cell r="AI1365">
            <v>8180</v>
          </cell>
          <cell r="AJ1365">
            <v>2847.5</v>
          </cell>
          <cell r="AK1365">
            <v>580</v>
          </cell>
          <cell r="AM1365">
            <v>5.6608996539792384</v>
          </cell>
          <cell r="AN1365">
            <v>2.126587005227782</v>
          </cell>
          <cell r="AO1365">
            <v>2.6976744186046511</v>
          </cell>
          <cell r="AR1365">
            <v>580</v>
          </cell>
          <cell r="AX1365">
            <v>580</v>
          </cell>
        </row>
        <row r="1366">
          <cell r="AH1366">
            <v>39206</v>
          </cell>
          <cell r="AI1366">
            <v>8320</v>
          </cell>
          <cell r="AJ1366">
            <v>2890</v>
          </cell>
          <cell r="AK1366" t="str">
            <v/>
          </cell>
          <cell r="AM1366">
            <v>5.757785467128028</v>
          </cell>
          <cell r="AN1366">
            <v>2.1583271097834205</v>
          </cell>
          <cell r="AO1366" t="str">
            <v/>
          </cell>
          <cell r="AR1366">
            <v>580</v>
          </cell>
          <cell r="AX1366" t="str">
            <v/>
          </cell>
        </row>
        <row r="1367">
          <cell r="AH1367">
            <v>39210</v>
          </cell>
          <cell r="AI1367">
            <v>8165</v>
          </cell>
          <cell r="AJ1367">
            <v>2895</v>
          </cell>
          <cell r="AK1367" t="str">
            <v/>
          </cell>
          <cell r="AM1367">
            <v>5.6505190311418687</v>
          </cell>
          <cell r="AN1367">
            <v>2.1620612397311425</v>
          </cell>
          <cell r="AO1367" t="str">
            <v/>
          </cell>
          <cell r="AR1367">
            <v>580</v>
          </cell>
          <cell r="AX1367" t="str">
            <v/>
          </cell>
        </row>
        <row r="1368">
          <cell r="AH1368">
            <v>39211</v>
          </cell>
          <cell r="AI1368">
            <v>8050</v>
          </cell>
          <cell r="AJ1368">
            <v>2886</v>
          </cell>
          <cell r="AK1368" t="str">
            <v/>
          </cell>
          <cell r="AM1368">
            <v>5.570934256055363</v>
          </cell>
          <cell r="AN1368">
            <v>2.1553398058252426</v>
          </cell>
          <cell r="AO1368" t="str">
            <v/>
          </cell>
          <cell r="AR1368">
            <v>580</v>
          </cell>
          <cell r="AX1368" t="str">
            <v/>
          </cell>
        </row>
        <row r="1369">
          <cell r="AH1369">
            <v>39212</v>
          </cell>
          <cell r="AI1369">
            <v>7890</v>
          </cell>
          <cell r="AJ1369">
            <v>2838</v>
          </cell>
          <cell r="AK1369">
            <v>580</v>
          </cell>
          <cell r="AM1369">
            <v>5.4602076124567471</v>
          </cell>
          <cell r="AN1369">
            <v>2.1194921583271098</v>
          </cell>
          <cell r="AO1369">
            <v>2.6976744186046511</v>
          </cell>
          <cell r="AR1369">
            <v>580</v>
          </cell>
          <cell r="AX1369">
            <v>580</v>
          </cell>
        </row>
        <row r="1370">
          <cell r="AH1370">
            <v>39213</v>
          </cell>
          <cell r="AI1370">
            <v>7895</v>
          </cell>
          <cell r="AJ1370">
            <v>2875</v>
          </cell>
          <cell r="AK1370" t="str">
            <v/>
          </cell>
          <cell r="AM1370">
            <v>5.4636678200692046</v>
          </cell>
          <cell r="AN1370">
            <v>2.1471247199402539</v>
          </cell>
          <cell r="AO1370" t="str">
            <v/>
          </cell>
          <cell r="AR1370">
            <v>580</v>
          </cell>
          <cell r="AX1370" t="str">
            <v/>
          </cell>
        </row>
        <row r="1371">
          <cell r="AH1371">
            <v>39216</v>
          </cell>
          <cell r="AI1371">
            <v>7651</v>
          </cell>
          <cell r="AJ1371">
            <v>2830</v>
          </cell>
          <cell r="AK1371" t="str">
            <v/>
          </cell>
          <cell r="AM1371">
            <v>5.2948096885813145</v>
          </cell>
          <cell r="AN1371">
            <v>2.1135175504107542</v>
          </cell>
          <cell r="AO1371" t="str">
            <v/>
          </cell>
          <cell r="AR1371">
            <v>580</v>
          </cell>
          <cell r="AX1371" t="str">
            <v/>
          </cell>
        </row>
        <row r="1372">
          <cell r="AH1372">
            <v>39217</v>
          </cell>
          <cell r="AI1372">
            <v>7760</v>
          </cell>
          <cell r="AJ1372">
            <v>2854</v>
          </cell>
          <cell r="AK1372" t="str">
            <v/>
          </cell>
          <cell r="AM1372">
            <v>5.3702422145328716</v>
          </cell>
          <cell r="AN1372">
            <v>2.1314413741598206</v>
          </cell>
          <cell r="AO1372" t="str">
            <v/>
          </cell>
          <cell r="AR1372">
            <v>580</v>
          </cell>
          <cell r="AX1372" t="str">
            <v/>
          </cell>
        </row>
        <row r="1373">
          <cell r="AH1373">
            <v>39218</v>
          </cell>
          <cell r="AI1373">
            <v>7610</v>
          </cell>
          <cell r="AJ1373">
            <v>2848</v>
          </cell>
          <cell r="AK1373" t="str">
            <v/>
          </cell>
          <cell r="AM1373">
            <v>5.2664359861591699</v>
          </cell>
          <cell r="AN1373">
            <v>2.1269604182225543</v>
          </cell>
          <cell r="AO1373" t="str">
            <v/>
          </cell>
          <cell r="AR1373">
            <v>580</v>
          </cell>
          <cell r="AX1373" t="str">
            <v/>
          </cell>
        </row>
        <row r="1374">
          <cell r="AH1374">
            <v>39219</v>
          </cell>
          <cell r="AI1374">
            <v>7251</v>
          </cell>
          <cell r="AJ1374">
            <v>2835</v>
          </cell>
          <cell r="AK1374">
            <v>580</v>
          </cell>
          <cell r="AM1374">
            <v>5.0179930795847749</v>
          </cell>
          <cell r="AN1374">
            <v>2.1172516803584767</v>
          </cell>
          <cell r="AO1374">
            <v>2.6976744186046511</v>
          </cell>
          <cell r="AR1374">
            <v>580</v>
          </cell>
          <cell r="AX1374">
            <v>580</v>
          </cell>
        </row>
        <row r="1375">
          <cell r="AH1375">
            <v>39220</v>
          </cell>
          <cell r="AI1375">
            <v>7272</v>
          </cell>
          <cell r="AJ1375">
            <v>2850</v>
          </cell>
          <cell r="AK1375" t="str">
            <v/>
          </cell>
          <cell r="AM1375">
            <v>5.0325259515570933</v>
          </cell>
          <cell r="AN1375">
            <v>2.1284540702016432</v>
          </cell>
          <cell r="AO1375" t="str">
            <v/>
          </cell>
          <cell r="AR1375">
            <v>574</v>
          </cell>
          <cell r="AX1375" t="str">
            <v/>
          </cell>
        </row>
        <row r="1376">
          <cell r="AH1376">
            <v>39223</v>
          </cell>
          <cell r="AI1376">
            <v>7405</v>
          </cell>
          <cell r="AJ1376">
            <v>2869</v>
          </cell>
          <cell r="AK1376" t="str">
            <v/>
          </cell>
          <cell r="AM1376">
            <v>5.124567474048443</v>
          </cell>
          <cell r="AN1376">
            <v>2.1426437640029872</v>
          </cell>
          <cell r="AO1376" t="str">
            <v/>
          </cell>
          <cell r="AR1376">
            <v>568</v>
          </cell>
          <cell r="AX1376" t="str">
            <v/>
          </cell>
        </row>
        <row r="1377">
          <cell r="AH1377">
            <v>39224</v>
          </cell>
          <cell r="AI1377">
            <v>7261</v>
          </cell>
          <cell r="AJ1377">
            <v>2855</v>
          </cell>
          <cell r="AK1377" t="str">
            <v/>
          </cell>
          <cell r="AM1377">
            <v>5.024913494809689</v>
          </cell>
          <cell r="AN1377">
            <v>2.1321882001493653</v>
          </cell>
          <cell r="AO1377" t="str">
            <v/>
          </cell>
          <cell r="AR1377">
            <v>562</v>
          </cell>
          <cell r="AX1377" t="str">
            <v/>
          </cell>
        </row>
        <row r="1378">
          <cell r="AH1378">
            <v>39225</v>
          </cell>
          <cell r="AI1378">
            <v>7201</v>
          </cell>
          <cell r="AJ1378">
            <v>2821</v>
          </cell>
          <cell r="AK1378" t="str">
            <v/>
          </cell>
          <cell r="AM1378">
            <v>4.9833910034602074</v>
          </cell>
          <cell r="AN1378">
            <v>2.1067961165048543</v>
          </cell>
          <cell r="AO1378" t="str">
            <v/>
          </cell>
          <cell r="AR1378">
            <v>556</v>
          </cell>
          <cell r="AX1378" t="str">
            <v/>
          </cell>
        </row>
        <row r="1379">
          <cell r="AH1379">
            <v>39226</v>
          </cell>
          <cell r="AI1379">
            <v>7000</v>
          </cell>
          <cell r="AJ1379">
            <v>2755</v>
          </cell>
          <cell r="AK1379">
            <v>550</v>
          </cell>
          <cell r="AM1379">
            <v>4.844290657439446</v>
          </cell>
          <cell r="AN1379">
            <v>2.0575056011949218</v>
          </cell>
          <cell r="AO1379">
            <v>2.558139534883721</v>
          </cell>
          <cell r="AR1379">
            <v>550</v>
          </cell>
          <cell r="AX1379">
            <v>550</v>
          </cell>
        </row>
        <row r="1380">
          <cell r="AH1380">
            <v>39227</v>
          </cell>
          <cell r="AI1380">
            <v>7200</v>
          </cell>
          <cell r="AJ1380">
            <v>2792</v>
          </cell>
          <cell r="AK1380" t="str">
            <v/>
          </cell>
          <cell r="AM1380">
            <v>4.9826989619377162</v>
          </cell>
          <cell r="AN1380">
            <v>2.0851381628080659</v>
          </cell>
          <cell r="AO1380" t="str">
            <v/>
          </cell>
          <cell r="AR1380">
            <v>550</v>
          </cell>
          <cell r="AX1380" t="str">
            <v/>
          </cell>
        </row>
        <row r="1381">
          <cell r="AH1381">
            <v>39231</v>
          </cell>
          <cell r="AI1381">
            <v>7265</v>
          </cell>
          <cell r="AJ1381">
            <v>2772</v>
          </cell>
          <cell r="AK1381" t="str">
            <v/>
          </cell>
          <cell r="AM1381">
            <v>5.0276816608996544</v>
          </cell>
          <cell r="AN1381">
            <v>2.0702016430171768</v>
          </cell>
          <cell r="AO1381" t="str">
            <v/>
          </cell>
          <cell r="AR1381">
            <v>550</v>
          </cell>
          <cell r="AX1381" t="str">
            <v/>
          </cell>
        </row>
        <row r="1382">
          <cell r="AH1382">
            <v>39232</v>
          </cell>
          <cell r="AI1382">
            <v>7206</v>
          </cell>
          <cell r="AJ1382">
            <v>2757</v>
          </cell>
          <cell r="AK1382" t="str">
            <v/>
          </cell>
          <cell r="AM1382">
            <v>4.9868512110726639</v>
          </cell>
          <cell r="AN1382">
            <v>2.0589992531740107</v>
          </cell>
          <cell r="AO1382" t="str">
            <v/>
          </cell>
          <cell r="AR1382">
            <v>550</v>
          </cell>
          <cell r="AX1382" t="str">
            <v/>
          </cell>
        </row>
        <row r="1383">
          <cell r="AH1383">
            <v>39233</v>
          </cell>
          <cell r="AI1383">
            <v>7380</v>
          </cell>
          <cell r="AJ1383">
            <v>2790</v>
          </cell>
          <cell r="AK1383">
            <v>550</v>
          </cell>
          <cell r="AM1383">
            <v>5.1072664359861593</v>
          </cell>
          <cell r="AN1383">
            <v>2.0836445108289769</v>
          </cell>
          <cell r="AO1383">
            <v>2.558139534883721</v>
          </cell>
          <cell r="AR1383">
            <v>550</v>
          </cell>
          <cell r="AX1383">
            <v>550</v>
          </cell>
        </row>
        <row r="1384">
          <cell r="AH1384">
            <v>39234</v>
          </cell>
          <cell r="AI1384">
            <v>7450</v>
          </cell>
          <cell r="AJ1384">
            <v>2788</v>
          </cell>
          <cell r="AK1384" t="str">
            <v/>
          </cell>
          <cell r="AM1384">
            <v>5.155709342560554</v>
          </cell>
          <cell r="AN1384">
            <v>2.082150858849888</v>
          </cell>
          <cell r="AO1384" t="str">
            <v/>
          </cell>
          <cell r="AR1384">
            <v>546</v>
          </cell>
          <cell r="AX1384" t="str">
            <v/>
          </cell>
        </row>
        <row r="1385">
          <cell r="AH1385">
            <v>39237</v>
          </cell>
          <cell r="AI1385">
            <v>7625</v>
          </cell>
          <cell r="AJ1385">
            <v>2826</v>
          </cell>
          <cell r="AK1385" t="str">
            <v/>
          </cell>
          <cell r="AM1385">
            <v>5.2768166089965396</v>
          </cell>
          <cell r="AN1385">
            <v>2.1105302464525764</v>
          </cell>
          <cell r="AO1385" t="str">
            <v/>
          </cell>
          <cell r="AR1385">
            <v>542</v>
          </cell>
          <cell r="AX1385" t="str">
            <v/>
          </cell>
        </row>
        <row r="1386">
          <cell r="AH1386">
            <v>39238</v>
          </cell>
          <cell r="AI1386">
            <v>7540</v>
          </cell>
          <cell r="AJ1386">
            <v>2803</v>
          </cell>
          <cell r="AK1386" t="str">
            <v/>
          </cell>
          <cell r="AM1386">
            <v>5.2179930795847751</v>
          </cell>
          <cell r="AN1386">
            <v>2.0933532486930546</v>
          </cell>
          <cell r="AO1386" t="str">
            <v/>
          </cell>
          <cell r="AR1386">
            <v>538</v>
          </cell>
          <cell r="AX1386" t="str">
            <v/>
          </cell>
        </row>
        <row r="1387">
          <cell r="AH1387">
            <v>39239</v>
          </cell>
          <cell r="AI1387">
            <v>7420</v>
          </cell>
          <cell r="AJ1387">
            <v>2743</v>
          </cell>
          <cell r="AK1387" t="str">
            <v/>
          </cell>
          <cell r="AM1387">
            <v>5.1349480968858128</v>
          </cell>
          <cell r="AN1387">
            <v>2.0485436893203883</v>
          </cell>
          <cell r="AO1387" t="str">
            <v/>
          </cell>
          <cell r="AR1387">
            <v>534</v>
          </cell>
          <cell r="AX1387" t="str">
            <v/>
          </cell>
        </row>
        <row r="1388">
          <cell r="AH1388">
            <v>39240</v>
          </cell>
          <cell r="AI1388">
            <v>7430</v>
          </cell>
          <cell r="AJ1388">
            <v>2736</v>
          </cell>
          <cell r="AK1388">
            <v>530</v>
          </cell>
          <cell r="AM1388">
            <v>5.1418685121107268</v>
          </cell>
          <cell r="AN1388">
            <v>2.0433159073935774</v>
          </cell>
          <cell r="AO1388">
            <v>2.4651162790697674</v>
          </cell>
          <cell r="AR1388">
            <v>530</v>
          </cell>
          <cell r="AX1388">
            <v>530</v>
          </cell>
        </row>
        <row r="1389">
          <cell r="AH1389">
            <v>39241</v>
          </cell>
          <cell r="AI1389">
            <v>7140</v>
          </cell>
          <cell r="AJ1389">
            <v>2690</v>
          </cell>
          <cell r="AK1389" t="str">
            <v/>
          </cell>
          <cell r="AM1389">
            <v>4.9411764705882355</v>
          </cell>
          <cell r="AN1389">
            <v>2.0089619118745334</v>
          </cell>
          <cell r="AO1389" t="str">
            <v/>
          </cell>
          <cell r="AR1389">
            <v>529</v>
          </cell>
          <cell r="AX1389" t="str">
            <v/>
          </cell>
        </row>
        <row r="1390">
          <cell r="AH1390">
            <v>39244</v>
          </cell>
          <cell r="AI1390">
            <v>7360</v>
          </cell>
          <cell r="AJ1390">
            <v>2724</v>
          </cell>
          <cell r="AK1390" t="str">
            <v/>
          </cell>
          <cell r="AM1390">
            <v>5.0934256055363321</v>
          </cell>
          <cell r="AN1390">
            <v>2.0343539955190439</v>
          </cell>
          <cell r="AO1390" t="str">
            <v/>
          </cell>
          <cell r="AR1390">
            <v>528</v>
          </cell>
          <cell r="AX1390" t="str">
            <v/>
          </cell>
        </row>
        <row r="1391">
          <cell r="AH1391">
            <v>39245</v>
          </cell>
          <cell r="AI1391">
            <v>7175</v>
          </cell>
          <cell r="AJ1391">
            <v>2699</v>
          </cell>
          <cell r="AK1391" t="str">
            <v/>
          </cell>
          <cell r="AM1391">
            <v>4.9653979238754324</v>
          </cell>
          <cell r="AN1391">
            <v>2.0156833457804333</v>
          </cell>
          <cell r="AO1391" t="str">
            <v/>
          </cell>
          <cell r="AR1391">
            <v>527</v>
          </cell>
          <cell r="AX1391" t="str">
            <v/>
          </cell>
        </row>
        <row r="1392">
          <cell r="AH1392">
            <v>39246</v>
          </cell>
          <cell r="AI1392">
            <v>7295</v>
          </cell>
          <cell r="AJ1392">
            <v>2718</v>
          </cell>
          <cell r="AK1392" t="str">
            <v/>
          </cell>
          <cell r="AM1392">
            <v>5.0484429065743948</v>
          </cell>
          <cell r="AN1392">
            <v>2.0298730395817772</v>
          </cell>
          <cell r="AO1392" t="str">
            <v/>
          </cell>
          <cell r="AR1392">
            <v>526</v>
          </cell>
          <cell r="AX1392" t="str">
            <v/>
          </cell>
        </row>
        <row r="1393">
          <cell r="AH1393">
            <v>39247</v>
          </cell>
          <cell r="AI1393">
            <v>7456</v>
          </cell>
          <cell r="AJ1393">
            <v>2730</v>
          </cell>
          <cell r="AK1393">
            <v>525</v>
          </cell>
          <cell r="AM1393">
            <v>5.1598615916955017</v>
          </cell>
          <cell r="AN1393">
            <v>2.0388349514563107</v>
          </cell>
          <cell r="AO1393">
            <v>2.441860465116279</v>
          </cell>
          <cell r="AR1393">
            <v>525</v>
          </cell>
          <cell r="AX1393">
            <v>525</v>
          </cell>
        </row>
        <row r="1394">
          <cell r="AH1394">
            <v>39248</v>
          </cell>
          <cell r="AI1394">
            <v>7500</v>
          </cell>
          <cell r="AJ1394">
            <v>2750</v>
          </cell>
          <cell r="AK1394" t="str">
            <v/>
          </cell>
          <cell r="AM1394">
            <v>5.1903114186851207</v>
          </cell>
          <cell r="AN1394">
            <v>2.0537714712471993</v>
          </cell>
          <cell r="AO1394" t="str">
            <v/>
          </cell>
          <cell r="AR1394">
            <v>525</v>
          </cell>
          <cell r="AX1394" t="str">
            <v/>
          </cell>
        </row>
        <row r="1395">
          <cell r="AH1395">
            <v>39251</v>
          </cell>
          <cell r="AI1395">
            <v>7540</v>
          </cell>
          <cell r="AJ1395">
            <v>2705</v>
          </cell>
          <cell r="AK1395" t="str">
            <v/>
          </cell>
          <cell r="AM1395">
            <v>5.2179930795847751</v>
          </cell>
          <cell r="AN1395">
            <v>2.0201643017176996</v>
          </cell>
          <cell r="AO1395" t="str">
            <v/>
          </cell>
          <cell r="AR1395">
            <v>525</v>
          </cell>
          <cell r="AX1395" t="str">
            <v/>
          </cell>
        </row>
        <row r="1396">
          <cell r="AH1396">
            <v>39252</v>
          </cell>
          <cell r="AI1396">
            <v>7425</v>
          </cell>
          <cell r="AJ1396">
            <v>2706</v>
          </cell>
          <cell r="AK1396" t="str">
            <v/>
          </cell>
          <cell r="AM1396">
            <v>5.1384083044982702</v>
          </cell>
          <cell r="AN1396">
            <v>2.0209111277072442</v>
          </cell>
          <cell r="AO1396" t="str">
            <v/>
          </cell>
          <cell r="AR1396">
            <v>525</v>
          </cell>
          <cell r="AX1396" t="str">
            <v/>
          </cell>
        </row>
        <row r="1397">
          <cell r="AH1397">
            <v>39253</v>
          </cell>
          <cell r="AI1397">
            <v>7519</v>
          </cell>
          <cell r="AJ1397">
            <v>2733</v>
          </cell>
          <cell r="AK1397" t="str">
            <v/>
          </cell>
          <cell r="AM1397">
            <v>5.2034602076124568</v>
          </cell>
          <cell r="AN1397">
            <v>2.0410754294249438</v>
          </cell>
          <cell r="AO1397" t="str">
            <v/>
          </cell>
          <cell r="AR1397">
            <v>525</v>
          </cell>
          <cell r="AX1397" t="str">
            <v/>
          </cell>
        </row>
        <row r="1398">
          <cell r="AH1398">
            <v>39254</v>
          </cell>
          <cell r="AI1398">
            <v>7440</v>
          </cell>
          <cell r="AJ1398">
            <v>2710</v>
          </cell>
          <cell r="AK1398">
            <v>525</v>
          </cell>
          <cell r="AM1398">
            <v>5.14878892733564</v>
          </cell>
          <cell r="AN1398">
            <v>2.023898431665422</v>
          </cell>
          <cell r="AO1398">
            <v>2.441860465116279</v>
          </cell>
          <cell r="AR1398">
            <v>525</v>
          </cell>
          <cell r="AX1398">
            <v>525</v>
          </cell>
        </row>
        <row r="1399">
          <cell r="AH1399">
            <v>39255</v>
          </cell>
          <cell r="AI1399">
            <v>7435</v>
          </cell>
          <cell r="AJ1399">
            <v>2697</v>
          </cell>
          <cell r="AK1399" t="str">
            <v/>
          </cell>
          <cell r="AM1399">
            <v>5.1453287197231834</v>
          </cell>
          <cell r="AN1399">
            <v>2.0141896938013444</v>
          </cell>
          <cell r="AO1399" t="str">
            <v/>
          </cell>
          <cell r="AR1399">
            <v>525</v>
          </cell>
          <cell r="AX1399" t="str">
            <v/>
          </cell>
        </row>
        <row r="1400">
          <cell r="AH1400">
            <v>39258</v>
          </cell>
          <cell r="AI1400">
            <v>7475</v>
          </cell>
          <cell r="AJ1400">
            <v>2721</v>
          </cell>
          <cell r="AK1400" t="str">
            <v/>
          </cell>
          <cell r="AM1400">
            <v>5.1730103806228378</v>
          </cell>
          <cell r="AN1400">
            <v>2.0321135175504108</v>
          </cell>
          <cell r="AO1400" t="str">
            <v/>
          </cell>
          <cell r="AR1400">
            <v>525</v>
          </cell>
          <cell r="AX1400" t="str">
            <v/>
          </cell>
        </row>
        <row r="1401">
          <cell r="AH1401">
            <v>39259</v>
          </cell>
          <cell r="AI1401">
            <v>7360</v>
          </cell>
          <cell r="AJ1401">
            <v>2699</v>
          </cell>
          <cell r="AK1401" t="str">
            <v/>
          </cell>
          <cell r="AM1401">
            <v>5.0934256055363321</v>
          </cell>
          <cell r="AN1401">
            <v>2.0156833457804333</v>
          </cell>
          <cell r="AO1401" t="str">
            <v/>
          </cell>
          <cell r="AR1401">
            <v>525</v>
          </cell>
          <cell r="AX1401" t="str">
            <v/>
          </cell>
        </row>
        <row r="1402">
          <cell r="AH1402">
            <v>39260</v>
          </cell>
          <cell r="AI1402">
            <v>7370</v>
          </cell>
          <cell r="AJ1402">
            <v>2705</v>
          </cell>
          <cell r="AK1402" t="str">
            <v/>
          </cell>
          <cell r="AM1402">
            <v>5.1003460207612461</v>
          </cell>
          <cell r="AN1402">
            <v>2.0201643017176996</v>
          </cell>
          <cell r="AO1402" t="str">
            <v/>
          </cell>
          <cell r="AR1402">
            <v>525</v>
          </cell>
          <cell r="AX1402" t="str">
            <v/>
          </cell>
        </row>
        <row r="1403">
          <cell r="AH1403">
            <v>39261</v>
          </cell>
          <cell r="AI1403">
            <v>7541</v>
          </cell>
          <cell r="AJ1403">
            <v>2740</v>
          </cell>
          <cell r="AK1403">
            <v>525</v>
          </cell>
          <cell r="AM1403">
            <v>5.2186851211072662</v>
          </cell>
          <cell r="AN1403">
            <v>2.0463032113517552</v>
          </cell>
          <cell r="AO1403">
            <v>2.441860465116279</v>
          </cell>
          <cell r="AR1403">
            <v>525</v>
          </cell>
          <cell r="AX1403">
            <v>525</v>
          </cell>
        </row>
        <row r="1404">
          <cell r="AH1404">
            <v>39262</v>
          </cell>
          <cell r="AI1404">
            <v>7560</v>
          </cell>
          <cell r="AJ1404">
            <v>2725</v>
          </cell>
          <cell r="AK1404" t="str">
            <v/>
          </cell>
          <cell r="AM1404">
            <v>5.2318339100346023</v>
          </cell>
          <cell r="AN1404">
            <v>2.0351008215085886</v>
          </cell>
          <cell r="AO1404" t="str">
            <v/>
          </cell>
          <cell r="AR1404">
            <v>525</v>
          </cell>
          <cell r="AX1404" t="str">
            <v/>
          </cell>
        </row>
        <row r="1405">
          <cell r="AH1405">
            <v>39265</v>
          </cell>
          <cell r="AI1405">
            <v>7730</v>
          </cell>
          <cell r="AJ1405">
            <v>2758</v>
          </cell>
          <cell r="AK1405" t="str">
            <v/>
          </cell>
          <cell r="AM1405">
            <v>5.3494809688581313</v>
          </cell>
          <cell r="AN1405">
            <v>2.0597460791635549</v>
          </cell>
          <cell r="AO1405" t="str">
            <v/>
          </cell>
          <cell r="AR1405">
            <v>525</v>
          </cell>
          <cell r="AX1405" t="str">
            <v/>
          </cell>
        </row>
        <row r="1406">
          <cell r="AH1406">
            <v>39266</v>
          </cell>
          <cell r="AI1406">
            <v>7725</v>
          </cell>
          <cell r="AJ1406">
            <v>2746</v>
          </cell>
          <cell r="AK1406" t="str">
            <v/>
          </cell>
          <cell r="AM1406">
            <v>5.3460207612456747</v>
          </cell>
          <cell r="AN1406">
            <v>2.0507841672890215</v>
          </cell>
          <cell r="AO1406" t="str">
            <v/>
          </cell>
          <cell r="AR1406">
            <v>525</v>
          </cell>
          <cell r="AX1406" t="str">
            <v/>
          </cell>
        </row>
        <row r="1407">
          <cell r="AH1407">
            <v>39267</v>
          </cell>
          <cell r="AI1407">
            <v>7825</v>
          </cell>
          <cell r="AJ1407">
            <v>2784</v>
          </cell>
          <cell r="AK1407" t="str">
            <v/>
          </cell>
          <cell r="AM1407">
            <v>5.4152249134948098</v>
          </cell>
          <cell r="AN1407">
            <v>2.0791635548917102</v>
          </cell>
          <cell r="AO1407" t="str">
            <v/>
          </cell>
          <cell r="AR1407">
            <v>525</v>
          </cell>
          <cell r="AX1407" t="str">
            <v/>
          </cell>
        </row>
        <row r="1408">
          <cell r="AH1408">
            <v>39268</v>
          </cell>
          <cell r="AI1408">
            <v>7860</v>
          </cell>
          <cell r="AJ1408">
            <v>2789</v>
          </cell>
          <cell r="AK1408">
            <v>525</v>
          </cell>
          <cell r="AM1408">
            <v>5.4394463667820068</v>
          </cell>
          <cell r="AN1408">
            <v>2.0828976848394323</v>
          </cell>
          <cell r="AO1408">
            <v>2.441860465116279</v>
          </cell>
          <cell r="AR1408">
            <v>525</v>
          </cell>
          <cell r="AX1408">
            <v>525</v>
          </cell>
        </row>
        <row r="1409">
          <cell r="AH1409">
            <v>39269</v>
          </cell>
          <cell r="AI1409">
            <v>7860</v>
          </cell>
          <cell r="AJ1409">
            <v>2812</v>
          </cell>
          <cell r="AK1409" t="str">
            <v/>
          </cell>
          <cell r="AM1409">
            <v>5.4394463667820068</v>
          </cell>
          <cell r="AN1409">
            <v>2.1000746825989545</v>
          </cell>
          <cell r="AO1409" t="str">
            <v/>
          </cell>
          <cell r="AR1409">
            <v>525</v>
          </cell>
          <cell r="AX1409" t="str">
            <v/>
          </cell>
        </row>
        <row r="1410">
          <cell r="AH1410">
            <v>39272</v>
          </cell>
          <cell r="AI1410">
            <v>7990</v>
          </cell>
          <cell r="AJ1410">
            <v>2812</v>
          </cell>
          <cell r="AK1410" t="str">
            <v/>
          </cell>
          <cell r="AM1410">
            <v>5.5294117647058822</v>
          </cell>
          <cell r="AN1410">
            <v>2.1000746825989545</v>
          </cell>
          <cell r="AO1410" t="str">
            <v/>
          </cell>
          <cell r="AR1410">
            <v>525</v>
          </cell>
          <cell r="AX1410" t="str">
            <v/>
          </cell>
        </row>
        <row r="1411">
          <cell r="AH1411">
            <v>39273</v>
          </cell>
          <cell r="AI1411">
            <v>7910</v>
          </cell>
          <cell r="AJ1411">
            <v>2808</v>
          </cell>
          <cell r="AK1411" t="str">
            <v/>
          </cell>
          <cell r="AM1411">
            <v>5.4740484429065743</v>
          </cell>
          <cell r="AN1411">
            <v>2.0970873786407767</v>
          </cell>
          <cell r="AO1411" t="str">
            <v/>
          </cell>
          <cell r="AR1411">
            <v>525</v>
          </cell>
          <cell r="AX1411" t="str">
            <v/>
          </cell>
        </row>
        <row r="1412">
          <cell r="AH1412">
            <v>39274</v>
          </cell>
          <cell r="AI1412">
            <v>7940</v>
          </cell>
          <cell r="AJ1412">
            <v>2834</v>
          </cell>
          <cell r="AK1412" t="str">
            <v/>
          </cell>
          <cell r="AM1412">
            <v>5.4948096885813147</v>
          </cell>
          <cell r="AN1412">
            <v>2.116504854368932</v>
          </cell>
          <cell r="AO1412" t="str">
            <v/>
          </cell>
          <cell r="AR1412">
            <v>525</v>
          </cell>
          <cell r="AX1412" t="str">
            <v/>
          </cell>
        </row>
        <row r="1413">
          <cell r="AH1413">
            <v>39275</v>
          </cell>
          <cell r="AI1413">
            <v>7825</v>
          </cell>
          <cell r="AJ1413">
            <v>2800</v>
          </cell>
          <cell r="AK1413">
            <v>525</v>
          </cell>
          <cell r="AM1413">
            <v>5.4152249134948098</v>
          </cell>
          <cell r="AN1413">
            <v>2.091112770724421</v>
          </cell>
          <cell r="AO1413">
            <v>2.441860465116279</v>
          </cell>
          <cell r="AR1413">
            <v>525</v>
          </cell>
          <cell r="AX1413">
            <v>525</v>
          </cell>
        </row>
        <row r="1414">
          <cell r="AH1414">
            <v>39276</v>
          </cell>
          <cell r="AI1414">
            <v>7880</v>
          </cell>
          <cell r="AJ1414">
            <v>2792</v>
          </cell>
          <cell r="AK1414" t="str">
            <v/>
          </cell>
          <cell r="AM1414">
            <v>5.453287197231834</v>
          </cell>
          <cell r="AN1414">
            <v>2.0851381628080659</v>
          </cell>
          <cell r="AO1414" t="str">
            <v/>
          </cell>
          <cell r="AR1414">
            <v>525</v>
          </cell>
          <cell r="AX1414" t="str">
            <v/>
          </cell>
        </row>
        <row r="1415">
          <cell r="AH1415">
            <v>39279</v>
          </cell>
          <cell r="AI1415">
            <v>7790</v>
          </cell>
          <cell r="AJ1415">
            <v>2793</v>
          </cell>
          <cell r="AK1415" t="str">
            <v/>
          </cell>
          <cell r="AM1415">
            <v>5.3910034602076129</v>
          </cell>
          <cell r="AN1415">
            <v>2.0858849887976101</v>
          </cell>
          <cell r="AO1415" t="str">
            <v/>
          </cell>
          <cell r="AR1415">
            <v>525</v>
          </cell>
          <cell r="AX1415" t="str">
            <v/>
          </cell>
        </row>
        <row r="1416">
          <cell r="AH1416">
            <v>39280</v>
          </cell>
          <cell r="AI1416">
            <v>7765</v>
          </cell>
          <cell r="AJ1416">
            <v>2798</v>
          </cell>
          <cell r="AK1416" t="str">
            <v/>
          </cell>
          <cell r="AM1416">
            <v>5.3737024221453291</v>
          </cell>
          <cell r="AN1416">
            <v>2.0896191187453321</v>
          </cell>
          <cell r="AO1416" t="str">
            <v/>
          </cell>
          <cell r="AR1416">
            <v>525</v>
          </cell>
          <cell r="AX1416" t="str">
            <v/>
          </cell>
        </row>
        <row r="1417">
          <cell r="AH1417">
            <v>39281</v>
          </cell>
          <cell r="AI1417">
            <v>7825</v>
          </cell>
          <cell r="AJ1417">
            <v>2786</v>
          </cell>
          <cell r="AK1417" t="str">
            <v/>
          </cell>
          <cell r="AM1417">
            <v>5.4152249134948098</v>
          </cell>
          <cell r="AN1417">
            <v>2.0806572068707991</v>
          </cell>
          <cell r="AO1417" t="str">
            <v/>
          </cell>
          <cell r="AR1417">
            <v>525</v>
          </cell>
          <cell r="AX1417" t="str">
            <v/>
          </cell>
        </row>
        <row r="1418">
          <cell r="AH1418">
            <v>39282</v>
          </cell>
          <cell r="AI1418">
            <v>7970</v>
          </cell>
          <cell r="AJ1418">
            <v>2832</v>
          </cell>
          <cell r="AK1418">
            <v>525</v>
          </cell>
          <cell r="AM1418">
            <v>5.515570934256055</v>
          </cell>
          <cell r="AN1418">
            <v>2.1150112023898431</v>
          </cell>
          <cell r="AO1418">
            <v>2.441860465116279</v>
          </cell>
          <cell r="AR1418">
            <v>525</v>
          </cell>
          <cell r="AX1418">
            <v>525</v>
          </cell>
        </row>
        <row r="1419">
          <cell r="AH1419">
            <v>39283</v>
          </cell>
          <cell r="AI1419">
            <v>8110</v>
          </cell>
          <cell r="AJ1419">
            <v>2856</v>
          </cell>
          <cell r="AK1419" t="str">
            <v/>
          </cell>
          <cell r="AM1419">
            <v>5.6124567474048446</v>
          </cell>
          <cell r="AN1419">
            <v>2.1329350261389095</v>
          </cell>
          <cell r="AO1419" t="str">
            <v/>
          </cell>
          <cell r="AR1419">
            <v>525</v>
          </cell>
          <cell r="AX1419" t="str">
            <v/>
          </cell>
        </row>
        <row r="1420">
          <cell r="AH1420">
            <v>39286</v>
          </cell>
          <cell r="AI1420">
            <v>8025</v>
          </cell>
          <cell r="AJ1420">
            <v>2825</v>
          </cell>
          <cell r="AK1420" t="str">
            <v/>
          </cell>
          <cell r="AM1420">
            <v>5.5536332179930792</v>
          </cell>
          <cell r="AN1420">
            <v>2.1097834204630321</v>
          </cell>
          <cell r="AO1420" t="str">
            <v/>
          </cell>
          <cell r="AR1420">
            <v>525</v>
          </cell>
          <cell r="AX1420" t="str">
            <v/>
          </cell>
        </row>
        <row r="1421">
          <cell r="AH1421">
            <v>39287</v>
          </cell>
          <cell r="AI1421">
            <v>7960</v>
          </cell>
          <cell r="AJ1421">
            <v>2825</v>
          </cell>
          <cell r="AK1421" t="str">
            <v/>
          </cell>
          <cell r="AM1421">
            <v>5.5086505190311419</v>
          </cell>
          <cell r="AN1421">
            <v>2.1097834204630321</v>
          </cell>
          <cell r="AO1421" t="str">
            <v/>
          </cell>
          <cell r="AR1421">
            <v>525</v>
          </cell>
          <cell r="AX1421" t="str">
            <v/>
          </cell>
        </row>
        <row r="1422">
          <cell r="AH1422">
            <v>39288</v>
          </cell>
          <cell r="AI1422">
            <v>7778</v>
          </cell>
          <cell r="AJ1422">
            <v>2770</v>
          </cell>
          <cell r="AK1422" t="str">
            <v/>
          </cell>
          <cell r="AM1422">
            <v>5.3826989619377166</v>
          </cell>
          <cell r="AN1422">
            <v>2.0687079910380883</v>
          </cell>
          <cell r="AO1422" t="str">
            <v/>
          </cell>
          <cell r="AR1422">
            <v>525</v>
          </cell>
          <cell r="AX1422" t="str">
            <v/>
          </cell>
        </row>
        <row r="1423">
          <cell r="AH1423">
            <v>39289</v>
          </cell>
          <cell r="AI1423">
            <v>7765</v>
          </cell>
          <cell r="AJ1423">
            <v>2736</v>
          </cell>
          <cell r="AK1423">
            <v>525</v>
          </cell>
          <cell r="AM1423">
            <v>5.3737024221453291</v>
          </cell>
          <cell r="AN1423">
            <v>2.0433159073935774</v>
          </cell>
          <cell r="AO1423">
            <v>2.441860465116279</v>
          </cell>
          <cell r="AR1423">
            <v>525</v>
          </cell>
          <cell r="AX1423">
            <v>525</v>
          </cell>
        </row>
        <row r="1424">
          <cell r="AH1424">
            <v>39290</v>
          </cell>
          <cell r="AI1424">
            <v>7750</v>
          </cell>
          <cell r="AJ1424">
            <v>2755</v>
          </cell>
          <cell r="AK1424" t="str">
            <v/>
          </cell>
          <cell r="AM1424">
            <v>5.3633217993079585</v>
          </cell>
          <cell r="AN1424">
            <v>2.0575056011949218</v>
          </cell>
          <cell r="AO1424" t="str">
            <v/>
          </cell>
          <cell r="AR1424">
            <v>523</v>
          </cell>
          <cell r="AX1424" t="str">
            <v/>
          </cell>
        </row>
        <row r="1425">
          <cell r="AH1425">
            <v>39293</v>
          </cell>
          <cell r="AI1425">
            <v>7835</v>
          </cell>
          <cell r="AJ1425">
            <v>2758</v>
          </cell>
          <cell r="AK1425" t="str">
            <v/>
          </cell>
          <cell r="AM1425">
            <v>5.422145328719723</v>
          </cell>
          <cell r="AN1425">
            <v>2.0597460791635549</v>
          </cell>
          <cell r="AO1425" t="str">
            <v/>
          </cell>
          <cell r="AR1425">
            <v>521</v>
          </cell>
          <cell r="AX1425" t="str">
            <v/>
          </cell>
        </row>
        <row r="1426">
          <cell r="AH1426">
            <v>39294</v>
          </cell>
          <cell r="AI1426">
            <v>8010</v>
          </cell>
          <cell r="AJ1426">
            <v>2751</v>
          </cell>
          <cell r="AK1426" t="str">
            <v/>
          </cell>
          <cell r="AM1426">
            <v>5.5432525951557095</v>
          </cell>
          <cell r="AN1426">
            <v>2.054518297236744</v>
          </cell>
          <cell r="AO1426" t="str">
            <v/>
          </cell>
          <cell r="AR1426">
            <v>519</v>
          </cell>
          <cell r="AX1426" t="str">
            <v/>
          </cell>
        </row>
        <row r="1427">
          <cell r="AH1427">
            <v>39295</v>
          </cell>
          <cell r="AI1427">
            <v>7860</v>
          </cell>
          <cell r="AJ1427">
            <v>2739</v>
          </cell>
          <cell r="AK1427" t="str">
            <v/>
          </cell>
          <cell r="AM1427">
            <v>5.4394463667820068</v>
          </cell>
          <cell r="AN1427">
            <v>2.0455563853622105</v>
          </cell>
          <cell r="AO1427" t="str">
            <v/>
          </cell>
          <cell r="AR1427">
            <v>517</v>
          </cell>
          <cell r="AX1427" t="str">
            <v/>
          </cell>
        </row>
        <row r="1428">
          <cell r="AH1428">
            <v>39296</v>
          </cell>
          <cell r="AI1428">
            <v>7875</v>
          </cell>
          <cell r="AJ1428">
            <v>2720</v>
          </cell>
          <cell r="AK1428">
            <v>515</v>
          </cell>
          <cell r="AM1428">
            <v>5.4498269896193774</v>
          </cell>
          <cell r="AN1428">
            <v>2.0313666915608661</v>
          </cell>
          <cell r="AO1428">
            <v>2.3953488372093021</v>
          </cell>
          <cell r="AR1428">
            <v>515</v>
          </cell>
          <cell r="AX1428">
            <v>515</v>
          </cell>
        </row>
        <row r="1429">
          <cell r="AH1429">
            <v>39297</v>
          </cell>
          <cell r="AI1429">
            <v>7670</v>
          </cell>
          <cell r="AJ1429">
            <v>2645</v>
          </cell>
          <cell r="AK1429" t="str">
            <v/>
          </cell>
          <cell r="AM1429">
            <v>5.3079584775086506</v>
          </cell>
          <cell r="AN1429">
            <v>1.9753547423450335</v>
          </cell>
          <cell r="AO1429" t="str">
            <v/>
          </cell>
          <cell r="AR1429">
            <v>515</v>
          </cell>
          <cell r="AX1429" t="str">
            <v/>
          </cell>
        </row>
        <row r="1430">
          <cell r="AH1430">
            <v>39300</v>
          </cell>
          <cell r="AI1430">
            <v>7690</v>
          </cell>
          <cell r="AJ1430">
            <v>2652</v>
          </cell>
          <cell r="AK1430" t="str">
            <v/>
          </cell>
          <cell r="AM1430">
            <v>5.3217993079584778</v>
          </cell>
          <cell r="AN1430">
            <v>1.9805825242718447</v>
          </cell>
          <cell r="AO1430" t="str">
            <v/>
          </cell>
          <cell r="AR1430">
            <v>515</v>
          </cell>
          <cell r="AX1430" t="str">
            <v/>
          </cell>
        </row>
        <row r="1431">
          <cell r="AH1431">
            <v>39301</v>
          </cell>
          <cell r="AI1431">
            <v>7745</v>
          </cell>
          <cell r="AJ1431">
            <v>2665</v>
          </cell>
          <cell r="AK1431" t="str">
            <v/>
          </cell>
          <cell r="AM1431">
            <v>5.3598615916955019</v>
          </cell>
          <cell r="AN1431">
            <v>1.9902912621359223</v>
          </cell>
          <cell r="AO1431" t="str">
            <v/>
          </cell>
          <cell r="AR1431">
            <v>515</v>
          </cell>
          <cell r="AX1431" t="str">
            <v/>
          </cell>
        </row>
        <row r="1432">
          <cell r="AH1432">
            <v>39302</v>
          </cell>
          <cell r="AI1432">
            <v>7580</v>
          </cell>
          <cell r="AJ1432">
            <v>2648</v>
          </cell>
          <cell r="AK1432" t="str">
            <v/>
          </cell>
          <cell r="AM1432">
            <v>5.2456747404844295</v>
          </cell>
          <cell r="AN1432">
            <v>1.9775952203136669</v>
          </cell>
          <cell r="AO1432" t="str">
            <v/>
          </cell>
          <cell r="AR1432">
            <v>515</v>
          </cell>
          <cell r="AX1432" t="str">
            <v/>
          </cell>
        </row>
        <row r="1433">
          <cell r="AH1433">
            <v>39303</v>
          </cell>
          <cell r="AI1433">
            <v>7470</v>
          </cell>
          <cell r="AJ1433">
            <v>2602</v>
          </cell>
          <cell r="AK1433">
            <v>515</v>
          </cell>
          <cell r="AM1433">
            <v>5.1695501730103803</v>
          </cell>
          <cell r="AN1433">
            <v>1.9432412247946229</v>
          </cell>
          <cell r="AO1433">
            <v>2.3953488372093021</v>
          </cell>
          <cell r="AR1433">
            <v>515</v>
          </cell>
          <cell r="AX1433">
            <v>515</v>
          </cell>
        </row>
        <row r="1434">
          <cell r="AH1434">
            <v>39304</v>
          </cell>
          <cell r="AI1434">
            <v>7450</v>
          </cell>
          <cell r="AJ1434">
            <v>2590</v>
          </cell>
          <cell r="AK1434" t="str">
            <v/>
          </cell>
          <cell r="AM1434">
            <v>5.155709342560554</v>
          </cell>
          <cell r="AN1434">
            <v>1.9342793129200897</v>
          </cell>
          <cell r="AO1434" t="str">
            <v/>
          </cell>
          <cell r="AR1434">
            <v>515</v>
          </cell>
          <cell r="AX1434" t="str">
            <v/>
          </cell>
        </row>
        <row r="1435">
          <cell r="AH1435">
            <v>39307</v>
          </cell>
          <cell r="AI1435">
            <v>7555</v>
          </cell>
          <cell r="AJ1435">
            <v>2593</v>
          </cell>
          <cell r="AK1435" t="str">
            <v/>
          </cell>
          <cell r="AM1435">
            <v>5.2283737024221457</v>
          </cell>
          <cell r="AN1435">
            <v>1.9365197908887228</v>
          </cell>
          <cell r="AO1435" t="str">
            <v/>
          </cell>
          <cell r="AR1435">
            <v>515</v>
          </cell>
          <cell r="AX1435" t="str">
            <v/>
          </cell>
        </row>
        <row r="1436">
          <cell r="AH1436">
            <v>39308</v>
          </cell>
          <cell r="AI1436">
            <v>7415</v>
          </cell>
          <cell r="AJ1436">
            <v>2552</v>
          </cell>
          <cell r="AK1436" t="str">
            <v/>
          </cell>
          <cell r="AM1436">
            <v>5.1314878892733562</v>
          </cell>
          <cell r="AN1436">
            <v>1.9058999253174012</v>
          </cell>
          <cell r="AO1436" t="str">
            <v/>
          </cell>
          <cell r="AR1436">
            <v>515</v>
          </cell>
          <cell r="AX1436" t="str">
            <v/>
          </cell>
        </row>
        <row r="1437">
          <cell r="AH1437">
            <v>39309</v>
          </cell>
          <cell r="AI1437">
            <v>7310</v>
          </cell>
          <cell r="AJ1437">
            <v>2543</v>
          </cell>
          <cell r="AK1437" t="str">
            <v/>
          </cell>
          <cell r="AM1437">
            <v>5.0588235294117645</v>
          </cell>
          <cell r="AN1437">
            <v>1.8991784914115011</v>
          </cell>
          <cell r="AO1437" t="str">
            <v/>
          </cell>
          <cell r="AR1437">
            <v>515</v>
          </cell>
          <cell r="AX1437" t="str">
            <v/>
          </cell>
        </row>
        <row r="1438">
          <cell r="AH1438">
            <v>39310</v>
          </cell>
          <cell r="AI1438">
            <v>6740</v>
          </cell>
          <cell r="AJ1438">
            <v>2470</v>
          </cell>
          <cell r="AK1438">
            <v>515</v>
          </cell>
          <cell r="AM1438">
            <v>4.6643598615916959</v>
          </cell>
          <cell r="AN1438">
            <v>1.8446601941747574</v>
          </cell>
          <cell r="AO1438">
            <v>2.3953488372093021</v>
          </cell>
          <cell r="AR1438">
            <v>515</v>
          </cell>
          <cell r="AX1438">
            <v>515</v>
          </cell>
        </row>
        <row r="1439">
          <cell r="AH1439">
            <v>39311</v>
          </cell>
          <cell r="AI1439">
            <v>7010</v>
          </cell>
          <cell r="AJ1439">
            <v>2495</v>
          </cell>
          <cell r="AK1439" t="str">
            <v/>
          </cell>
          <cell r="AM1439">
            <v>4.85121107266436</v>
          </cell>
          <cell r="AN1439">
            <v>1.8633308439133682</v>
          </cell>
          <cell r="AO1439" t="str">
            <v/>
          </cell>
          <cell r="AR1439">
            <v>515</v>
          </cell>
          <cell r="AX1439" t="str">
            <v/>
          </cell>
        </row>
        <row r="1440">
          <cell r="AH1440">
            <v>39314</v>
          </cell>
          <cell r="AI1440">
            <v>7020</v>
          </cell>
          <cell r="AJ1440">
            <v>2477</v>
          </cell>
          <cell r="AK1440" t="str">
            <v/>
          </cell>
          <cell r="AM1440">
            <v>4.8581314878892732</v>
          </cell>
          <cell r="AN1440">
            <v>1.8498879761015683</v>
          </cell>
          <cell r="AO1440" t="str">
            <v/>
          </cell>
          <cell r="AR1440">
            <v>515</v>
          </cell>
          <cell r="AX1440" t="str">
            <v/>
          </cell>
        </row>
        <row r="1441">
          <cell r="AH1441">
            <v>39315</v>
          </cell>
          <cell r="AI1441">
            <v>6975</v>
          </cell>
          <cell r="AJ1441">
            <v>2477</v>
          </cell>
          <cell r="AK1441" t="str">
            <v/>
          </cell>
          <cell r="AM1441">
            <v>4.8269896193771622</v>
          </cell>
          <cell r="AN1441">
            <v>1.8498879761015683</v>
          </cell>
          <cell r="AO1441" t="str">
            <v/>
          </cell>
          <cell r="AR1441">
            <v>515</v>
          </cell>
          <cell r="AX1441" t="str">
            <v/>
          </cell>
        </row>
        <row r="1442">
          <cell r="AH1442">
            <v>39316</v>
          </cell>
          <cell r="AI1442">
            <v>7150</v>
          </cell>
          <cell r="AJ1442">
            <v>2515</v>
          </cell>
          <cell r="AK1442" t="str">
            <v/>
          </cell>
          <cell r="AM1442">
            <v>4.9480968858131487</v>
          </cell>
          <cell r="AN1442">
            <v>1.8782673637042568</v>
          </cell>
          <cell r="AO1442" t="str">
            <v/>
          </cell>
          <cell r="AR1442">
            <v>515</v>
          </cell>
          <cell r="AX1442" t="str">
            <v/>
          </cell>
        </row>
        <row r="1443">
          <cell r="AH1443">
            <v>39317</v>
          </cell>
          <cell r="AI1443">
            <v>7251</v>
          </cell>
          <cell r="AJ1443">
            <v>2532</v>
          </cell>
          <cell r="AK1443">
            <v>515</v>
          </cell>
          <cell r="AM1443">
            <v>5.0179930795847749</v>
          </cell>
          <cell r="AN1443">
            <v>1.8909634055265123</v>
          </cell>
          <cell r="AO1443">
            <v>2.3953488372093021</v>
          </cell>
          <cell r="AR1443">
            <v>515</v>
          </cell>
          <cell r="AX1443">
            <v>515</v>
          </cell>
        </row>
        <row r="1444">
          <cell r="AH1444">
            <v>39318</v>
          </cell>
          <cell r="AI1444">
            <v>7315</v>
          </cell>
          <cell r="AJ1444">
            <v>2568</v>
          </cell>
          <cell r="AK1444" t="str">
            <v/>
          </cell>
          <cell r="AM1444">
            <v>5.0622837370242211</v>
          </cell>
          <cell r="AN1444">
            <v>1.917849141150112</v>
          </cell>
          <cell r="AO1444" t="str">
            <v/>
          </cell>
          <cell r="AR1444">
            <v>515</v>
          </cell>
          <cell r="AX1444" t="str">
            <v/>
          </cell>
        </row>
        <row r="1445">
          <cell r="AH1445">
            <v>39322</v>
          </cell>
          <cell r="AI1445">
            <v>7275</v>
          </cell>
          <cell r="AJ1445">
            <v>2526</v>
          </cell>
          <cell r="AK1445" t="str">
            <v/>
          </cell>
          <cell r="AM1445">
            <v>5.0346020761245676</v>
          </cell>
          <cell r="AN1445">
            <v>1.8864824495892456</v>
          </cell>
          <cell r="AO1445" t="str">
            <v/>
          </cell>
          <cell r="AR1445">
            <v>515</v>
          </cell>
          <cell r="AX1445" t="str">
            <v/>
          </cell>
        </row>
        <row r="1446">
          <cell r="AH1446">
            <v>39323</v>
          </cell>
          <cell r="AI1446">
            <v>7370</v>
          </cell>
          <cell r="AJ1446">
            <v>2528</v>
          </cell>
          <cell r="AK1446" t="str">
            <v/>
          </cell>
          <cell r="AM1446">
            <v>5.1003460207612461</v>
          </cell>
          <cell r="AN1446">
            <v>1.8879761015683345</v>
          </cell>
          <cell r="AO1446" t="str">
            <v/>
          </cell>
          <cell r="AR1446">
            <v>515</v>
          </cell>
          <cell r="AX1446" t="str">
            <v/>
          </cell>
        </row>
        <row r="1447">
          <cell r="AH1447">
            <v>39324</v>
          </cell>
          <cell r="AI1447">
            <v>7400</v>
          </cell>
          <cell r="AJ1447">
            <v>2530</v>
          </cell>
          <cell r="AK1447">
            <v>515</v>
          </cell>
          <cell r="AM1447">
            <v>5.1211072664359865</v>
          </cell>
          <cell r="AN1447">
            <v>1.8894697535474234</v>
          </cell>
          <cell r="AO1447">
            <v>2.3953488372093021</v>
          </cell>
          <cell r="AR1447">
            <v>515</v>
          </cell>
          <cell r="AX1447">
            <v>515</v>
          </cell>
        </row>
        <row r="1448">
          <cell r="AH1448">
            <v>39325</v>
          </cell>
          <cell r="AI1448">
            <v>7460</v>
          </cell>
          <cell r="AJ1448">
            <v>2544</v>
          </cell>
          <cell r="AK1448" t="str">
            <v/>
          </cell>
          <cell r="AM1448">
            <v>5.1626297577854672</v>
          </cell>
          <cell r="AN1448">
            <v>1.8999253174010455</v>
          </cell>
          <cell r="AO1448" t="str">
            <v/>
          </cell>
          <cell r="AR1448">
            <v>517</v>
          </cell>
          <cell r="AX1448" t="str">
            <v/>
          </cell>
        </row>
        <row r="1449">
          <cell r="AH1449">
            <v>39328</v>
          </cell>
          <cell r="AI1449">
            <v>7390</v>
          </cell>
          <cell r="AJ1449">
            <v>2478</v>
          </cell>
          <cell r="AK1449" t="str">
            <v/>
          </cell>
          <cell r="AM1449">
            <v>5.1141868512110724</v>
          </cell>
          <cell r="AN1449">
            <v>1.8506348020911128</v>
          </cell>
          <cell r="AO1449" t="str">
            <v/>
          </cell>
          <cell r="AR1449">
            <v>519</v>
          </cell>
          <cell r="AX1449" t="str">
            <v/>
          </cell>
        </row>
        <row r="1450">
          <cell r="AH1450">
            <v>39329</v>
          </cell>
          <cell r="AI1450">
            <v>7310</v>
          </cell>
          <cell r="AJ1450">
            <v>2451</v>
          </cell>
          <cell r="AK1450" t="str">
            <v/>
          </cell>
          <cell r="AM1450">
            <v>5.0588235294117645</v>
          </cell>
          <cell r="AN1450">
            <v>1.830470500373413</v>
          </cell>
          <cell r="AO1450" t="str">
            <v/>
          </cell>
          <cell r="AR1450">
            <v>521</v>
          </cell>
          <cell r="AX1450" t="str">
            <v/>
          </cell>
        </row>
        <row r="1451">
          <cell r="AH1451">
            <v>39330</v>
          </cell>
          <cell r="AI1451">
            <v>7160</v>
          </cell>
          <cell r="AJ1451">
            <v>2445</v>
          </cell>
          <cell r="AK1451" t="str">
            <v/>
          </cell>
          <cell r="AM1451">
            <v>4.9550173010380627</v>
          </cell>
          <cell r="AN1451">
            <v>1.8259895444361465</v>
          </cell>
          <cell r="AO1451" t="str">
            <v/>
          </cell>
          <cell r="AR1451">
            <v>523</v>
          </cell>
          <cell r="AX1451" t="str">
            <v/>
          </cell>
        </row>
        <row r="1452">
          <cell r="AH1452">
            <v>39331</v>
          </cell>
          <cell r="AI1452">
            <v>7300</v>
          </cell>
          <cell r="AJ1452">
            <v>2470</v>
          </cell>
          <cell r="AK1452">
            <v>525</v>
          </cell>
          <cell r="AM1452">
            <v>5.0519031141868513</v>
          </cell>
          <cell r="AN1452">
            <v>1.8446601941747574</v>
          </cell>
          <cell r="AO1452">
            <v>2.441860465116279</v>
          </cell>
          <cell r="AR1452">
            <v>525</v>
          </cell>
          <cell r="AX1452">
            <v>525</v>
          </cell>
        </row>
        <row r="1453">
          <cell r="AH1453">
            <v>39332</v>
          </cell>
          <cell r="AI1453">
            <v>7173.5</v>
          </cell>
          <cell r="AJ1453">
            <v>2447</v>
          </cell>
          <cell r="AK1453" t="str">
            <v/>
          </cell>
          <cell r="AM1453">
            <v>4.9643598615916957</v>
          </cell>
          <cell r="AN1453">
            <v>1.8274831964152352</v>
          </cell>
          <cell r="AO1453" t="str">
            <v/>
          </cell>
          <cell r="AR1453">
            <v>525</v>
          </cell>
          <cell r="AX1453" t="str">
            <v/>
          </cell>
        </row>
        <row r="1454">
          <cell r="AH1454">
            <v>39335</v>
          </cell>
          <cell r="AI1454">
            <v>7160</v>
          </cell>
          <cell r="AJ1454">
            <v>2424</v>
          </cell>
          <cell r="AK1454" t="str">
            <v/>
          </cell>
          <cell r="AM1454">
            <v>4.9550173010380627</v>
          </cell>
          <cell r="AN1454">
            <v>1.8103061986557132</v>
          </cell>
          <cell r="AO1454" t="str">
            <v/>
          </cell>
          <cell r="AR1454">
            <v>525</v>
          </cell>
          <cell r="AX1454" t="str">
            <v/>
          </cell>
        </row>
        <row r="1455">
          <cell r="AH1455">
            <v>39336</v>
          </cell>
          <cell r="AI1455">
            <v>7475</v>
          </cell>
          <cell r="AJ1455">
            <v>2458</v>
          </cell>
          <cell r="AK1455" t="str">
            <v/>
          </cell>
          <cell r="AM1455">
            <v>5.1730103806228378</v>
          </cell>
          <cell r="AN1455">
            <v>1.8356982823002241</v>
          </cell>
          <cell r="AO1455" t="str">
            <v/>
          </cell>
          <cell r="AR1455">
            <v>525</v>
          </cell>
          <cell r="AX1455" t="str">
            <v/>
          </cell>
        </row>
        <row r="1456">
          <cell r="AH1456">
            <v>39337</v>
          </cell>
          <cell r="AI1456">
            <v>7420</v>
          </cell>
          <cell r="AJ1456">
            <v>2440</v>
          </cell>
          <cell r="AK1456" t="str">
            <v/>
          </cell>
          <cell r="AM1456">
            <v>5.1349480968858128</v>
          </cell>
          <cell r="AN1456">
            <v>1.8222554144884242</v>
          </cell>
          <cell r="AO1456" t="str">
            <v/>
          </cell>
          <cell r="AR1456">
            <v>525</v>
          </cell>
          <cell r="AX1456" t="str">
            <v/>
          </cell>
        </row>
        <row r="1457">
          <cell r="AH1457">
            <v>39338</v>
          </cell>
          <cell r="AI1457">
            <v>7538</v>
          </cell>
          <cell r="AJ1457">
            <v>2480</v>
          </cell>
          <cell r="AK1457">
            <v>525</v>
          </cell>
          <cell r="AM1457">
            <v>5.2166089965397928</v>
          </cell>
          <cell r="AN1457">
            <v>1.8521284540702017</v>
          </cell>
          <cell r="AO1457">
            <v>2.441860465116279</v>
          </cell>
          <cell r="AR1457">
            <v>525</v>
          </cell>
          <cell r="AX1457">
            <v>525</v>
          </cell>
        </row>
        <row r="1458">
          <cell r="AH1458">
            <v>39339</v>
          </cell>
          <cell r="AI1458">
            <v>7550</v>
          </cell>
          <cell r="AJ1458">
            <v>2430</v>
          </cell>
          <cell r="AK1458" t="str">
            <v/>
          </cell>
          <cell r="AM1458">
            <v>5.2249134948096883</v>
          </cell>
          <cell r="AN1458">
            <v>1.8147871545929799</v>
          </cell>
          <cell r="AO1458" t="str">
            <v/>
          </cell>
          <cell r="AR1458">
            <v>525</v>
          </cell>
          <cell r="AX1458" t="str">
            <v/>
          </cell>
        </row>
        <row r="1459">
          <cell r="AH1459">
            <v>39342</v>
          </cell>
          <cell r="AI1459">
            <v>7500</v>
          </cell>
          <cell r="AJ1459">
            <v>2395</v>
          </cell>
          <cell r="AK1459" t="str">
            <v/>
          </cell>
          <cell r="AM1459">
            <v>5.1903114186851207</v>
          </cell>
          <cell r="AN1459">
            <v>1.7886482449589245</v>
          </cell>
          <cell r="AO1459" t="str">
            <v/>
          </cell>
          <cell r="AR1459">
            <v>525</v>
          </cell>
          <cell r="AX1459" t="str">
            <v/>
          </cell>
        </row>
        <row r="1460">
          <cell r="AH1460">
            <v>39343</v>
          </cell>
          <cell r="AI1460">
            <v>7585</v>
          </cell>
          <cell r="AJ1460">
            <v>2407</v>
          </cell>
          <cell r="AK1460" t="str">
            <v/>
          </cell>
          <cell r="AM1460">
            <v>5.2491349480968861</v>
          </cell>
          <cell r="AN1460">
            <v>1.7976101568334577</v>
          </cell>
          <cell r="AO1460" t="str">
            <v/>
          </cell>
          <cell r="AR1460">
            <v>525</v>
          </cell>
          <cell r="AX1460" t="str">
            <v/>
          </cell>
        </row>
        <row r="1461">
          <cell r="AH1461">
            <v>39344</v>
          </cell>
          <cell r="AI1461">
            <v>7885</v>
          </cell>
          <cell r="AJ1461">
            <v>2484</v>
          </cell>
          <cell r="AK1461" t="str">
            <v/>
          </cell>
          <cell r="AM1461">
            <v>5.4567474048442905</v>
          </cell>
          <cell r="AN1461">
            <v>1.8551157580283795</v>
          </cell>
          <cell r="AO1461" t="str">
            <v/>
          </cell>
          <cell r="AR1461">
            <v>525</v>
          </cell>
          <cell r="AX1461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C Prices"/>
      <sheetName val="CC Graph"/>
      <sheetName val="CC Graph 2"/>
      <sheetName val="CC Graph 3"/>
      <sheetName val="EBITDA"/>
      <sheetName val="EBITDA Graph"/>
      <sheetName val="PE"/>
      <sheetName val="PE Graph"/>
      <sheetName val="Large Cap 2007E"/>
      <sheetName val="Large Cap 2008E"/>
      <sheetName val="Small Cap 2007E"/>
      <sheetName val="Small Cap 2008E"/>
      <sheetName val="Heavy End 2007E"/>
      <sheetName val="Heavy End 2008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/>
      <sheetData sheetId="1"/>
      <sheetData sheetId="2">
        <row r="16">
          <cell r="C16" t="str">
            <v>Primary comparables</v>
          </cell>
          <cell r="D16" t="str">
            <v>Secondary comparables</v>
          </cell>
          <cell r="E16" t="str">
            <v>S&amp;P 500</v>
          </cell>
        </row>
        <row r="17">
          <cell r="B17">
            <v>38355</v>
          </cell>
          <cell r="C17">
            <v>100</v>
          </cell>
          <cell r="D17">
            <v>100</v>
          </cell>
          <cell r="E17">
            <v>100</v>
          </cell>
          <cell r="G17" t="str">
            <v>Beginning</v>
          </cell>
          <cell r="H17" t="str">
            <v>End</v>
          </cell>
        </row>
        <row r="18">
          <cell r="B18">
            <v>38356</v>
          </cell>
          <cell r="C18">
            <v>98.309256317480518</v>
          </cell>
          <cell r="D18">
            <v>100.63972449887287</v>
          </cell>
          <cell r="E18">
            <v>98.832856382270734</v>
          </cell>
          <cell r="G18">
            <v>38355</v>
          </cell>
          <cell r="H18">
            <v>39381</v>
          </cell>
        </row>
        <row r="19">
          <cell r="B19">
            <v>38357</v>
          </cell>
          <cell r="C19">
            <v>97.460293024340146</v>
          </cell>
          <cell r="D19">
            <v>99.973282674654357</v>
          </cell>
          <cell r="E19">
            <v>98.474311193930532</v>
          </cell>
          <cell r="G19" t="str">
            <v>Labels</v>
          </cell>
          <cell r="H19" t="str">
            <v>Major Unit</v>
          </cell>
        </row>
        <row r="20">
          <cell r="B20">
            <v>38358</v>
          </cell>
          <cell r="C20">
            <v>98.165320805469577</v>
          </cell>
          <cell r="D20">
            <v>100.59119059301887</v>
          </cell>
          <cell r="E20">
            <v>98.819546120058575</v>
          </cell>
          <cell r="G20">
            <v>15</v>
          </cell>
          <cell r="H20">
            <v>68.400000000000006</v>
          </cell>
        </row>
        <row r="21">
          <cell r="B21">
            <v>38359</v>
          </cell>
          <cell r="C21">
            <v>97.883132683011041</v>
          </cell>
          <cell r="D21">
            <v>100.53272492946942</v>
          </cell>
          <cell r="E21">
            <v>98.678124584054316</v>
          </cell>
          <cell r="G21" t="str">
            <v>Indexed stock price</v>
          </cell>
        </row>
        <row r="22">
          <cell r="B22">
            <v>38362</v>
          </cell>
          <cell r="C22">
            <v>99.086403301552394</v>
          </cell>
          <cell r="D22">
            <v>101.56314413870091</v>
          </cell>
          <cell r="E22">
            <v>99.015872487688014</v>
          </cell>
          <cell r="G22" t="str">
            <v>Returns</v>
          </cell>
        </row>
        <row r="23">
          <cell r="B23">
            <v>38363</v>
          </cell>
          <cell r="C23">
            <v>98.422736688088861</v>
          </cell>
          <cell r="D23">
            <v>102.38410518701917</v>
          </cell>
          <cell r="E23">
            <v>98.411919339811007</v>
          </cell>
          <cell r="G23" t="str">
            <v>Primary comparables: 55.8%</v>
          </cell>
          <cell r="H23">
            <v>0.55829814075510975</v>
          </cell>
        </row>
        <row r="24">
          <cell r="B24">
            <v>38364</v>
          </cell>
          <cell r="C24">
            <v>98.68340385975975</v>
          </cell>
          <cell r="D24">
            <v>102.90257116172704</v>
          </cell>
          <cell r="E24">
            <v>98.803740183681626</v>
          </cell>
          <cell r="G24" t="str">
            <v>Secondary comparables: 68.4%</v>
          </cell>
          <cell r="H24">
            <v>0.68397143173630259</v>
          </cell>
        </row>
        <row r="25">
          <cell r="B25">
            <v>38365</v>
          </cell>
          <cell r="C25">
            <v>98.955440741510344</v>
          </cell>
          <cell r="D25">
            <v>103.83542998937912</v>
          </cell>
          <cell r="E25">
            <v>97.951051510714777</v>
          </cell>
          <cell r="G25" t="str">
            <v>S&amp;P 500: 27.7%</v>
          </cell>
          <cell r="H25">
            <v>0.27718621056834825</v>
          </cell>
        </row>
        <row r="26">
          <cell r="B26">
            <v>38366</v>
          </cell>
          <cell r="C26">
            <v>100.60015987532809</v>
          </cell>
          <cell r="D26">
            <v>105.61985622534041</v>
          </cell>
          <cell r="E26">
            <v>98.53919872221482</v>
          </cell>
        </row>
        <row r="27">
          <cell r="B27">
            <v>38370</v>
          </cell>
          <cell r="C27">
            <v>101.350491366206</v>
          </cell>
          <cell r="D27">
            <v>106.42431126429267</v>
          </cell>
          <cell r="E27">
            <v>99.492546253161194</v>
          </cell>
        </row>
        <row r="28">
          <cell r="B28">
            <v>38371</v>
          </cell>
          <cell r="C28">
            <v>101.0762170724812</v>
          </cell>
          <cell r="D28">
            <v>106.37474060487628</v>
          </cell>
          <cell r="E28">
            <v>98.548349527485698</v>
          </cell>
        </row>
        <row r="29">
          <cell r="B29">
            <v>38372</v>
          </cell>
          <cell r="C29">
            <v>100.49757573092099</v>
          </cell>
          <cell r="D29">
            <v>106.92563068343159</v>
          </cell>
          <cell r="E29">
            <v>97.781345667509669</v>
          </cell>
        </row>
        <row r="30">
          <cell r="B30">
            <v>38373</v>
          </cell>
          <cell r="C30">
            <v>100.45345754107424</v>
          </cell>
          <cell r="D30">
            <v>107.28111203479004</v>
          </cell>
          <cell r="E30">
            <v>97.154099560761367</v>
          </cell>
        </row>
        <row r="31">
          <cell r="B31">
            <v>38376</v>
          </cell>
          <cell r="C31">
            <v>100.1328104887538</v>
          </cell>
          <cell r="D31">
            <v>106.5172019036837</v>
          </cell>
          <cell r="E31">
            <v>96.811360308798086</v>
          </cell>
        </row>
        <row r="32">
          <cell r="B32">
            <v>38377</v>
          </cell>
          <cell r="C32">
            <v>100.64363256574482</v>
          </cell>
          <cell r="D32">
            <v>107.39717526215107</v>
          </cell>
          <cell r="E32">
            <v>97.19902169572741</v>
          </cell>
        </row>
        <row r="33">
          <cell r="B33">
            <v>38378</v>
          </cell>
          <cell r="C33">
            <v>100.86283062885397</v>
          </cell>
          <cell r="D33">
            <v>107.69781396310711</v>
          </cell>
          <cell r="E33">
            <v>97.669872221482763</v>
          </cell>
        </row>
        <row r="34">
          <cell r="B34">
            <v>38379</v>
          </cell>
          <cell r="C34">
            <v>100.9672902295144</v>
          </cell>
          <cell r="D34">
            <v>108.45927834708955</v>
          </cell>
          <cell r="E34">
            <v>97.709803008119266</v>
          </cell>
        </row>
        <row r="35">
          <cell r="B35">
            <v>38380</v>
          </cell>
          <cell r="C35">
            <v>101.71424549537467</v>
          </cell>
          <cell r="D35">
            <v>108.40280661622607</v>
          </cell>
          <cell r="E35">
            <v>97.444429655264216</v>
          </cell>
        </row>
        <row r="36">
          <cell r="B36">
            <v>38383</v>
          </cell>
          <cell r="C36">
            <v>103.2824363071301</v>
          </cell>
          <cell r="D36">
            <v>108.23980738852097</v>
          </cell>
          <cell r="E36">
            <v>98.268834021030216</v>
          </cell>
        </row>
        <row r="37">
          <cell r="B37">
            <v>38384</v>
          </cell>
          <cell r="C37">
            <v>103.59631349162662</v>
          </cell>
          <cell r="D37">
            <v>109.12348315276043</v>
          </cell>
          <cell r="E37">
            <v>98.945993611074144</v>
          </cell>
        </row>
        <row r="38">
          <cell r="B38">
            <v>38385</v>
          </cell>
          <cell r="C38">
            <v>106.24008182539353</v>
          </cell>
          <cell r="D38">
            <v>110.01325920300128</v>
          </cell>
          <cell r="E38">
            <v>99.260448555836561</v>
          </cell>
        </row>
        <row r="39">
          <cell r="B39">
            <v>38386</v>
          </cell>
          <cell r="C39">
            <v>100.65329829756844</v>
          </cell>
          <cell r="D39">
            <v>109.50922138512944</v>
          </cell>
          <cell r="E39">
            <v>98.985924397710647</v>
          </cell>
        </row>
        <row r="40">
          <cell r="B40">
            <v>38387</v>
          </cell>
          <cell r="C40">
            <v>99.960368532388856</v>
          </cell>
          <cell r="D40">
            <v>111.4394748835167</v>
          </cell>
          <cell r="E40">
            <v>100.07902968188473</v>
          </cell>
        </row>
        <row r="41">
          <cell r="B41">
            <v>38390</v>
          </cell>
          <cell r="C41">
            <v>100.31461673135779</v>
          </cell>
          <cell r="D41">
            <v>112.42589992398693</v>
          </cell>
          <cell r="E41">
            <v>99.970051910022633</v>
          </cell>
        </row>
        <row r="42">
          <cell r="B42">
            <v>38391</v>
          </cell>
          <cell r="C42">
            <v>100.71618654900855</v>
          </cell>
          <cell r="D42">
            <v>111.68027638036938</v>
          </cell>
          <cell r="E42">
            <v>100.01830161054173</v>
          </cell>
        </row>
        <row r="43">
          <cell r="B43">
            <v>38392</v>
          </cell>
          <cell r="C43">
            <v>99.564885311053473</v>
          </cell>
          <cell r="D43">
            <v>110.9341000629156</v>
          </cell>
          <cell r="E43">
            <v>99.160621589245309</v>
          </cell>
        </row>
        <row r="44">
          <cell r="B44">
            <v>38393</v>
          </cell>
          <cell r="C44">
            <v>99.694381326865511</v>
          </cell>
          <cell r="D44">
            <v>110.10255735346017</v>
          </cell>
          <cell r="E44">
            <v>99.578231066152014</v>
          </cell>
        </row>
        <row r="45">
          <cell r="B45">
            <v>38394</v>
          </cell>
          <cell r="C45">
            <v>100.23595715344794</v>
          </cell>
          <cell r="D45">
            <v>111.3274510508919</v>
          </cell>
          <cell r="E45">
            <v>100.26786902701983</v>
          </cell>
        </row>
        <row r="46">
          <cell r="B46">
            <v>38397</v>
          </cell>
          <cell r="C46">
            <v>100.40766420674468</v>
          </cell>
          <cell r="D46">
            <v>111.88503627814555</v>
          </cell>
          <cell r="E46">
            <v>100.33774790363373</v>
          </cell>
        </row>
        <row r="47">
          <cell r="B47">
            <v>38398</v>
          </cell>
          <cell r="C47">
            <v>99.844012214307739</v>
          </cell>
          <cell r="D47">
            <v>112.75627264205835</v>
          </cell>
          <cell r="E47">
            <v>100.66884067616132</v>
          </cell>
        </row>
        <row r="48">
          <cell r="B48">
            <v>38399</v>
          </cell>
          <cell r="C48">
            <v>101.04798119791792</v>
          </cell>
          <cell r="D48">
            <v>111.33808147692864</v>
          </cell>
          <cell r="E48">
            <v>100.68714228670305</v>
          </cell>
        </row>
        <row r="49">
          <cell r="B49">
            <v>38400</v>
          </cell>
          <cell r="C49">
            <v>100.16769833753978</v>
          </cell>
          <cell r="D49">
            <v>111.69304716140972</v>
          </cell>
          <cell r="E49">
            <v>99.889358445361381</v>
          </cell>
        </row>
        <row r="50">
          <cell r="B50">
            <v>38401</v>
          </cell>
          <cell r="C50">
            <v>100.30011835585989</v>
          </cell>
          <cell r="D50">
            <v>112.07465174747168</v>
          </cell>
          <cell r="E50">
            <v>99.959237321975252</v>
          </cell>
        </row>
        <row r="51">
          <cell r="B51">
            <v>38405</v>
          </cell>
          <cell r="C51">
            <v>97.693449410232205</v>
          </cell>
          <cell r="D51">
            <v>110.55979486511661</v>
          </cell>
          <cell r="E51">
            <v>98.509250632237467</v>
          </cell>
        </row>
        <row r="52">
          <cell r="B52">
            <v>38406</v>
          </cell>
          <cell r="C52">
            <v>97.333329724171293</v>
          </cell>
          <cell r="D52">
            <v>108.94956515024658</v>
          </cell>
          <cell r="E52">
            <v>99.061626514042331</v>
          </cell>
        </row>
        <row r="53">
          <cell r="B53">
            <v>38407</v>
          </cell>
          <cell r="C53">
            <v>99.500335958461235</v>
          </cell>
          <cell r="D53">
            <v>108.38720100972901</v>
          </cell>
          <cell r="E53">
            <v>99.843604419007065</v>
          </cell>
        </row>
        <row r="54">
          <cell r="B54">
            <v>38408</v>
          </cell>
          <cell r="C54">
            <v>102.96590869378458</v>
          </cell>
          <cell r="D54">
            <v>109.91721566549511</v>
          </cell>
          <cell r="E54">
            <v>100.77282709969388</v>
          </cell>
        </row>
        <row r="55">
          <cell r="B55">
            <v>38411</v>
          </cell>
          <cell r="C55">
            <v>102.42660589677295</v>
          </cell>
          <cell r="D55">
            <v>109.71098050974517</v>
          </cell>
          <cell r="E55">
            <v>100.12644749101558</v>
          </cell>
        </row>
        <row r="56">
          <cell r="B56">
            <v>38412</v>
          </cell>
          <cell r="C56">
            <v>102.53496756652967</v>
          </cell>
          <cell r="D56">
            <v>110.43746017270553</v>
          </cell>
          <cell r="E56">
            <v>100.69296552642089</v>
          </cell>
        </row>
        <row r="57">
          <cell r="B57">
            <v>38413</v>
          </cell>
          <cell r="C57">
            <v>101.68443385117133</v>
          </cell>
          <cell r="D57">
            <v>109.34993746756103</v>
          </cell>
          <cell r="E57">
            <v>100.66551311060827</v>
          </cell>
        </row>
        <row r="58">
          <cell r="B58">
            <v>38414</v>
          </cell>
          <cell r="C58">
            <v>100.38225470357737</v>
          </cell>
          <cell r="D58">
            <v>109.38498634804286</v>
          </cell>
          <cell r="E58">
            <v>100.69795687475045</v>
          </cell>
        </row>
        <row r="59">
          <cell r="B59">
            <v>38415</v>
          </cell>
          <cell r="C59">
            <v>104.27088358449893</v>
          </cell>
          <cell r="D59">
            <v>110.87525993334171</v>
          </cell>
          <cell r="E59">
            <v>101.66711034207377</v>
          </cell>
        </row>
        <row r="60">
          <cell r="B60">
            <v>38418</v>
          </cell>
          <cell r="C60">
            <v>102.83399104455357</v>
          </cell>
          <cell r="D60">
            <v>110.8228582402421</v>
          </cell>
          <cell r="E60">
            <v>101.93248369492881</v>
          </cell>
        </row>
        <row r="61">
          <cell r="B61">
            <v>38419</v>
          </cell>
          <cell r="C61">
            <v>102.39742464693829</v>
          </cell>
          <cell r="D61">
            <v>111.26701632888918</v>
          </cell>
          <cell r="E61">
            <v>101.44333155863173</v>
          </cell>
        </row>
        <row r="62">
          <cell r="B62">
            <v>38420</v>
          </cell>
          <cell r="C62">
            <v>100.85980664911588</v>
          </cell>
          <cell r="D62">
            <v>110.27456601784618</v>
          </cell>
          <cell r="E62">
            <v>100.41012245441236</v>
          </cell>
        </row>
        <row r="63">
          <cell r="B63">
            <v>38421</v>
          </cell>
          <cell r="C63">
            <v>99.416466917340529</v>
          </cell>
          <cell r="D63">
            <v>109.18744406668154</v>
          </cell>
          <cell r="E63">
            <v>100.59646612538266</v>
          </cell>
        </row>
        <row r="64">
          <cell r="B64">
            <v>38422</v>
          </cell>
          <cell r="C64">
            <v>99.340168388265056</v>
          </cell>
          <cell r="D64">
            <v>109.43394885911333</v>
          </cell>
          <cell r="E64">
            <v>99.833621722347928</v>
          </cell>
        </row>
        <row r="65">
          <cell r="B65">
            <v>38425</v>
          </cell>
          <cell r="C65">
            <v>99.835121405554489</v>
          </cell>
          <cell r="D65">
            <v>109.13869002142575</v>
          </cell>
          <cell r="E65">
            <v>100.39514840942367</v>
          </cell>
        </row>
        <row r="66">
          <cell r="B66">
            <v>38426</v>
          </cell>
          <cell r="C66">
            <v>99.956265821687353</v>
          </cell>
          <cell r="D66">
            <v>108.81870543732445</v>
          </cell>
          <cell r="E66">
            <v>99.63979102888328</v>
          </cell>
        </row>
        <row r="67">
          <cell r="B67">
            <v>38427</v>
          </cell>
          <cell r="C67">
            <v>99.897268447382743</v>
          </cell>
          <cell r="D67">
            <v>107.96974196076528</v>
          </cell>
          <cell r="E67">
            <v>98.834520165047252</v>
          </cell>
        </row>
        <row r="68">
          <cell r="B68">
            <v>38428</v>
          </cell>
          <cell r="C68">
            <v>100.41765144699755</v>
          </cell>
          <cell r="D68">
            <v>107.295382378485</v>
          </cell>
          <cell r="E68">
            <v>99.012544922134964</v>
          </cell>
        </row>
        <row r="69">
          <cell r="B69">
            <v>38429</v>
          </cell>
          <cell r="C69">
            <v>99.780459918309617</v>
          </cell>
          <cell r="D69">
            <v>107.57156843249525</v>
          </cell>
          <cell r="E69">
            <v>98.965959004392403</v>
          </cell>
        </row>
        <row r="70">
          <cell r="B70">
            <v>38432</v>
          </cell>
          <cell r="C70">
            <v>100.0113225802738</v>
          </cell>
          <cell r="D70">
            <v>106.77370587354777</v>
          </cell>
          <cell r="E70">
            <v>98.478054705177712</v>
          </cell>
        </row>
        <row r="71">
          <cell r="B71">
            <v>38433</v>
          </cell>
          <cell r="C71">
            <v>100.65119714425113</v>
          </cell>
          <cell r="D71">
            <v>106.79829654818651</v>
          </cell>
          <cell r="E71">
            <v>97.473545853853324</v>
          </cell>
        </row>
        <row r="72">
          <cell r="B72">
            <v>38434</v>
          </cell>
          <cell r="C72">
            <v>99.343607234889674</v>
          </cell>
          <cell r="D72">
            <v>105.43230223006397</v>
          </cell>
          <cell r="E72">
            <v>97.541760947690676</v>
          </cell>
        </row>
        <row r="73">
          <cell r="B73">
            <v>38435</v>
          </cell>
          <cell r="C73">
            <v>99.43299450126824</v>
          </cell>
          <cell r="D73">
            <v>106.06504057903668</v>
          </cell>
          <cell r="E73">
            <v>97.449421003593784</v>
          </cell>
        </row>
        <row r="74">
          <cell r="B74">
            <v>38439</v>
          </cell>
          <cell r="C74">
            <v>99.305584733165958</v>
          </cell>
          <cell r="D74">
            <v>106.02108757515593</v>
          </cell>
          <cell r="E74">
            <v>97.68734194063623</v>
          </cell>
        </row>
        <row r="75">
          <cell r="B75">
            <v>38440</v>
          </cell>
          <cell r="C75">
            <v>95.447737233509287</v>
          </cell>
          <cell r="D75">
            <v>104.93600624024188</v>
          </cell>
          <cell r="E75">
            <v>96.945294822308014</v>
          </cell>
        </row>
        <row r="76">
          <cell r="B76">
            <v>38441</v>
          </cell>
          <cell r="C76">
            <v>95.303925480060713</v>
          </cell>
          <cell r="D76">
            <v>104.69059670650121</v>
          </cell>
          <cell r="E76">
            <v>98.28048050046587</v>
          </cell>
        </row>
        <row r="77">
          <cell r="B77">
            <v>38442</v>
          </cell>
          <cell r="C77">
            <v>96.605388478058032</v>
          </cell>
          <cell r="D77">
            <v>104.27657956203419</v>
          </cell>
          <cell r="E77">
            <v>98.212265406628504</v>
          </cell>
        </row>
        <row r="78">
          <cell r="B78">
            <v>38443</v>
          </cell>
          <cell r="C78">
            <v>97.181099909420325</v>
          </cell>
          <cell r="D78">
            <v>104.9053340059282</v>
          </cell>
          <cell r="E78">
            <v>97.574204711832834</v>
          </cell>
        </row>
        <row r="79">
          <cell r="B79">
            <v>38446</v>
          </cell>
          <cell r="C79">
            <v>96.325107136229434</v>
          </cell>
          <cell r="D79">
            <v>105.32232471104305</v>
          </cell>
          <cell r="E79">
            <v>97.840409956076144</v>
          </cell>
        </row>
        <row r="80">
          <cell r="B80">
            <v>38447</v>
          </cell>
          <cell r="C80">
            <v>97.221515430500162</v>
          </cell>
          <cell r="D80">
            <v>105.55338634914601</v>
          </cell>
          <cell r="E80">
            <v>98.278816717689352</v>
          </cell>
        </row>
        <row r="81">
          <cell r="B81">
            <v>38448</v>
          </cell>
          <cell r="C81">
            <v>97.494716136009274</v>
          </cell>
          <cell r="D81">
            <v>105.6556702537786</v>
          </cell>
          <cell r="E81">
            <v>98.501763609743108</v>
          </cell>
        </row>
        <row r="82">
          <cell r="B82">
            <v>38449</v>
          </cell>
          <cell r="C82">
            <v>98.163495901865048</v>
          </cell>
          <cell r="D82">
            <v>106.49910555314354</v>
          </cell>
          <cell r="E82">
            <v>99.089910821243194</v>
          </cell>
        </row>
        <row r="83">
          <cell r="B83">
            <v>38450</v>
          </cell>
          <cell r="C83">
            <v>97.320180071824112</v>
          </cell>
          <cell r="D83">
            <v>106.60767456879901</v>
          </cell>
          <cell r="E83">
            <v>98.263010781312403</v>
          </cell>
        </row>
        <row r="84">
          <cell r="B84">
            <v>38453</v>
          </cell>
          <cell r="C84">
            <v>97.258425781878131</v>
          </cell>
          <cell r="D84">
            <v>106.69765898567042</v>
          </cell>
          <cell r="E84">
            <v>98.263842672700662</v>
          </cell>
        </row>
        <row r="85">
          <cell r="B85">
            <v>38454</v>
          </cell>
          <cell r="C85">
            <v>98.390702964218221</v>
          </cell>
          <cell r="D85">
            <v>106.40763528328689</v>
          </cell>
          <cell r="E85">
            <v>98.80873153201118</v>
          </cell>
        </row>
        <row r="86">
          <cell r="B86">
            <v>38455</v>
          </cell>
          <cell r="C86">
            <v>97.080870093156278</v>
          </cell>
          <cell r="D86">
            <v>107.23776082673589</v>
          </cell>
          <cell r="E86">
            <v>97.646579262611482</v>
          </cell>
        </row>
        <row r="87">
          <cell r="B87">
            <v>38456</v>
          </cell>
          <cell r="C87">
            <v>95.797404057231901</v>
          </cell>
          <cell r="D87">
            <v>105.60581537520318</v>
          </cell>
          <cell r="E87">
            <v>96.669938772793827</v>
          </cell>
        </row>
        <row r="88">
          <cell r="B88">
            <v>38457</v>
          </cell>
          <cell r="C88">
            <v>92.356563729075589</v>
          </cell>
          <cell r="D88">
            <v>103.17688823193946</v>
          </cell>
          <cell r="E88">
            <v>95.053573805403985</v>
          </cell>
        </row>
        <row r="89">
          <cell r="B89">
            <v>38460</v>
          </cell>
          <cell r="C89">
            <v>93.773082031729871</v>
          </cell>
          <cell r="D89">
            <v>100.85714470808431</v>
          </cell>
          <cell r="E89">
            <v>95.333089311859453</v>
          </cell>
        </row>
        <row r="90">
          <cell r="B90">
            <v>38461</v>
          </cell>
          <cell r="C90">
            <v>94.127414595269897</v>
          </cell>
          <cell r="D90">
            <v>101.43015625865918</v>
          </cell>
          <cell r="E90">
            <v>95.898775455876489</v>
          </cell>
        </row>
        <row r="91">
          <cell r="B91">
            <v>38462</v>
          </cell>
          <cell r="C91">
            <v>92.499167940481627</v>
          </cell>
          <cell r="D91">
            <v>100.84065620645457</v>
          </cell>
          <cell r="E91">
            <v>94.627645414614676</v>
          </cell>
        </row>
        <row r="92">
          <cell r="B92">
            <v>38463</v>
          </cell>
          <cell r="C92">
            <v>93.758530288355672</v>
          </cell>
          <cell r="D92">
            <v>100.31206828441834</v>
          </cell>
          <cell r="E92">
            <v>96.495241581259165</v>
          </cell>
        </row>
        <row r="93">
          <cell r="B93">
            <v>38464</v>
          </cell>
          <cell r="C93">
            <v>91.726216107197914</v>
          </cell>
          <cell r="D93">
            <v>100.3249057082166</v>
          </cell>
          <cell r="E93">
            <v>95.843870624251309</v>
          </cell>
        </row>
        <row r="94">
          <cell r="B94">
            <v>38467</v>
          </cell>
          <cell r="C94">
            <v>93.173726656585529</v>
          </cell>
          <cell r="D94">
            <v>101.04115165554904</v>
          </cell>
          <cell r="E94">
            <v>96.674098229735137</v>
          </cell>
        </row>
        <row r="95">
          <cell r="B95">
            <v>38468</v>
          </cell>
          <cell r="C95">
            <v>91.945810361773709</v>
          </cell>
          <cell r="D95">
            <v>101.68368440834857</v>
          </cell>
          <cell r="E95">
            <v>95.81225875149741</v>
          </cell>
        </row>
        <row r="96">
          <cell r="B96">
            <v>38469</v>
          </cell>
          <cell r="C96">
            <v>91.61812574794412</v>
          </cell>
          <cell r="D96">
            <v>99.645426589813994</v>
          </cell>
          <cell r="E96">
            <v>96.19825635565023</v>
          </cell>
        </row>
        <row r="97">
          <cell r="B97">
            <v>38470</v>
          </cell>
          <cell r="C97">
            <v>90.633755886759658</v>
          </cell>
          <cell r="D97">
            <v>99.101378883595771</v>
          </cell>
          <cell r="E97">
            <v>95.103487288699597</v>
          </cell>
        </row>
        <row r="98">
          <cell r="B98">
            <v>38471</v>
          </cell>
          <cell r="C98">
            <v>90.331959460993403</v>
          </cell>
          <cell r="D98">
            <v>99.795623724009488</v>
          </cell>
          <cell r="E98">
            <v>96.23735525089846</v>
          </cell>
        </row>
        <row r="99">
          <cell r="B99">
            <v>38474</v>
          </cell>
          <cell r="C99">
            <v>91.786255701912637</v>
          </cell>
          <cell r="D99">
            <v>100.17068271398571</v>
          </cell>
          <cell r="E99">
            <v>96.679089578064705</v>
          </cell>
        </row>
        <row r="100">
          <cell r="B100">
            <v>38475</v>
          </cell>
          <cell r="C100">
            <v>92.033910468000414</v>
          </cell>
          <cell r="D100">
            <v>99.316177424542801</v>
          </cell>
          <cell r="E100">
            <v>96.596732330626921</v>
          </cell>
        </row>
        <row r="101">
          <cell r="B101">
            <v>38476</v>
          </cell>
          <cell r="C101">
            <v>93.353564860194496</v>
          </cell>
          <cell r="D101">
            <v>100.06647490143322</v>
          </cell>
          <cell r="E101">
            <v>97.801311060827913</v>
          </cell>
        </row>
        <row r="102">
          <cell r="B102">
            <v>38477</v>
          </cell>
          <cell r="C102">
            <v>92.942210846404379</v>
          </cell>
          <cell r="D102">
            <v>100.44969520465024</v>
          </cell>
          <cell r="E102">
            <v>97.550079861573295</v>
          </cell>
        </row>
        <row r="103">
          <cell r="B103">
            <v>38478</v>
          </cell>
          <cell r="C103">
            <v>93.804909471788591</v>
          </cell>
          <cell r="D103">
            <v>100.95787250618851</v>
          </cell>
          <cell r="E103">
            <v>97.443181818181827</v>
          </cell>
        </row>
        <row r="104">
          <cell r="B104">
            <v>38481</v>
          </cell>
          <cell r="C104">
            <v>94.556968233811546</v>
          </cell>
          <cell r="D104">
            <v>101.12162758215966</v>
          </cell>
          <cell r="E104">
            <v>98.06668441368295</v>
          </cell>
        </row>
        <row r="105">
          <cell r="B105">
            <v>38482</v>
          </cell>
          <cell r="C105">
            <v>93.360685879696021</v>
          </cell>
          <cell r="D105">
            <v>101.57871782239052</v>
          </cell>
          <cell r="E105">
            <v>97.016837481698389</v>
          </cell>
        </row>
        <row r="106">
          <cell r="B106">
            <v>38483</v>
          </cell>
          <cell r="C106">
            <v>91.779285538020829</v>
          </cell>
          <cell r="D106">
            <v>100.93990519971287</v>
          </cell>
          <cell r="E106">
            <v>97.423632370557712</v>
          </cell>
        </row>
        <row r="107">
          <cell r="B107">
            <v>38484</v>
          </cell>
          <cell r="C107">
            <v>89.870379083731763</v>
          </cell>
          <cell r="D107">
            <v>101.22588370773465</v>
          </cell>
          <cell r="E107">
            <v>96.446159989351813</v>
          </cell>
        </row>
        <row r="108">
          <cell r="B108">
            <v>38485</v>
          </cell>
          <cell r="C108">
            <v>89.342360387959076</v>
          </cell>
          <cell r="D108">
            <v>100.32902478815321</v>
          </cell>
          <cell r="E108">
            <v>96.00442566218554</v>
          </cell>
        </row>
        <row r="109">
          <cell r="B109">
            <v>38488</v>
          </cell>
          <cell r="C109">
            <v>90.720424080722523</v>
          </cell>
          <cell r="D109">
            <v>100.57138356175879</v>
          </cell>
          <cell r="E109">
            <v>96.972747238120604</v>
          </cell>
        </row>
        <row r="110">
          <cell r="B110">
            <v>38489</v>
          </cell>
          <cell r="C110">
            <v>91.684851720062781</v>
          </cell>
          <cell r="D110">
            <v>100.64321749749764</v>
          </cell>
          <cell r="E110">
            <v>97.647411153999741</v>
          </cell>
        </row>
        <row r="111">
          <cell r="B111">
            <v>38490</v>
          </cell>
          <cell r="C111">
            <v>94.784179355386499</v>
          </cell>
          <cell r="D111">
            <v>102.11939284978482</v>
          </cell>
          <cell r="E111">
            <v>98.625715426593914</v>
          </cell>
        </row>
        <row r="112">
          <cell r="B112">
            <v>38491</v>
          </cell>
          <cell r="C112">
            <v>95.543939664710138</v>
          </cell>
          <cell r="D112">
            <v>103.03123357692482</v>
          </cell>
          <cell r="E112">
            <v>99.084919472913612</v>
          </cell>
        </row>
        <row r="113">
          <cell r="B113">
            <v>38492</v>
          </cell>
          <cell r="C113">
            <v>95.687927401576374</v>
          </cell>
          <cell r="D113">
            <v>103.12915059549621</v>
          </cell>
          <cell r="E113">
            <v>98.935179023026748</v>
          </cell>
        </row>
        <row r="114">
          <cell r="B114">
            <v>38495</v>
          </cell>
          <cell r="C114">
            <v>97.155537630348135</v>
          </cell>
          <cell r="D114">
            <v>103.94226264879974</v>
          </cell>
          <cell r="E114">
            <v>99.316185278850014</v>
          </cell>
        </row>
        <row r="115">
          <cell r="B115">
            <v>38496</v>
          </cell>
          <cell r="C115">
            <v>97.872442152868388</v>
          </cell>
          <cell r="D115">
            <v>103.7773837118763</v>
          </cell>
          <cell r="E115">
            <v>99.333654998003468</v>
          </cell>
        </row>
        <row r="116">
          <cell r="B116">
            <v>38497</v>
          </cell>
          <cell r="C116">
            <v>97.478040732610268</v>
          </cell>
          <cell r="D116">
            <v>103.49398466172657</v>
          </cell>
          <cell r="E116">
            <v>98.995907094369755</v>
          </cell>
        </row>
        <row r="117">
          <cell r="B117">
            <v>38498</v>
          </cell>
          <cell r="C117">
            <v>99.373462765346261</v>
          </cell>
          <cell r="D117">
            <v>104.40373142106887</v>
          </cell>
          <cell r="E117">
            <v>99.628976440835899</v>
          </cell>
        </row>
        <row r="118">
          <cell r="B118">
            <v>38499</v>
          </cell>
          <cell r="C118">
            <v>99.367551312766153</v>
          </cell>
          <cell r="D118">
            <v>104.13606224345355</v>
          </cell>
          <cell r="E118">
            <v>99.725475841874086</v>
          </cell>
        </row>
        <row r="119">
          <cell r="B119">
            <v>38503</v>
          </cell>
          <cell r="C119">
            <v>98.397745752918837</v>
          </cell>
          <cell r="D119">
            <v>104.86366279118427</v>
          </cell>
          <cell r="E119">
            <v>99.119858911220561</v>
          </cell>
        </row>
        <row r="120">
          <cell r="B120">
            <v>38504</v>
          </cell>
          <cell r="C120">
            <v>99.961724670319796</v>
          </cell>
          <cell r="D120">
            <v>105.27011485600997</v>
          </cell>
          <cell r="E120">
            <v>100.01588912551578</v>
          </cell>
        </row>
        <row r="121">
          <cell r="B121">
            <v>38505</v>
          </cell>
          <cell r="C121">
            <v>99.936013689960959</v>
          </cell>
          <cell r="D121">
            <v>106.02587931579204</v>
          </cell>
          <cell r="E121">
            <v>100.18384799680553</v>
          </cell>
        </row>
        <row r="122">
          <cell r="B122">
            <v>38506</v>
          </cell>
          <cell r="C122">
            <v>99.182085644251586</v>
          </cell>
          <cell r="D122">
            <v>105.76764401793629</v>
          </cell>
          <cell r="E122">
            <v>99.49587381871423</v>
          </cell>
        </row>
        <row r="123">
          <cell r="B123">
            <v>38509</v>
          </cell>
          <cell r="C123">
            <v>100.56014753906875</v>
          </cell>
          <cell r="D123">
            <v>106.64496906530256</v>
          </cell>
          <cell r="E123">
            <v>99.619825635565036</v>
          </cell>
        </row>
        <row r="124">
          <cell r="B124">
            <v>38510</v>
          </cell>
          <cell r="C124">
            <v>100.85832043813139</v>
          </cell>
          <cell r="D124">
            <v>107.05118940913484</v>
          </cell>
          <cell r="E124">
            <v>99.599028350858518</v>
          </cell>
        </row>
        <row r="125">
          <cell r="B125">
            <v>38511</v>
          </cell>
          <cell r="C125">
            <v>100.66090750958429</v>
          </cell>
          <cell r="D125">
            <v>107.365744143589</v>
          </cell>
          <cell r="E125">
            <v>99.383568481299093</v>
          </cell>
        </row>
        <row r="126">
          <cell r="B126">
            <v>38512</v>
          </cell>
          <cell r="C126">
            <v>104.5046965237796</v>
          </cell>
          <cell r="D126">
            <v>107.71816060132495</v>
          </cell>
          <cell r="E126">
            <v>99.904332490350072</v>
          </cell>
        </row>
        <row r="127">
          <cell r="B127">
            <v>38513</v>
          </cell>
          <cell r="C127">
            <v>104.86514729515761</v>
          </cell>
          <cell r="D127">
            <v>108.34417413368003</v>
          </cell>
          <cell r="E127">
            <v>99.669739118860662</v>
          </cell>
        </row>
        <row r="128">
          <cell r="B128">
            <v>38516</v>
          </cell>
          <cell r="C128">
            <v>104.98202287263351</v>
          </cell>
          <cell r="D128">
            <v>112.01988395300934</v>
          </cell>
          <cell r="E128">
            <v>99.895181685079194</v>
          </cell>
        </row>
        <row r="129">
          <cell r="B129">
            <v>38517</v>
          </cell>
          <cell r="C129">
            <v>106.16173935370875</v>
          </cell>
          <cell r="D129">
            <v>112.09985685810511</v>
          </cell>
          <cell r="E129">
            <v>100.15223612405167</v>
          </cell>
        </row>
        <row r="130">
          <cell r="B130">
            <v>38518</v>
          </cell>
          <cell r="C130">
            <v>106.97533465009369</v>
          </cell>
          <cell r="D130">
            <v>112.59173085626411</v>
          </cell>
          <cell r="E130">
            <v>100.37435112471715</v>
          </cell>
        </row>
        <row r="131">
          <cell r="B131">
            <v>38519</v>
          </cell>
          <cell r="C131">
            <v>109.29686203126968</v>
          </cell>
          <cell r="D131">
            <v>113.00784119698947</v>
          </cell>
          <cell r="E131">
            <v>100.73871955277521</v>
          </cell>
        </row>
        <row r="132">
          <cell r="B132">
            <v>38520</v>
          </cell>
          <cell r="C132">
            <v>110.01788163255137</v>
          </cell>
          <cell r="D132">
            <v>113.50262575944639</v>
          </cell>
          <cell r="E132">
            <v>101.23785438573141</v>
          </cell>
        </row>
        <row r="133">
          <cell r="B133">
            <v>38523</v>
          </cell>
          <cell r="C133">
            <v>109.09997483863546</v>
          </cell>
          <cell r="D133">
            <v>113.39214183808272</v>
          </cell>
          <cell r="E133">
            <v>101.16631172634104</v>
          </cell>
        </row>
        <row r="134">
          <cell r="B134">
            <v>38524</v>
          </cell>
          <cell r="C134">
            <v>108.51605777491977</v>
          </cell>
          <cell r="D134">
            <v>113.71750552722729</v>
          </cell>
          <cell r="E134">
            <v>100.9591707706642</v>
          </cell>
        </row>
        <row r="135">
          <cell r="B135">
            <v>38525</v>
          </cell>
          <cell r="C135">
            <v>107.15360618250581</v>
          </cell>
          <cell r="D135">
            <v>112.90145969882953</v>
          </cell>
          <cell r="E135">
            <v>100.98163183814724</v>
          </cell>
        </row>
        <row r="136">
          <cell r="B136">
            <v>38526</v>
          </cell>
          <cell r="C136">
            <v>105.1833205900771</v>
          </cell>
          <cell r="D136">
            <v>112.57396378335929</v>
          </cell>
          <cell r="E136">
            <v>99.887694662584863</v>
          </cell>
        </row>
        <row r="137">
          <cell r="B137">
            <v>38527</v>
          </cell>
          <cell r="C137">
            <v>105.64194425235151</v>
          </cell>
          <cell r="D137">
            <v>111.76015118719477</v>
          </cell>
          <cell r="E137">
            <v>99.125682150938374</v>
          </cell>
        </row>
        <row r="138">
          <cell r="B138">
            <v>38530</v>
          </cell>
          <cell r="C138">
            <v>107.03203850196778</v>
          </cell>
          <cell r="D138">
            <v>111.14147642037095</v>
          </cell>
          <cell r="E138">
            <v>99.052475708771468</v>
          </cell>
        </row>
        <row r="139">
          <cell r="B139">
            <v>38531</v>
          </cell>
          <cell r="C139">
            <v>108.79958609971746</v>
          </cell>
          <cell r="D139">
            <v>112.10644675970813</v>
          </cell>
          <cell r="E139">
            <v>99.957573539198719</v>
          </cell>
        </row>
        <row r="140">
          <cell r="B140">
            <v>38532</v>
          </cell>
          <cell r="C140">
            <v>109.00676887756201</v>
          </cell>
          <cell r="D140">
            <v>112.48216261786585</v>
          </cell>
          <cell r="E140">
            <v>99.814488220417957</v>
          </cell>
        </row>
        <row r="141">
          <cell r="B141">
            <v>38533</v>
          </cell>
          <cell r="C141">
            <v>108.82438874110444</v>
          </cell>
          <cell r="D141">
            <v>112.57051744394583</v>
          </cell>
          <cell r="E141">
            <v>99.105716757620115</v>
          </cell>
        </row>
        <row r="142">
          <cell r="B142">
            <v>38534</v>
          </cell>
          <cell r="C142">
            <v>108.66020966411739</v>
          </cell>
          <cell r="D142">
            <v>112.73192661050497</v>
          </cell>
          <cell r="E142">
            <v>99.364434979369108</v>
          </cell>
        </row>
        <row r="143">
          <cell r="B143">
            <v>38538</v>
          </cell>
          <cell r="C143">
            <v>110.15260782074533</v>
          </cell>
          <cell r="D143">
            <v>112.7020576513027</v>
          </cell>
          <cell r="E143">
            <v>100.24208039398377</v>
          </cell>
        </row>
        <row r="144">
          <cell r="B144">
            <v>38539</v>
          </cell>
          <cell r="C144">
            <v>109.78947483919464</v>
          </cell>
          <cell r="D144">
            <v>113.5109043569656</v>
          </cell>
          <cell r="E144">
            <v>99.406029548782129</v>
          </cell>
        </row>
        <row r="145">
          <cell r="B145">
            <v>38540</v>
          </cell>
          <cell r="C145">
            <v>110.18784669391884</v>
          </cell>
          <cell r="D145">
            <v>112.207591545616</v>
          </cell>
          <cell r="E145">
            <v>99.649773725542417</v>
          </cell>
        </row>
        <row r="146">
          <cell r="B146">
            <v>38541</v>
          </cell>
          <cell r="C146">
            <v>112.1436075632034</v>
          </cell>
          <cell r="D146">
            <v>113.2335994708765</v>
          </cell>
          <cell r="E146">
            <v>100.81358977771863</v>
          </cell>
        </row>
        <row r="147">
          <cell r="B147">
            <v>38544</v>
          </cell>
          <cell r="C147">
            <v>112.69656062574472</v>
          </cell>
          <cell r="D147">
            <v>113.29972059020257</v>
          </cell>
          <cell r="E147">
            <v>101.44416345001999</v>
          </cell>
        </row>
        <row r="148">
          <cell r="B148">
            <v>38545</v>
          </cell>
          <cell r="C148">
            <v>111.94686620548521</v>
          </cell>
          <cell r="D148">
            <v>113.34237809716265</v>
          </cell>
          <cell r="E148">
            <v>101.6745973645681</v>
          </cell>
        </row>
        <row r="149">
          <cell r="B149">
            <v>38546</v>
          </cell>
          <cell r="C149">
            <v>112.11962016760694</v>
          </cell>
          <cell r="D149">
            <v>113.86480928668784</v>
          </cell>
          <cell r="E149">
            <v>101.7644416345002</v>
          </cell>
        </row>
        <row r="150">
          <cell r="B150">
            <v>38547</v>
          </cell>
          <cell r="C150">
            <v>113.34184756338377</v>
          </cell>
          <cell r="D150">
            <v>114.51588793243276</v>
          </cell>
          <cell r="E150">
            <v>102.03147877013177</v>
          </cell>
        </row>
        <row r="151">
          <cell r="B151">
            <v>38548</v>
          </cell>
          <cell r="C151">
            <v>112.69031858466103</v>
          </cell>
          <cell r="D151">
            <v>113.76380737300296</v>
          </cell>
          <cell r="E151">
            <v>102.14960734726475</v>
          </cell>
        </row>
        <row r="152">
          <cell r="B152">
            <v>38551</v>
          </cell>
          <cell r="C152">
            <v>112.92959185371834</v>
          </cell>
          <cell r="D152">
            <v>114.83800739584944</v>
          </cell>
          <cell r="E152">
            <v>101.58475309463597</v>
          </cell>
        </row>
        <row r="153">
          <cell r="B153">
            <v>38552</v>
          </cell>
          <cell r="C153">
            <v>112.63379202870142</v>
          </cell>
          <cell r="D153">
            <v>115.70013647177863</v>
          </cell>
          <cell r="E153">
            <v>102.268567815786</v>
          </cell>
        </row>
        <row r="154">
          <cell r="B154">
            <v>38553</v>
          </cell>
          <cell r="C154">
            <v>116.53118078852295</v>
          </cell>
          <cell r="D154">
            <v>115.60297298761351</v>
          </cell>
          <cell r="E154">
            <v>102.75522427791827</v>
          </cell>
        </row>
        <row r="155">
          <cell r="B155">
            <v>38554</v>
          </cell>
          <cell r="C155">
            <v>115.71816990192283</v>
          </cell>
          <cell r="D155">
            <v>116.6152796730281</v>
          </cell>
          <cell r="E155">
            <v>102.07640090509784</v>
          </cell>
        </row>
        <row r="156">
          <cell r="B156">
            <v>38555</v>
          </cell>
          <cell r="C156">
            <v>117.97576801396865</v>
          </cell>
          <cell r="D156">
            <v>116.53584819506899</v>
          </cell>
          <cell r="E156">
            <v>102.62836084120856</v>
          </cell>
        </row>
        <row r="157">
          <cell r="B157">
            <v>38558</v>
          </cell>
          <cell r="C157">
            <v>117.60301492552637</v>
          </cell>
          <cell r="D157">
            <v>116.24791266730959</v>
          </cell>
          <cell r="E157">
            <v>102.24194729136164</v>
          </cell>
        </row>
        <row r="158">
          <cell r="B158">
            <v>38559</v>
          </cell>
          <cell r="C158">
            <v>119.44603341801398</v>
          </cell>
          <cell r="D158">
            <v>116.61392966562161</v>
          </cell>
          <cell r="E158">
            <v>102.41914015706111</v>
          </cell>
        </row>
        <row r="159">
          <cell r="B159">
            <v>38560</v>
          </cell>
          <cell r="C159">
            <v>118.75882246985036</v>
          </cell>
          <cell r="D159">
            <v>118.27485432476428</v>
          </cell>
          <cell r="E159">
            <v>102.88749500865167</v>
          </cell>
        </row>
        <row r="160">
          <cell r="B160">
            <v>38561</v>
          </cell>
          <cell r="C160">
            <v>121.83843884207218</v>
          </cell>
          <cell r="D160">
            <v>119.00841430996672</v>
          </cell>
          <cell r="E160">
            <v>103.4639957407161</v>
          </cell>
        </row>
        <row r="161">
          <cell r="B161">
            <v>38562</v>
          </cell>
          <cell r="C161">
            <v>120.83665873308334</v>
          </cell>
          <cell r="D161">
            <v>118.02726289536699</v>
          </cell>
          <cell r="E161">
            <v>102.67037135631574</v>
          </cell>
        </row>
        <row r="162">
          <cell r="B162">
            <v>38565</v>
          </cell>
          <cell r="C162">
            <v>122.28768584608483</v>
          </cell>
          <cell r="D162">
            <v>118.20219440441205</v>
          </cell>
          <cell r="E162">
            <v>102.7677026487422</v>
          </cell>
        </row>
        <row r="163">
          <cell r="B163">
            <v>38566</v>
          </cell>
          <cell r="C163">
            <v>123.85390186735307</v>
          </cell>
          <cell r="D163">
            <v>118.60278305099177</v>
          </cell>
          <cell r="E163">
            <v>103.49727139624652</v>
          </cell>
        </row>
        <row r="164">
          <cell r="B164">
            <v>38567</v>
          </cell>
          <cell r="C164">
            <v>122.43978634742943</v>
          </cell>
          <cell r="D164">
            <v>118.99882430838974</v>
          </cell>
          <cell r="E164">
            <v>103.5742213496606</v>
          </cell>
        </row>
        <row r="165">
          <cell r="B165">
            <v>38568</v>
          </cell>
          <cell r="C165">
            <v>121.34977413126755</v>
          </cell>
          <cell r="D165">
            <v>119.44979073612058</v>
          </cell>
          <cell r="E165">
            <v>102.81012910954348</v>
          </cell>
        </row>
        <row r="166">
          <cell r="B166">
            <v>38569</v>
          </cell>
          <cell r="C166">
            <v>118.57732836729686</v>
          </cell>
          <cell r="D166">
            <v>118.39688647211915</v>
          </cell>
          <cell r="E166">
            <v>102.0248236390257</v>
          </cell>
        </row>
        <row r="167">
          <cell r="B167">
            <v>38572</v>
          </cell>
          <cell r="C167">
            <v>118.26720935996794</v>
          </cell>
          <cell r="D167">
            <v>118.64537200839696</v>
          </cell>
          <cell r="E167">
            <v>101.75113137228804</v>
          </cell>
        </row>
        <row r="168">
          <cell r="B168">
            <v>38573</v>
          </cell>
          <cell r="C168">
            <v>119.40809778787795</v>
          </cell>
          <cell r="D168">
            <v>118.75520457543789</v>
          </cell>
          <cell r="E168">
            <v>102.43744176760283</v>
          </cell>
        </row>
        <row r="169">
          <cell r="B169">
            <v>38574</v>
          </cell>
          <cell r="C169">
            <v>120.05779065596816</v>
          </cell>
          <cell r="D169">
            <v>119.00193995045417</v>
          </cell>
          <cell r="E169">
            <v>102.25026620524427</v>
          </cell>
        </row>
        <row r="170">
          <cell r="B170">
            <v>38575</v>
          </cell>
          <cell r="C170">
            <v>121.58607024660478</v>
          </cell>
          <cell r="D170">
            <v>119.55755275642521</v>
          </cell>
          <cell r="E170">
            <v>102.97234793025423</v>
          </cell>
        </row>
        <row r="171">
          <cell r="B171">
            <v>38576</v>
          </cell>
          <cell r="C171">
            <v>121.61954191206868</v>
          </cell>
          <cell r="D171">
            <v>119.46040374969378</v>
          </cell>
          <cell r="E171">
            <v>102.35508452016506</v>
          </cell>
        </row>
        <row r="172">
          <cell r="B172">
            <v>38579</v>
          </cell>
          <cell r="C172">
            <v>121.25571542544128</v>
          </cell>
          <cell r="D172">
            <v>119.06153962199615</v>
          </cell>
          <cell r="E172">
            <v>102.64458272327965</v>
          </cell>
        </row>
        <row r="173">
          <cell r="B173">
            <v>38580</v>
          </cell>
          <cell r="C173">
            <v>119.47417429909672</v>
          </cell>
          <cell r="D173">
            <v>118.69408564547118</v>
          </cell>
          <cell r="E173">
            <v>101.43584453613737</v>
          </cell>
        </row>
        <row r="174">
          <cell r="B174">
            <v>38581</v>
          </cell>
          <cell r="C174">
            <v>119.45660993839651</v>
          </cell>
          <cell r="D174">
            <v>117.97840152075911</v>
          </cell>
          <cell r="E174">
            <v>101.51071476108081</v>
          </cell>
        </row>
        <row r="175">
          <cell r="B175">
            <v>38582</v>
          </cell>
          <cell r="C175">
            <v>117.18383522934263</v>
          </cell>
          <cell r="D175">
            <v>117.48755053526077</v>
          </cell>
          <cell r="E175">
            <v>101.40922401171304</v>
          </cell>
        </row>
        <row r="176">
          <cell r="B176">
            <v>38583</v>
          </cell>
          <cell r="C176">
            <v>117.65343074686523</v>
          </cell>
          <cell r="D176">
            <v>118.66935410187145</v>
          </cell>
          <cell r="E176">
            <v>101.46662451750301</v>
          </cell>
        </row>
        <row r="177">
          <cell r="B177">
            <v>38586</v>
          </cell>
          <cell r="C177">
            <v>117.26218114235098</v>
          </cell>
          <cell r="D177">
            <v>118.99388358513384</v>
          </cell>
          <cell r="E177">
            <v>101.63466657793158</v>
          </cell>
        </row>
        <row r="178">
          <cell r="B178">
            <v>38587</v>
          </cell>
          <cell r="C178">
            <v>117.02995500033562</v>
          </cell>
          <cell r="D178">
            <v>118.039706448117</v>
          </cell>
          <cell r="E178">
            <v>101.28859976041528</v>
          </cell>
        </row>
        <row r="179">
          <cell r="B179">
            <v>38588</v>
          </cell>
          <cell r="C179">
            <v>116.73102356342261</v>
          </cell>
          <cell r="D179">
            <v>117.23987884105975</v>
          </cell>
          <cell r="E179">
            <v>100.62475043258353</v>
          </cell>
        </row>
        <row r="180">
          <cell r="B180">
            <v>38589</v>
          </cell>
          <cell r="C180">
            <v>117.11619674525571</v>
          </cell>
          <cell r="D180">
            <v>116.00996120222983</v>
          </cell>
          <cell r="E180">
            <v>100.85809596699056</v>
          </cell>
        </row>
        <row r="181">
          <cell r="B181">
            <v>38590</v>
          </cell>
          <cell r="C181">
            <v>115.34038128557575</v>
          </cell>
          <cell r="D181">
            <v>116.5850167833936</v>
          </cell>
          <cell r="E181">
            <v>100.25123119925465</v>
          </cell>
        </row>
        <row r="182">
          <cell r="B182">
            <v>38593</v>
          </cell>
          <cell r="C182">
            <v>116.28254471429659</v>
          </cell>
          <cell r="D182">
            <v>116.66308979225524</v>
          </cell>
          <cell r="E182">
            <v>100.84852921602557</v>
          </cell>
        </row>
        <row r="183">
          <cell r="B183">
            <v>38594</v>
          </cell>
          <cell r="C183">
            <v>117.36890635011619</v>
          </cell>
          <cell r="D183">
            <v>115.97693815623607</v>
          </cell>
          <cell r="E183">
            <v>100.52658724876882</v>
          </cell>
        </row>
        <row r="184">
          <cell r="B184">
            <v>38595</v>
          </cell>
          <cell r="C184">
            <v>127.51141724672286</v>
          </cell>
          <cell r="D184">
            <v>118.09920355672976</v>
          </cell>
          <cell r="E184">
            <v>101.51820178357514</v>
          </cell>
        </row>
        <row r="185">
          <cell r="B185">
            <v>38596</v>
          </cell>
          <cell r="C185">
            <v>127.43588960272045</v>
          </cell>
          <cell r="D185">
            <v>121.16283111705226</v>
          </cell>
          <cell r="E185">
            <v>101.62302009849593</v>
          </cell>
        </row>
        <row r="186">
          <cell r="B186">
            <v>38597</v>
          </cell>
          <cell r="C186">
            <v>127.08557398060069</v>
          </cell>
          <cell r="D186">
            <v>122.01787171130425</v>
          </cell>
          <cell r="E186">
            <v>101.32603487288701</v>
          </cell>
        </row>
        <row r="187">
          <cell r="B187">
            <v>38601</v>
          </cell>
          <cell r="C187">
            <v>130.73589026949873</v>
          </cell>
          <cell r="D187">
            <v>123.78195208355646</v>
          </cell>
          <cell r="E187">
            <v>102.60465193664317</v>
          </cell>
        </row>
        <row r="188">
          <cell r="B188">
            <v>38602</v>
          </cell>
          <cell r="C188">
            <v>129.37723473794566</v>
          </cell>
          <cell r="D188">
            <v>123.49247326522864</v>
          </cell>
          <cell r="E188">
            <v>102.8517236789565</v>
          </cell>
        </row>
        <row r="189">
          <cell r="B189">
            <v>38603</v>
          </cell>
          <cell r="C189">
            <v>126.57388466258196</v>
          </cell>
          <cell r="D189">
            <v>121.9423615370946</v>
          </cell>
          <cell r="E189">
            <v>102.46156661786239</v>
          </cell>
        </row>
        <row r="190">
          <cell r="B190">
            <v>38604</v>
          </cell>
          <cell r="C190">
            <v>129.01436163252225</v>
          </cell>
          <cell r="D190">
            <v>121.79442167649449</v>
          </cell>
          <cell r="E190">
            <v>103.27765206974577</v>
          </cell>
        </row>
        <row r="191">
          <cell r="B191">
            <v>38607</v>
          </cell>
          <cell r="C191">
            <v>129.64221742410098</v>
          </cell>
          <cell r="D191">
            <v>121.30774226052267</v>
          </cell>
          <cell r="E191">
            <v>103.20111806202583</v>
          </cell>
        </row>
        <row r="192">
          <cell r="B192">
            <v>38608</v>
          </cell>
          <cell r="C192">
            <v>128.89047872592818</v>
          </cell>
          <cell r="D192">
            <v>120.85086391380287</v>
          </cell>
          <cell r="E192">
            <v>102.42246772261414</v>
          </cell>
        </row>
        <row r="193">
          <cell r="B193">
            <v>38609</v>
          </cell>
          <cell r="C193">
            <v>127.70748206635616</v>
          </cell>
          <cell r="D193">
            <v>121.5499608762053</v>
          </cell>
          <cell r="E193">
            <v>102.08638360175696</v>
          </cell>
        </row>
        <row r="194">
          <cell r="B194">
            <v>38610</v>
          </cell>
          <cell r="C194">
            <v>128.35937476996378</v>
          </cell>
          <cell r="D194">
            <v>122.44303271319268</v>
          </cell>
          <cell r="E194">
            <v>102.1338014108878</v>
          </cell>
        </row>
        <row r="195">
          <cell r="B195">
            <v>38611</v>
          </cell>
          <cell r="C195">
            <v>129.71123203177643</v>
          </cell>
          <cell r="D195">
            <v>122.82610865457283</v>
          </cell>
          <cell r="E195">
            <v>102.98066684413685</v>
          </cell>
        </row>
        <row r="196">
          <cell r="B196">
            <v>38614</v>
          </cell>
          <cell r="C196">
            <v>130.29973790128653</v>
          </cell>
          <cell r="D196">
            <v>122.52639906894044</v>
          </cell>
          <cell r="E196">
            <v>102.40749367762545</v>
          </cell>
        </row>
        <row r="197">
          <cell r="B197">
            <v>38615</v>
          </cell>
          <cell r="C197">
            <v>127.22772159632731</v>
          </cell>
          <cell r="D197">
            <v>122.34576609211874</v>
          </cell>
          <cell r="E197">
            <v>101.60222281378944</v>
          </cell>
        </row>
        <row r="198">
          <cell r="B198">
            <v>38616</v>
          </cell>
          <cell r="C198">
            <v>127.59273052204034</v>
          </cell>
          <cell r="D198">
            <v>121.97138820317393</v>
          </cell>
          <cell r="E198">
            <v>100.67549580726742</v>
          </cell>
        </row>
        <row r="199">
          <cell r="B199">
            <v>38617</v>
          </cell>
          <cell r="C199">
            <v>127.23367657008275</v>
          </cell>
          <cell r="D199">
            <v>121.11289345456102</v>
          </cell>
          <cell r="E199">
            <v>101.04319180087849</v>
          </cell>
        </row>
        <row r="200">
          <cell r="B200">
            <v>38618</v>
          </cell>
          <cell r="C200">
            <v>127.08663515128121</v>
          </cell>
          <cell r="D200">
            <v>121.02258263172396</v>
          </cell>
          <cell r="E200">
            <v>101.09892852389193</v>
          </cell>
        </row>
        <row r="201">
          <cell r="B201">
            <v>38621</v>
          </cell>
          <cell r="C201">
            <v>128.28050380101269</v>
          </cell>
          <cell r="D201">
            <v>121.44377557019205</v>
          </cell>
          <cell r="E201">
            <v>101.12721283109278</v>
          </cell>
        </row>
        <row r="202">
          <cell r="B202">
            <v>38622</v>
          </cell>
          <cell r="C202">
            <v>130.46527568117259</v>
          </cell>
          <cell r="D202">
            <v>121.32324820590689</v>
          </cell>
          <cell r="E202">
            <v>101.12970850525758</v>
          </cell>
        </row>
        <row r="203">
          <cell r="B203">
            <v>38623</v>
          </cell>
          <cell r="C203">
            <v>128.57110987023208</v>
          </cell>
          <cell r="D203">
            <v>121.83579095617169</v>
          </cell>
          <cell r="E203">
            <v>101.2320311460136</v>
          </cell>
        </row>
        <row r="204">
          <cell r="B204">
            <v>38624</v>
          </cell>
          <cell r="C204">
            <v>129.58324408269692</v>
          </cell>
          <cell r="D204">
            <v>121.97439583570841</v>
          </cell>
          <cell r="E204">
            <v>102.12964195394652</v>
          </cell>
        </row>
        <row r="205">
          <cell r="B205">
            <v>38625</v>
          </cell>
          <cell r="C205">
            <v>131.37675655591002</v>
          </cell>
          <cell r="D205">
            <v>122.85128743562157</v>
          </cell>
          <cell r="E205">
            <v>102.22364568081991</v>
          </cell>
        </row>
        <row r="206">
          <cell r="B206">
            <v>38628</v>
          </cell>
          <cell r="C206">
            <v>134.26458189313453</v>
          </cell>
          <cell r="D206">
            <v>123.35139758663058</v>
          </cell>
          <cell r="E206">
            <v>102.04811659789699</v>
          </cell>
        </row>
        <row r="207">
          <cell r="B207">
            <v>38629</v>
          </cell>
          <cell r="C207">
            <v>131.12813362139812</v>
          </cell>
          <cell r="D207">
            <v>124.0217591696248</v>
          </cell>
          <cell r="E207">
            <v>101.03071343005459</v>
          </cell>
        </row>
        <row r="208">
          <cell r="B208">
            <v>38630</v>
          </cell>
          <cell r="C208">
            <v>126.35665472536138</v>
          </cell>
          <cell r="D208">
            <v>122.59955049082554</v>
          </cell>
          <cell r="E208">
            <v>99.526653800079885</v>
          </cell>
        </row>
        <row r="209">
          <cell r="B209">
            <v>38631</v>
          </cell>
          <cell r="C209">
            <v>122.41336165782536</v>
          </cell>
          <cell r="D209">
            <v>120.76604371124351</v>
          </cell>
          <cell r="E209">
            <v>99.119027019832302</v>
          </cell>
        </row>
        <row r="210">
          <cell r="B210">
            <v>38632</v>
          </cell>
          <cell r="C210">
            <v>123.60655519018795</v>
          </cell>
          <cell r="D210">
            <v>121.27420293954729</v>
          </cell>
          <cell r="E210">
            <v>99.485891122055108</v>
          </cell>
        </row>
        <row r="211">
          <cell r="B211">
            <v>38635</v>
          </cell>
          <cell r="C211">
            <v>120.81466154442035</v>
          </cell>
          <cell r="D211">
            <v>121.83313330666189</v>
          </cell>
          <cell r="E211">
            <v>98.772960202315986</v>
          </cell>
        </row>
        <row r="212">
          <cell r="B212">
            <v>38636</v>
          </cell>
          <cell r="C212">
            <v>119.75981204333502</v>
          </cell>
          <cell r="D212">
            <v>121.84741321872424</v>
          </cell>
          <cell r="E212">
            <v>98.568314920803957</v>
          </cell>
        </row>
        <row r="213">
          <cell r="B213">
            <v>38637</v>
          </cell>
          <cell r="C213">
            <v>116.98839632885249</v>
          </cell>
          <cell r="D213">
            <v>121.83212938033276</v>
          </cell>
          <cell r="E213">
            <v>97.970185012644762</v>
          </cell>
        </row>
        <row r="214">
          <cell r="B214">
            <v>38638</v>
          </cell>
          <cell r="C214">
            <v>116.17965284968489</v>
          </cell>
          <cell r="D214">
            <v>120.03615460587967</v>
          </cell>
          <cell r="E214">
            <v>97.900306136030878</v>
          </cell>
        </row>
        <row r="215">
          <cell r="B215">
            <v>38639</v>
          </cell>
          <cell r="C215">
            <v>118.32348291731307</v>
          </cell>
          <cell r="D215">
            <v>119.86788428707918</v>
          </cell>
          <cell r="E215">
            <v>98.709736456808201</v>
          </cell>
        </row>
        <row r="216">
          <cell r="B216">
            <v>38642</v>
          </cell>
          <cell r="C216">
            <v>119.2142020079521</v>
          </cell>
          <cell r="D216">
            <v>120.30083663015073</v>
          </cell>
          <cell r="E216">
            <v>99.003394116864115</v>
          </cell>
        </row>
        <row r="217">
          <cell r="B217">
            <v>38643</v>
          </cell>
          <cell r="C217">
            <v>118.76909233601967</v>
          </cell>
          <cell r="D217">
            <v>118.9540986393785</v>
          </cell>
          <cell r="E217">
            <v>98.008452016504748</v>
          </cell>
        </row>
        <row r="218">
          <cell r="B218">
            <v>38644</v>
          </cell>
          <cell r="C218">
            <v>121.72395476621901</v>
          </cell>
          <cell r="D218">
            <v>118.08576163386815</v>
          </cell>
          <cell r="E218">
            <v>99.474244642619468</v>
          </cell>
        </row>
        <row r="219">
          <cell r="B219">
            <v>38645</v>
          </cell>
          <cell r="C219">
            <v>117.47576786139277</v>
          </cell>
          <cell r="D219">
            <v>117.36075515837115</v>
          </cell>
          <cell r="E219">
            <v>97.980167709303885</v>
          </cell>
        </row>
        <row r="220">
          <cell r="B220">
            <v>38646</v>
          </cell>
          <cell r="C220">
            <v>119.05602351923669</v>
          </cell>
          <cell r="D220">
            <v>116.58765392373957</v>
          </cell>
          <cell r="E220">
            <v>98.129076267802475</v>
          </cell>
        </row>
        <row r="221">
          <cell r="B221">
            <v>38649</v>
          </cell>
          <cell r="C221">
            <v>122.44869267372228</v>
          </cell>
          <cell r="D221">
            <v>118.36745737371055</v>
          </cell>
          <cell r="E221">
            <v>99.775389325169712</v>
          </cell>
        </row>
        <row r="222">
          <cell r="B222">
            <v>38650</v>
          </cell>
          <cell r="C222">
            <v>120.91561735374553</v>
          </cell>
          <cell r="D222">
            <v>118.84617144160029</v>
          </cell>
          <cell r="E222">
            <v>99.53913217090377</v>
          </cell>
        </row>
        <row r="223">
          <cell r="B223">
            <v>38651</v>
          </cell>
          <cell r="C223">
            <v>119.56868350585043</v>
          </cell>
          <cell r="D223">
            <v>119.77708488305136</v>
          </cell>
          <cell r="E223">
            <v>99.109876214561439</v>
          </cell>
        </row>
        <row r="224">
          <cell r="B224">
            <v>38652</v>
          </cell>
          <cell r="C224">
            <v>115.79109922310894</v>
          </cell>
          <cell r="D224">
            <v>118.40889034895083</v>
          </cell>
          <cell r="E224">
            <v>98.071675762012518</v>
          </cell>
        </row>
        <row r="225">
          <cell r="B225">
            <v>38653</v>
          </cell>
          <cell r="C225">
            <v>116.75594591774627</v>
          </cell>
          <cell r="D225">
            <v>117.5007474907956</v>
          </cell>
          <cell r="E225">
            <v>99.69469586050846</v>
          </cell>
        </row>
        <row r="226">
          <cell r="B226">
            <v>38656</v>
          </cell>
          <cell r="C226">
            <v>118.04649493614401</v>
          </cell>
          <cell r="D226">
            <v>119.54906211583247</v>
          </cell>
          <cell r="E226">
            <v>100.41012245441236</v>
          </cell>
        </row>
        <row r="227">
          <cell r="B227">
            <v>38657</v>
          </cell>
          <cell r="C227">
            <v>117.19099053944554</v>
          </cell>
          <cell r="D227">
            <v>120.43843882906087</v>
          </cell>
          <cell r="E227">
            <v>100.05656861440171</v>
          </cell>
        </row>
        <row r="228">
          <cell r="B228">
            <v>38658</v>
          </cell>
          <cell r="C228">
            <v>122.40178720860192</v>
          </cell>
          <cell r="D228">
            <v>121.04146449779556</v>
          </cell>
          <cell r="E228">
            <v>101.05483828031412</v>
          </cell>
        </row>
        <row r="229">
          <cell r="B229">
            <v>38659</v>
          </cell>
          <cell r="C229">
            <v>120.92532649479656</v>
          </cell>
          <cell r="D229">
            <v>121.72436244259676</v>
          </cell>
          <cell r="E229">
            <v>101.48575801943301</v>
          </cell>
        </row>
        <row r="230">
          <cell r="B230">
            <v>38660</v>
          </cell>
          <cell r="C230">
            <v>121.2283287298159</v>
          </cell>
          <cell r="D230">
            <v>122.07731384814952</v>
          </cell>
          <cell r="E230">
            <v>101.5023958471982</v>
          </cell>
        </row>
        <row r="231">
          <cell r="B231">
            <v>38663</v>
          </cell>
          <cell r="C231">
            <v>122.36963815414283</v>
          </cell>
          <cell r="D231">
            <v>123.28954393918481</v>
          </cell>
          <cell r="E231">
            <v>101.72451084786371</v>
          </cell>
        </row>
        <row r="232">
          <cell r="B232">
            <v>38664</v>
          </cell>
          <cell r="C232">
            <v>119.65528578401893</v>
          </cell>
          <cell r="D232">
            <v>124.7265529891822</v>
          </cell>
          <cell r="E232">
            <v>101.37345268201783</v>
          </cell>
        </row>
        <row r="233">
          <cell r="B233">
            <v>38665</v>
          </cell>
          <cell r="C233">
            <v>117.83344868525778</v>
          </cell>
          <cell r="D233">
            <v>123.71492195913341</v>
          </cell>
          <cell r="E233">
            <v>101.54482230799948</v>
          </cell>
        </row>
        <row r="234">
          <cell r="B234">
            <v>38666</v>
          </cell>
          <cell r="C234">
            <v>119.35775100758133</v>
          </cell>
          <cell r="D234">
            <v>125.16404295517876</v>
          </cell>
          <cell r="E234">
            <v>102.40250232929588</v>
          </cell>
        </row>
        <row r="235">
          <cell r="B235">
            <v>38667</v>
          </cell>
          <cell r="C235">
            <v>119.81466777765147</v>
          </cell>
          <cell r="D235">
            <v>124.79340812550326</v>
          </cell>
          <cell r="E235">
            <v>102.71487754558765</v>
          </cell>
        </row>
        <row r="236">
          <cell r="B236">
            <v>38670</v>
          </cell>
          <cell r="C236">
            <v>119.70106927186609</v>
          </cell>
          <cell r="D236">
            <v>125.44200296509277</v>
          </cell>
          <cell r="E236">
            <v>102.63543191800879</v>
          </cell>
        </row>
        <row r="237">
          <cell r="B237">
            <v>38671</v>
          </cell>
          <cell r="C237">
            <v>119.18237172242183</v>
          </cell>
          <cell r="D237">
            <v>125.48826503908619</v>
          </cell>
          <cell r="E237">
            <v>102.24028350858512</v>
          </cell>
        </row>
        <row r="238">
          <cell r="B238">
            <v>38672</v>
          </cell>
          <cell r="C238">
            <v>120.38336333536131</v>
          </cell>
          <cell r="D238">
            <v>126.89980429693858</v>
          </cell>
          <cell r="E238">
            <v>102.4232996140024</v>
          </cell>
        </row>
        <row r="239">
          <cell r="B239">
            <v>38673</v>
          </cell>
          <cell r="C239">
            <v>123.81552252297551</v>
          </cell>
          <cell r="D239">
            <v>128.44666654964158</v>
          </cell>
          <cell r="E239">
            <v>103.38746173299616</v>
          </cell>
        </row>
        <row r="240">
          <cell r="B240">
            <v>38674</v>
          </cell>
          <cell r="C240">
            <v>124.90603965886039</v>
          </cell>
          <cell r="D240">
            <v>129.49295300410111</v>
          </cell>
          <cell r="E240">
            <v>103.84250632237455</v>
          </cell>
        </row>
        <row r="241">
          <cell r="B241">
            <v>38677</v>
          </cell>
          <cell r="C241">
            <v>126.13160199468862</v>
          </cell>
          <cell r="D241">
            <v>129.6169670631111</v>
          </cell>
          <cell r="E241">
            <v>104.38989085584988</v>
          </cell>
        </row>
        <row r="242">
          <cell r="B242">
            <v>38678</v>
          </cell>
          <cell r="C242">
            <v>126.75857194278788</v>
          </cell>
          <cell r="D242">
            <v>129.39995462667289</v>
          </cell>
          <cell r="E242">
            <v>104.92063756155996</v>
          </cell>
        </row>
        <row r="243">
          <cell r="B243">
            <v>38679</v>
          </cell>
          <cell r="C243">
            <v>126.05805280067821</v>
          </cell>
          <cell r="D243">
            <v>130.89399024084284</v>
          </cell>
          <cell r="E243">
            <v>105.28500598961801</v>
          </cell>
        </row>
        <row r="244">
          <cell r="B244">
            <v>38681</v>
          </cell>
          <cell r="C244">
            <v>125.55510128238969</v>
          </cell>
          <cell r="D244">
            <v>130.47213526638546</v>
          </cell>
          <cell r="E244">
            <v>105.50462531611873</v>
          </cell>
        </row>
        <row r="245">
          <cell r="B245">
            <v>38684</v>
          </cell>
          <cell r="C245">
            <v>123.14874466401243</v>
          </cell>
          <cell r="D245">
            <v>129.42725023535394</v>
          </cell>
          <cell r="E245">
            <v>104.60701450818581</v>
          </cell>
        </row>
        <row r="246">
          <cell r="B246">
            <v>38685</v>
          </cell>
          <cell r="C246">
            <v>124.04173009259721</v>
          </cell>
          <cell r="D246">
            <v>129.22340594412535</v>
          </cell>
          <cell r="E246">
            <v>104.60867829096235</v>
          </cell>
        </row>
        <row r="247">
          <cell r="B247">
            <v>38686</v>
          </cell>
          <cell r="C247">
            <v>125.19497230634192</v>
          </cell>
          <cell r="D247">
            <v>129.69214513300088</v>
          </cell>
          <cell r="E247">
            <v>103.94316518035407</v>
          </cell>
        </row>
        <row r="248">
          <cell r="B248">
            <v>38687</v>
          </cell>
          <cell r="C248">
            <v>129.5878662630831</v>
          </cell>
          <cell r="D248">
            <v>130.8487614269674</v>
          </cell>
          <cell r="E248">
            <v>105.20680819912154</v>
          </cell>
        </row>
        <row r="249">
          <cell r="B249">
            <v>38688</v>
          </cell>
          <cell r="C249">
            <v>130.83338794725285</v>
          </cell>
          <cell r="D249">
            <v>131.58089679105791</v>
          </cell>
          <cell r="E249">
            <v>105.2409157460402</v>
          </cell>
        </row>
        <row r="250">
          <cell r="B250">
            <v>38691</v>
          </cell>
          <cell r="C250">
            <v>128.87583207969834</v>
          </cell>
          <cell r="D250">
            <v>132.00460115887114</v>
          </cell>
          <cell r="E250">
            <v>104.99218022095036</v>
          </cell>
        </row>
        <row r="251">
          <cell r="B251">
            <v>38692</v>
          </cell>
          <cell r="C251">
            <v>129.51200573901713</v>
          </cell>
          <cell r="D251">
            <v>133.56427797717674</v>
          </cell>
          <cell r="E251">
            <v>105.12611473446027</v>
          </cell>
        </row>
        <row r="252">
          <cell r="B252">
            <v>38693</v>
          </cell>
          <cell r="C252">
            <v>127.95402433270792</v>
          </cell>
          <cell r="D252">
            <v>134.53802888895473</v>
          </cell>
          <cell r="E252">
            <v>104.59911153999735</v>
          </cell>
        </row>
        <row r="253">
          <cell r="B253">
            <v>38694</v>
          </cell>
          <cell r="C253">
            <v>128.84579527597117</v>
          </cell>
          <cell r="D253">
            <v>134.2246215874691</v>
          </cell>
          <cell r="E253">
            <v>104.47224810328764</v>
          </cell>
        </row>
        <row r="254">
          <cell r="B254">
            <v>38695</v>
          </cell>
          <cell r="C254">
            <v>128.60081141798571</v>
          </cell>
          <cell r="D254">
            <v>134.51242911276879</v>
          </cell>
          <cell r="E254">
            <v>104.76590576334355</v>
          </cell>
        </row>
        <row r="255">
          <cell r="B255">
            <v>38698</v>
          </cell>
          <cell r="C255">
            <v>129.52387956105483</v>
          </cell>
          <cell r="D255">
            <v>134.81358268790805</v>
          </cell>
          <cell r="E255">
            <v>104.85408625049915</v>
          </cell>
        </row>
        <row r="256">
          <cell r="B256">
            <v>38699</v>
          </cell>
          <cell r="C256">
            <v>130.36560645479526</v>
          </cell>
          <cell r="D256">
            <v>135.6898884292427</v>
          </cell>
          <cell r="E256">
            <v>105.43599427658725</v>
          </cell>
        </row>
        <row r="257">
          <cell r="B257">
            <v>38700</v>
          </cell>
          <cell r="C257">
            <v>134.00629595134359</v>
          </cell>
          <cell r="D257">
            <v>136.2309597259613</v>
          </cell>
          <cell r="E257">
            <v>105.87814454944764</v>
          </cell>
        </row>
        <row r="258">
          <cell r="B258">
            <v>38701</v>
          </cell>
          <cell r="C258">
            <v>131.59165762852615</v>
          </cell>
          <cell r="D258">
            <v>136.23716812740187</v>
          </cell>
          <cell r="E258">
            <v>105.72840409956076</v>
          </cell>
        </row>
        <row r="259">
          <cell r="B259">
            <v>38702</v>
          </cell>
          <cell r="C259">
            <v>130.431240897441</v>
          </cell>
          <cell r="D259">
            <v>136.3244957320268</v>
          </cell>
          <cell r="E259">
            <v>105.42725941701052</v>
          </cell>
        </row>
        <row r="260">
          <cell r="B260">
            <v>38705</v>
          </cell>
          <cell r="C260">
            <v>127.53529848596608</v>
          </cell>
          <cell r="D260">
            <v>135.44776721641071</v>
          </cell>
          <cell r="E260">
            <v>104.81165978969787</v>
          </cell>
        </row>
        <row r="261">
          <cell r="B261">
            <v>38706</v>
          </cell>
          <cell r="C261">
            <v>127.08565681554565</v>
          </cell>
          <cell r="D261">
            <v>135.67012213307291</v>
          </cell>
          <cell r="E261">
            <v>104.78670304805007</v>
          </cell>
        </row>
        <row r="262">
          <cell r="B262">
            <v>38707</v>
          </cell>
          <cell r="C262">
            <v>130.59185318308445</v>
          </cell>
          <cell r="D262">
            <v>136.24403910167013</v>
          </cell>
          <cell r="E262">
            <v>105.05041261812858</v>
          </cell>
        </row>
        <row r="263">
          <cell r="B263">
            <v>38708</v>
          </cell>
          <cell r="C263">
            <v>131.09705406638813</v>
          </cell>
          <cell r="D263">
            <v>135.86230214712731</v>
          </cell>
          <cell r="E263">
            <v>105.49381072807135</v>
          </cell>
        </row>
        <row r="264">
          <cell r="B264">
            <v>38709</v>
          </cell>
          <cell r="C264">
            <v>132.04632654957413</v>
          </cell>
          <cell r="D264">
            <v>135.96159416235488</v>
          </cell>
          <cell r="E264">
            <v>105.53873286303741</v>
          </cell>
        </row>
        <row r="265">
          <cell r="B265">
            <v>38713</v>
          </cell>
          <cell r="C265">
            <v>131.69260981372287</v>
          </cell>
          <cell r="D265">
            <v>136.12732963516618</v>
          </cell>
          <cell r="E265">
            <v>104.53048050046587</v>
          </cell>
        </row>
        <row r="266">
          <cell r="B266">
            <v>38714</v>
          </cell>
          <cell r="C266">
            <v>131.21858161665892</v>
          </cell>
          <cell r="D266">
            <v>136.21317261402672</v>
          </cell>
          <cell r="E266">
            <v>104.66607879675232</v>
          </cell>
        </row>
        <row r="267">
          <cell r="B267">
            <v>38715</v>
          </cell>
          <cell r="C267">
            <v>131.51733808153793</v>
          </cell>
          <cell r="D267">
            <v>137.63258853581118</v>
          </cell>
          <cell r="E267">
            <v>104.35411952615468</v>
          </cell>
        </row>
        <row r="268">
          <cell r="B268">
            <v>38716</v>
          </cell>
          <cell r="C268">
            <v>131.42829565634119</v>
          </cell>
          <cell r="D268">
            <v>137.13301554859518</v>
          </cell>
          <cell r="E268">
            <v>103.84417010515108</v>
          </cell>
        </row>
        <row r="269">
          <cell r="B269">
            <v>38720</v>
          </cell>
          <cell r="C269">
            <v>132.67830448249433</v>
          </cell>
          <cell r="D269">
            <v>139.55830392523922</v>
          </cell>
          <cell r="E269">
            <v>105.55037934247306</v>
          </cell>
        </row>
        <row r="270">
          <cell r="B270">
            <v>38721</v>
          </cell>
          <cell r="C270">
            <v>133.47828030745279</v>
          </cell>
          <cell r="D270">
            <v>140.46149049067157</v>
          </cell>
          <cell r="E270">
            <v>105.93804072940239</v>
          </cell>
        </row>
        <row r="271">
          <cell r="B271">
            <v>38722</v>
          </cell>
          <cell r="C271">
            <v>134.35764842677071</v>
          </cell>
          <cell r="D271">
            <v>139.35447382205328</v>
          </cell>
          <cell r="E271">
            <v>105.93970451217889</v>
          </cell>
        </row>
        <row r="272">
          <cell r="B272">
            <v>38723</v>
          </cell>
          <cell r="C272">
            <v>135.89994327563369</v>
          </cell>
          <cell r="D272">
            <v>139.97600124157017</v>
          </cell>
          <cell r="E272">
            <v>106.93547850392653</v>
          </cell>
        </row>
        <row r="273">
          <cell r="B273">
            <v>38726</v>
          </cell>
          <cell r="C273">
            <v>137.97941988583665</v>
          </cell>
          <cell r="D273">
            <v>139.38019113189634</v>
          </cell>
          <cell r="E273">
            <v>107.32646745640891</v>
          </cell>
        </row>
        <row r="274">
          <cell r="B274">
            <v>38727</v>
          </cell>
          <cell r="C274">
            <v>140.16209494229508</v>
          </cell>
          <cell r="D274">
            <v>138.55974021717779</v>
          </cell>
          <cell r="E274">
            <v>107.28820045254892</v>
          </cell>
        </row>
        <row r="275">
          <cell r="B275">
            <v>38728</v>
          </cell>
          <cell r="C275">
            <v>138.1978166063611</v>
          </cell>
          <cell r="D275">
            <v>140.31641360821214</v>
          </cell>
          <cell r="E275">
            <v>107.66171968587783</v>
          </cell>
        </row>
        <row r="276">
          <cell r="B276">
            <v>38729</v>
          </cell>
          <cell r="C276">
            <v>136.40462200001883</v>
          </cell>
          <cell r="D276">
            <v>140.58573427766251</v>
          </cell>
          <cell r="E276">
            <v>106.9862238786104</v>
          </cell>
        </row>
        <row r="277">
          <cell r="B277">
            <v>38730</v>
          </cell>
          <cell r="C277">
            <v>137.20970384177963</v>
          </cell>
          <cell r="D277">
            <v>139.70780471637863</v>
          </cell>
          <cell r="E277">
            <v>107.11475109809665</v>
          </cell>
        </row>
        <row r="278">
          <cell r="B278">
            <v>38734</v>
          </cell>
          <cell r="C278">
            <v>134.76902712118846</v>
          </cell>
          <cell r="D278">
            <v>139.04820359076385</v>
          </cell>
          <cell r="E278">
            <v>106.72584187408494</v>
          </cell>
        </row>
        <row r="279">
          <cell r="B279">
            <v>38735</v>
          </cell>
          <cell r="C279">
            <v>135.45880515542882</v>
          </cell>
          <cell r="D279">
            <v>138.22401245180313</v>
          </cell>
          <cell r="E279">
            <v>106.30989617995476</v>
          </cell>
        </row>
        <row r="280">
          <cell r="B280">
            <v>38736</v>
          </cell>
          <cell r="C280">
            <v>135.77810270861244</v>
          </cell>
          <cell r="D280">
            <v>140.90576505559639</v>
          </cell>
          <cell r="E280">
            <v>106.90137095700784</v>
          </cell>
        </row>
        <row r="281">
          <cell r="B281">
            <v>38737</v>
          </cell>
          <cell r="C281">
            <v>133.32810121603316</v>
          </cell>
          <cell r="D281">
            <v>141.31721109668646</v>
          </cell>
          <cell r="E281">
            <v>104.94226673765475</v>
          </cell>
        </row>
        <row r="282">
          <cell r="B282">
            <v>38740</v>
          </cell>
          <cell r="C282">
            <v>135.21620069741471</v>
          </cell>
          <cell r="D282">
            <v>141.3417475031176</v>
          </cell>
          <cell r="E282">
            <v>105.1360974311194</v>
          </cell>
        </row>
        <row r="283">
          <cell r="B283">
            <v>38741</v>
          </cell>
          <cell r="C283">
            <v>139.47202953718258</v>
          </cell>
          <cell r="D283">
            <v>142.17846922178282</v>
          </cell>
          <cell r="E283">
            <v>105.38899241315056</v>
          </cell>
        </row>
        <row r="284">
          <cell r="B284">
            <v>38742</v>
          </cell>
          <cell r="C284">
            <v>140.18019803083126</v>
          </cell>
          <cell r="D284">
            <v>143.46288995589754</v>
          </cell>
          <cell r="E284">
            <v>105.2076400905098</v>
          </cell>
        </row>
        <row r="285">
          <cell r="B285">
            <v>38743</v>
          </cell>
          <cell r="C285">
            <v>153.74591560546423</v>
          </cell>
          <cell r="D285">
            <v>146.78490664889446</v>
          </cell>
          <cell r="E285">
            <v>105.96882071076801</v>
          </cell>
        </row>
        <row r="286">
          <cell r="B286">
            <v>38744</v>
          </cell>
          <cell r="C286">
            <v>154.70778089939574</v>
          </cell>
          <cell r="D286">
            <v>148.76096225512896</v>
          </cell>
          <cell r="E286">
            <v>106.79156129375748</v>
          </cell>
        </row>
        <row r="287">
          <cell r="B287">
            <v>38747</v>
          </cell>
          <cell r="C287">
            <v>156.99691965190999</v>
          </cell>
          <cell r="D287">
            <v>149.23187730306913</v>
          </cell>
          <cell r="E287">
            <v>106.9142652735259</v>
          </cell>
        </row>
        <row r="288">
          <cell r="B288">
            <v>38748</v>
          </cell>
          <cell r="C288">
            <v>154.65071803983602</v>
          </cell>
          <cell r="D288">
            <v>149.45790418474544</v>
          </cell>
          <cell r="E288">
            <v>106.48916877412486</v>
          </cell>
        </row>
        <row r="289">
          <cell r="B289">
            <v>38749</v>
          </cell>
          <cell r="C289">
            <v>157.74536549033078</v>
          </cell>
          <cell r="D289">
            <v>150.38448914311888</v>
          </cell>
          <cell r="E289">
            <v>106.68674297883669</v>
          </cell>
        </row>
        <row r="290">
          <cell r="B290">
            <v>38750</v>
          </cell>
          <cell r="C290">
            <v>155.480772792267</v>
          </cell>
          <cell r="D290">
            <v>149.97367977834054</v>
          </cell>
          <cell r="E290">
            <v>105.72008518567814</v>
          </cell>
        </row>
        <row r="291">
          <cell r="B291">
            <v>38751</v>
          </cell>
          <cell r="C291">
            <v>156.96018789473459</v>
          </cell>
          <cell r="D291">
            <v>149.47189264268329</v>
          </cell>
          <cell r="E291">
            <v>105.15356715027286</v>
          </cell>
        </row>
        <row r="292">
          <cell r="B292">
            <v>38754</v>
          </cell>
          <cell r="C292">
            <v>163.14668862249044</v>
          </cell>
          <cell r="D292">
            <v>149.78505624029384</v>
          </cell>
          <cell r="E292">
            <v>105.23592439771063</v>
          </cell>
        </row>
        <row r="293">
          <cell r="B293">
            <v>38755</v>
          </cell>
          <cell r="C293">
            <v>158.53246854992136</v>
          </cell>
          <cell r="D293">
            <v>149.37063506691601</v>
          </cell>
          <cell r="E293">
            <v>104.38406761613204</v>
          </cell>
        </row>
        <row r="294">
          <cell r="B294">
            <v>38756</v>
          </cell>
          <cell r="C294">
            <v>158.88892874527048</v>
          </cell>
          <cell r="D294">
            <v>147.51369353130326</v>
          </cell>
          <cell r="E294">
            <v>105.28833355517105</v>
          </cell>
        </row>
        <row r="295">
          <cell r="B295">
            <v>38757</v>
          </cell>
          <cell r="C295">
            <v>162.43666985302511</v>
          </cell>
          <cell r="D295">
            <v>149.02705383735366</v>
          </cell>
          <cell r="E295">
            <v>105.13276986556636</v>
          </cell>
        </row>
        <row r="296">
          <cell r="B296">
            <v>38758</v>
          </cell>
          <cell r="C296">
            <v>160.16865229113381</v>
          </cell>
          <cell r="D296">
            <v>147.73822038794108</v>
          </cell>
          <cell r="E296">
            <v>105.39980700119793</v>
          </cell>
        </row>
        <row r="297">
          <cell r="B297">
            <v>38761</v>
          </cell>
          <cell r="C297">
            <v>158.49164146149874</v>
          </cell>
          <cell r="D297">
            <v>146.91225806274502</v>
          </cell>
          <cell r="E297">
            <v>105.05623585784643</v>
          </cell>
        </row>
        <row r="298">
          <cell r="B298">
            <v>38762</v>
          </cell>
          <cell r="C298">
            <v>161.04392061341224</v>
          </cell>
          <cell r="D298">
            <v>146.36423941833397</v>
          </cell>
          <cell r="E298">
            <v>106.11024224677226</v>
          </cell>
        </row>
        <row r="299">
          <cell r="B299">
            <v>38763</v>
          </cell>
          <cell r="C299">
            <v>161.8631209815675</v>
          </cell>
          <cell r="D299">
            <v>146.49891948346348</v>
          </cell>
          <cell r="E299">
            <v>106.48209769732463</v>
          </cell>
        </row>
        <row r="300">
          <cell r="B300">
            <v>38764</v>
          </cell>
          <cell r="C300">
            <v>163.19194025776537</v>
          </cell>
          <cell r="D300">
            <v>148.49617881528775</v>
          </cell>
          <cell r="E300">
            <v>107.26241181951286</v>
          </cell>
        </row>
        <row r="301">
          <cell r="B301">
            <v>38765</v>
          </cell>
          <cell r="C301">
            <v>162.82654384564555</v>
          </cell>
          <cell r="D301">
            <v>148.11450615758076</v>
          </cell>
          <cell r="E301">
            <v>107.08438706242514</v>
          </cell>
        </row>
        <row r="302">
          <cell r="B302">
            <v>38769</v>
          </cell>
          <cell r="C302">
            <v>163.71503096273102</v>
          </cell>
          <cell r="D302">
            <v>150.09412101687309</v>
          </cell>
          <cell r="E302">
            <v>106.73416078796754</v>
          </cell>
        </row>
        <row r="303">
          <cell r="B303">
            <v>38770</v>
          </cell>
          <cell r="C303">
            <v>165.53914767643363</v>
          </cell>
          <cell r="D303">
            <v>152.83884425940565</v>
          </cell>
          <cell r="E303">
            <v>107.53610408625052</v>
          </cell>
        </row>
        <row r="304">
          <cell r="B304">
            <v>38771</v>
          </cell>
          <cell r="C304">
            <v>167.74173771384423</v>
          </cell>
          <cell r="D304">
            <v>154.49421680161785</v>
          </cell>
          <cell r="E304">
            <v>107.13014108877945</v>
          </cell>
        </row>
        <row r="305">
          <cell r="B305">
            <v>38772</v>
          </cell>
          <cell r="C305">
            <v>168.44758716742587</v>
          </cell>
          <cell r="D305">
            <v>155.08253143040386</v>
          </cell>
          <cell r="E305">
            <v>107.26657127645416</v>
          </cell>
        </row>
        <row r="306">
          <cell r="B306">
            <v>38775</v>
          </cell>
          <cell r="C306">
            <v>167.80855982452519</v>
          </cell>
          <cell r="D306">
            <v>155.5029607062657</v>
          </cell>
          <cell r="E306">
            <v>107.65672833754827</v>
          </cell>
        </row>
        <row r="307">
          <cell r="B307">
            <v>38776</v>
          </cell>
          <cell r="C307">
            <v>166.15902021610722</v>
          </cell>
          <cell r="D307">
            <v>154.96074736939363</v>
          </cell>
          <cell r="E307">
            <v>106.53700252894984</v>
          </cell>
        </row>
        <row r="308">
          <cell r="B308">
            <v>38777</v>
          </cell>
          <cell r="C308">
            <v>168.42248203277785</v>
          </cell>
          <cell r="D308">
            <v>155.07745465078477</v>
          </cell>
          <cell r="E308">
            <v>107.41714361772927</v>
          </cell>
        </row>
        <row r="309">
          <cell r="B309">
            <v>38778</v>
          </cell>
          <cell r="C309">
            <v>169.68992310089638</v>
          </cell>
          <cell r="D309">
            <v>154.28432381715598</v>
          </cell>
          <cell r="E309">
            <v>107.2424464261946</v>
          </cell>
        </row>
        <row r="310">
          <cell r="B310">
            <v>38779</v>
          </cell>
          <cell r="C310">
            <v>167.71559676807018</v>
          </cell>
          <cell r="D310">
            <v>153.68927239087682</v>
          </cell>
          <cell r="E310">
            <v>107.08355517103686</v>
          </cell>
        </row>
        <row r="311">
          <cell r="B311">
            <v>38782</v>
          </cell>
          <cell r="C311">
            <v>166.06606537349094</v>
          </cell>
          <cell r="D311">
            <v>154.45927935732351</v>
          </cell>
          <cell r="E311">
            <v>106.33734859576734</v>
          </cell>
        </row>
        <row r="312">
          <cell r="B312">
            <v>38783</v>
          </cell>
          <cell r="C312">
            <v>160.87431702520252</v>
          </cell>
          <cell r="D312">
            <v>151.62004156261156</v>
          </cell>
          <cell r="E312">
            <v>106.1393584453614</v>
          </cell>
        </row>
        <row r="313">
          <cell r="B313">
            <v>38784</v>
          </cell>
          <cell r="C313">
            <v>161.77832932174547</v>
          </cell>
          <cell r="D313">
            <v>151.1170946316773</v>
          </cell>
          <cell r="E313">
            <v>106.35523426061495</v>
          </cell>
        </row>
        <row r="314">
          <cell r="B314">
            <v>38785</v>
          </cell>
          <cell r="C314">
            <v>162.76395304995688</v>
          </cell>
          <cell r="D314">
            <v>152.33401740018442</v>
          </cell>
          <cell r="E314">
            <v>105.83571808864636</v>
          </cell>
        </row>
        <row r="315">
          <cell r="B315">
            <v>38786</v>
          </cell>
          <cell r="C315">
            <v>163.79527767649711</v>
          </cell>
          <cell r="D315">
            <v>152.48796691093904</v>
          </cell>
          <cell r="E315">
            <v>106.61353653666976</v>
          </cell>
        </row>
        <row r="316">
          <cell r="B316">
            <v>38789</v>
          </cell>
          <cell r="C316">
            <v>164.53875454389987</v>
          </cell>
          <cell r="D316">
            <v>154.86306323172272</v>
          </cell>
          <cell r="E316">
            <v>106.82566884067617</v>
          </cell>
        </row>
        <row r="317">
          <cell r="B317">
            <v>38790</v>
          </cell>
          <cell r="C317">
            <v>166.79298917391782</v>
          </cell>
          <cell r="D317">
            <v>154.77879329691228</v>
          </cell>
          <cell r="E317">
            <v>107.93624384400373</v>
          </cell>
        </row>
        <row r="318">
          <cell r="B318">
            <v>38791</v>
          </cell>
          <cell r="C318">
            <v>175.97333733871343</v>
          </cell>
          <cell r="D318">
            <v>155.99842221820271</v>
          </cell>
          <cell r="E318">
            <v>108.39711167309996</v>
          </cell>
        </row>
        <row r="319">
          <cell r="B319">
            <v>38792</v>
          </cell>
          <cell r="C319">
            <v>176.47744075829146</v>
          </cell>
          <cell r="D319">
            <v>157.93411145641045</v>
          </cell>
          <cell r="E319">
            <v>108.5892785837881</v>
          </cell>
        </row>
        <row r="320">
          <cell r="B320">
            <v>38793</v>
          </cell>
          <cell r="C320">
            <v>179.70313060261631</v>
          </cell>
          <cell r="D320">
            <v>158.20696734221832</v>
          </cell>
          <cell r="E320">
            <v>108.7490017303341</v>
          </cell>
        </row>
        <row r="321">
          <cell r="B321">
            <v>38796</v>
          </cell>
          <cell r="C321">
            <v>178.65749467766847</v>
          </cell>
          <cell r="D321">
            <v>158.58202083118286</v>
          </cell>
          <cell r="E321">
            <v>108.56848129908158</v>
          </cell>
        </row>
        <row r="322">
          <cell r="B322">
            <v>38797</v>
          </cell>
          <cell r="C322">
            <v>175.79563085492615</v>
          </cell>
          <cell r="D322">
            <v>159.35608182027994</v>
          </cell>
          <cell r="E322">
            <v>107.91544655929724</v>
          </cell>
        </row>
        <row r="323">
          <cell r="B323">
            <v>38798</v>
          </cell>
          <cell r="C323">
            <v>177.5849024030465</v>
          </cell>
          <cell r="D323">
            <v>159.23563338836126</v>
          </cell>
          <cell r="E323">
            <v>108.56515373352855</v>
          </cell>
        </row>
        <row r="324">
          <cell r="B324">
            <v>38799</v>
          </cell>
          <cell r="C324">
            <v>180.57966651664407</v>
          </cell>
          <cell r="D324">
            <v>158.84340033772659</v>
          </cell>
          <cell r="E324">
            <v>108.28480633568482</v>
          </cell>
        </row>
        <row r="325">
          <cell r="B325">
            <v>38800</v>
          </cell>
          <cell r="C325">
            <v>182.35013392591117</v>
          </cell>
          <cell r="D325">
            <v>159.40820294210241</v>
          </cell>
          <cell r="E325">
            <v>108.39128843338214</v>
          </cell>
        </row>
        <row r="326">
          <cell r="B326">
            <v>38803</v>
          </cell>
          <cell r="C326">
            <v>181.56568452977052</v>
          </cell>
          <cell r="D326">
            <v>158.04386701463994</v>
          </cell>
          <cell r="E326">
            <v>108.27939904166112</v>
          </cell>
        </row>
        <row r="327">
          <cell r="B327">
            <v>38804</v>
          </cell>
          <cell r="C327">
            <v>180.03706443107856</v>
          </cell>
          <cell r="D327">
            <v>156.5273346889488</v>
          </cell>
          <cell r="E327">
            <v>107.58269000399309</v>
          </cell>
        </row>
        <row r="328">
          <cell r="B328">
            <v>38805</v>
          </cell>
          <cell r="C328">
            <v>182.80218819617735</v>
          </cell>
          <cell r="D328">
            <v>157.2211973909678</v>
          </cell>
          <cell r="E328">
            <v>108.38629708505259</v>
          </cell>
        </row>
        <row r="329">
          <cell r="B329">
            <v>38806</v>
          </cell>
          <cell r="C329">
            <v>184.46165211699559</v>
          </cell>
          <cell r="D329">
            <v>158.94988548110376</v>
          </cell>
          <cell r="E329">
            <v>108.16667775855184</v>
          </cell>
        </row>
        <row r="330">
          <cell r="B330">
            <v>38807</v>
          </cell>
          <cell r="C330">
            <v>184.75970772878287</v>
          </cell>
          <cell r="D330">
            <v>159.70710697281328</v>
          </cell>
          <cell r="E330">
            <v>107.71579262611472</v>
          </cell>
        </row>
        <row r="331">
          <cell r="B331">
            <v>38810</v>
          </cell>
          <cell r="C331">
            <v>187.13642184113115</v>
          </cell>
          <cell r="D331">
            <v>161.53618345338751</v>
          </cell>
          <cell r="E331">
            <v>107.96369625981632</v>
          </cell>
        </row>
        <row r="332">
          <cell r="B332">
            <v>38811</v>
          </cell>
          <cell r="C332">
            <v>190.93327621348845</v>
          </cell>
          <cell r="D332">
            <v>162.31623107499982</v>
          </cell>
          <cell r="E332">
            <v>108.63919206708373</v>
          </cell>
        </row>
        <row r="333">
          <cell r="B333">
            <v>38812</v>
          </cell>
          <cell r="C333">
            <v>196.07818261442063</v>
          </cell>
          <cell r="D333">
            <v>163.30533284114478</v>
          </cell>
          <cell r="E333">
            <v>109.1075469186743</v>
          </cell>
        </row>
        <row r="334">
          <cell r="B334">
            <v>38813</v>
          </cell>
          <cell r="C334">
            <v>192.10150931523611</v>
          </cell>
          <cell r="D334">
            <v>165.10668796769914</v>
          </cell>
          <cell r="E334">
            <v>108.89791028883269</v>
          </cell>
        </row>
        <row r="335">
          <cell r="B335">
            <v>38814</v>
          </cell>
          <cell r="C335">
            <v>188.89685028114724</v>
          </cell>
          <cell r="D335">
            <v>163.96792396785142</v>
          </cell>
          <cell r="E335">
            <v>107.77152934912819</v>
          </cell>
        </row>
        <row r="336">
          <cell r="B336">
            <v>38817</v>
          </cell>
          <cell r="C336">
            <v>187.80606106502711</v>
          </cell>
          <cell r="D336">
            <v>163.78924385097042</v>
          </cell>
          <cell r="E336">
            <v>107.86345334753096</v>
          </cell>
        </row>
        <row r="337">
          <cell r="B337">
            <v>38818</v>
          </cell>
          <cell r="C337">
            <v>182.95304437197223</v>
          </cell>
          <cell r="D337">
            <v>161.30798062378258</v>
          </cell>
          <cell r="E337">
            <v>107.02906628510583</v>
          </cell>
        </row>
        <row r="338">
          <cell r="B338">
            <v>38819</v>
          </cell>
          <cell r="C338">
            <v>183.89327937119211</v>
          </cell>
          <cell r="D338">
            <v>160.27541499068428</v>
          </cell>
          <cell r="E338">
            <v>107.15759350459206</v>
          </cell>
        </row>
        <row r="339">
          <cell r="B339">
            <v>38820</v>
          </cell>
          <cell r="C339">
            <v>188.75157921305271</v>
          </cell>
          <cell r="D339">
            <v>160.49225023847904</v>
          </cell>
          <cell r="E339">
            <v>107.2407826434181</v>
          </cell>
        </row>
        <row r="340">
          <cell r="B340">
            <v>38824</v>
          </cell>
          <cell r="C340">
            <v>186.80029883802877</v>
          </cell>
          <cell r="D340">
            <v>160.84451856665055</v>
          </cell>
          <cell r="E340">
            <v>106.9254958072674</v>
          </cell>
        </row>
        <row r="341">
          <cell r="B341">
            <v>38825</v>
          </cell>
          <cell r="C341">
            <v>195.43690058493473</v>
          </cell>
          <cell r="D341">
            <v>161.92340856884408</v>
          </cell>
          <cell r="E341">
            <v>108.78227738586452</v>
          </cell>
        </row>
        <row r="342">
          <cell r="B342">
            <v>38826</v>
          </cell>
          <cell r="C342">
            <v>193.58680752938841</v>
          </cell>
          <cell r="D342">
            <v>163.95513235804697</v>
          </cell>
          <cell r="E342">
            <v>108.97194862238788</v>
          </cell>
        </row>
        <row r="343">
          <cell r="B343">
            <v>38827</v>
          </cell>
          <cell r="C343">
            <v>194.15618396788409</v>
          </cell>
          <cell r="D343">
            <v>163.33606421267586</v>
          </cell>
          <cell r="E343">
            <v>109.0992280047917</v>
          </cell>
        </row>
        <row r="344">
          <cell r="B344">
            <v>38828</v>
          </cell>
          <cell r="C344">
            <v>194.34816974436578</v>
          </cell>
          <cell r="D344">
            <v>164.31930063937895</v>
          </cell>
          <cell r="E344">
            <v>109.08425395980301</v>
          </cell>
        </row>
        <row r="345">
          <cell r="B345">
            <v>38831</v>
          </cell>
          <cell r="C345">
            <v>191.13655117664933</v>
          </cell>
          <cell r="D345">
            <v>163.33709083802214</v>
          </cell>
          <cell r="E345">
            <v>108.8205443897245</v>
          </cell>
        </row>
        <row r="346">
          <cell r="B346">
            <v>38832</v>
          </cell>
          <cell r="C346">
            <v>191.47625762075853</v>
          </cell>
          <cell r="D346">
            <v>164.40350873353967</v>
          </cell>
          <cell r="E346">
            <v>108.29062957540265</v>
          </cell>
        </row>
        <row r="347">
          <cell r="B347">
            <v>38833</v>
          </cell>
          <cell r="C347">
            <v>185.69348215864483</v>
          </cell>
          <cell r="D347">
            <v>166.9435261414485</v>
          </cell>
          <cell r="E347">
            <v>108.5959337148942</v>
          </cell>
        </row>
        <row r="348">
          <cell r="B348">
            <v>38834</v>
          </cell>
          <cell r="C348">
            <v>182.2539932396524</v>
          </cell>
          <cell r="D348">
            <v>166.14255637625416</v>
          </cell>
          <cell r="E348">
            <v>108.9544789032344</v>
          </cell>
        </row>
        <row r="349">
          <cell r="B349">
            <v>38835</v>
          </cell>
          <cell r="C349">
            <v>181.87874488567837</v>
          </cell>
          <cell r="D349">
            <v>166.02139495386285</v>
          </cell>
          <cell r="E349">
            <v>109.0285172367896</v>
          </cell>
        </row>
        <row r="350">
          <cell r="B350">
            <v>38838</v>
          </cell>
          <cell r="C350">
            <v>183.85375993093027</v>
          </cell>
          <cell r="D350">
            <v>166.20101841298376</v>
          </cell>
          <cell r="E350">
            <v>108.57763210435247</v>
          </cell>
        </row>
        <row r="351">
          <cell r="B351">
            <v>38839</v>
          </cell>
          <cell r="C351">
            <v>186.20117313308759</v>
          </cell>
          <cell r="D351">
            <v>167.71042865996819</v>
          </cell>
          <cell r="E351">
            <v>109.24480899773728</v>
          </cell>
        </row>
        <row r="352">
          <cell r="B352">
            <v>38840</v>
          </cell>
          <cell r="C352">
            <v>182.10702628474115</v>
          </cell>
          <cell r="D352">
            <v>167.05845437270776</v>
          </cell>
          <cell r="E352">
            <v>108.79891521362973</v>
          </cell>
        </row>
        <row r="353">
          <cell r="B353">
            <v>38841</v>
          </cell>
          <cell r="C353">
            <v>184.39017836344587</v>
          </cell>
          <cell r="D353">
            <v>168.85811456623651</v>
          </cell>
          <cell r="E353">
            <v>109.16494742446427</v>
          </cell>
        </row>
        <row r="354">
          <cell r="B354">
            <v>38842</v>
          </cell>
          <cell r="C354">
            <v>185.86153441711235</v>
          </cell>
          <cell r="D354">
            <v>169.99792114950725</v>
          </cell>
          <cell r="E354">
            <v>110.288832690004</v>
          </cell>
        </row>
        <row r="355">
          <cell r="B355">
            <v>38845</v>
          </cell>
          <cell r="C355">
            <v>185.27679530338898</v>
          </cell>
          <cell r="D355">
            <v>173.26675595084211</v>
          </cell>
          <cell r="E355">
            <v>110.19732463729537</v>
          </cell>
        </row>
        <row r="356">
          <cell r="B356">
            <v>38846</v>
          </cell>
          <cell r="C356">
            <v>180.74652103597924</v>
          </cell>
          <cell r="D356">
            <v>172.58815857355316</v>
          </cell>
          <cell r="E356">
            <v>110.23725542393186</v>
          </cell>
        </row>
        <row r="357">
          <cell r="B357">
            <v>38847</v>
          </cell>
          <cell r="C357">
            <v>183.51270334525705</v>
          </cell>
          <cell r="D357">
            <v>173.65445084669767</v>
          </cell>
          <cell r="E357">
            <v>110.04675229602026</v>
          </cell>
        </row>
        <row r="358">
          <cell r="B358">
            <v>38848</v>
          </cell>
          <cell r="C358">
            <v>180.30292325128136</v>
          </cell>
          <cell r="D358">
            <v>173.84810963362006</v>
          </cell>
          <cell r="E358">
            <v>108.63836017569548</v>
          </cell>
        </row>
        <row r="359">
          <cell r="B359">
            <v>38849</v>
          </cell>
          <cell r="C359">
            <v>171.19790349108044</v>
          </cell>
          <cell r="D359">
            <v>169.08169883214435</v>
          </cell>
          <cell r="E359">
            <v>107.41714361772927</v>
          </cell>
        </row>
        <row r="360">
          <cell r="B360">
            <v>38852</v>
          </cell>
          <cell r="C360">
            <v>165.04777362731625</v>
          </cell>
          <cell r="D360">
            <v>164.98618134653637</v>
          </cell>
          <cell r="E360">
            <v>107.68867296685747</v>
          </cell>
        </row>
        <row r="361">
          <cell r="B361">
            <v>38853</v>
          </cell>
          <cell r="C361">
            <v>165.24607411933658</v>
          </cell>
          <cell r="D361">
            <v>162.99404150233178</v>
          </cell>
          <cell r="E361">
            <v>107.48702249434314</v>
          </cell>
        </row>
        <row r="362">
          <cell r="B362">
            <v>38854</v>
          </cell>
          <cell r="C362">
            <v>158.94634127268387</v>
          </cell>
          <cell r="D362">
            <v>157.83055085470954</v>
          </cell>
          <cell r="E362">
            <v>105.67699321176629</v>
          </cell>
        </row>
        <row r="363">
          <cell r="B363">
            <v>38855</v>
          </cell>
          <cell r="C363">
            <v>157.5539085824127</v>
          </cell>
          <cell r="D363">
            <v>155.26284971497739</v>
          </cell>
          <cell r="E363">
            <v>104.96888726207906</v>
          </cell>
        </row>
        <row r="364">
          <cell r="B364">
            <v>38856</v>
          </cell>
          <cell r="C364">
            <v>159.44370058714685</v>
          </cell>
          <cell r="D364">
            <v>156.50052864052867</v>
          </cell>
          <cell r="E364">
            <v>105.40313456675096</v>
          </cell>
        </row>
        <row r="365">
          <cell r="B365">
            <v>38859</v>
          </cell>
          <cell r="C365">
            <v>153.05562750149247</v>
          </cell>
          <cell r="D365">
            <v>150.05641568533409</v>
          </cell>
          <cell r="E365">
            <v>104.99051643817383</v>
          </cell>
        </row>
        <row r="366">
          <cell r="B366">
            <v>38860</v>
          </cell>
          <cell r="C366">
            <v>153.17167053722818</v>
          </cell>
          <cell r="D366">
            <v>154.10985748064837</v>
          </cell>
          <cell r="E366">
            <v>104.53380806601891</v>
          </cell>
        </row>
        <row r="367">
          <cell r="B367">
            <v>38861</v>
          </cell>
          <cell r="C367">
            <v>149.43618778174408</v>
          </cell>
          <cell r="D367">
            <v>151.40177923458182</v>
          </cell>
          <cell r="E367">
            <v>104.6989385065886</v>
          </cell>
        </row>
        <row r="368">
          <cell r="B368">
            <v>38862</v>
          </cell>
          <cell r="C368">
            <v>154.71602462380861</v>
          </cell>
          <cell r="D368">
            <v>152.82035443296451</v>
          </cell>
          <cell r="E368">
            <v>105.88979102888329</v>
          </cell>
        </row>
        <row r="369">
          <cell r="B369">
            <v>38863</v>
          </cell>
          <cell r="C369">
            <v>156.49417344923185</v>
          </cell>
          <cell r="D369">
            <v>155.86162082594117</v>
          </cell>
          <cell r="E369">
            <v>106.49540795953682</v>
          </cell>
        </row>
        <row r="370">
          <cell r="B370">
            <v>38867</v>
          </cell>
          <cell r="C370">
            <v>150.69821759545601</v>
          </cell>
          <cell r="D370">
            <v>154.43639477156643</v>
          </cell>
          <cell r="E370">
            <v>104.80500465859177</v>
          </cell>
        </row>
        <row r="371">
          <cell r="B371">
            <v>38868</v>
          </cell>
          <cell r="C371">
            <v>154.2077204971807</v>
          </cell>
          <cell r="D371">
            <v>155.94010979448223</v>
          </cell>
          <cell r="E371">
            <v>105.65769333155863</v>
          </cell>
        </row>
        <row r="372">
          <cell r="B372">
            <v>38869</v>
          </cell>
          <cell r="C372">
            <v>159.10112723287094</v>
          </cell>
          <cell r="D372">
            <v>156.29987771355624</v>
          </cell>
          <cell r="E372">
            <v>106.95710768002131</v>
          </cell>
        </row>
        <row r="373">
          <cell r="B373">
            <v>38870</v>
          </cell>
          <cell r="C373">
            <v>159.71230966994426</v>
          </cell>
          <cell r="D373">
            <v>156.7974191747027</v>
          </cell>
          <cell r="E373">
            <v>107.16591241847466</v>
          </cell>
        </row>
        <row r="374">
          <cell r="B374">
            <v>38873</v>
          </cell>
          <cell r="C374">
            <v>151.79086318189655</v>
          </cell>
          <cell r="D374">
            <v>154.44602653227099</v>
          </cell>
          <cell r="E374">
            <v>105.25838546519365</v>
          </cell>
        </row>
        <row r="375">
          <cell r="B375">
            <v>38874</v>
          </cell>
          <cell r="C375">
            <v>147.75749182060557</v>
          </cell>
          <cell r="D375">
            <v>149.91285918998938</v>
          </cell>
          <cell r="E375">
            <v>105.1385931052842</v>
          </cell>
        </row>
        <row r="376">
          <cell r="B376">
            <v>38875</v>
          </cell>
          <cell r="C376">
            <v>144.66047733952115</v>
          </cell>
          <cell r="D376">
            <v>146.96038624332232</v>
          </cell>
          <cell r="E376">
            <v>104.49803673632371</v>
          </cell>
        </row>
        <row r="377">
          <cell r="B377">
            <v>38876</v>
          </cell>
          <cell r="C377">
            <v>142.62936754480859</v>
          </cell>
          <cell r="D377">
            <v>142.08953856449622</v>
          </cell>
          <cell r="E377">
            <v>104.64611340343406</v>
          </cell>
        </row>
        <row r="378">
          <cell r="B378">
            <v>38877</v>
          </cell>
          <cell r="C378">
            <v>141.23991228270788</v>
          </cell>
          <cell r="D378">
            <v>144.06903849137095</v>
          </cell>
          <cell r="E378">
            <v>104.1777585518435</v>
          </cell>
        </row>
        <row r="379">
          <cell r="B379">
            <v>38880</v>
          </cell>
          <cell r="C379">
            <v>135.44676875195805</v>
          </cell>
          <cell r="D379">
            <v>142.30679564276423</v>
          </cell>
          <cell r="E379">
            <v>102.85505124450953</v>
          </cell>
        </row>
        <row r="380">
          <cell r="B380">
            <v>38881</v>
          </cell>
          <cell r="C380">
            <v>132.77754440894165</v>
          </cell>
          <cell r="D380">
            <v>136.73990331730712</v>
          </cell>
          <cell r="E380">
            <v>101.79796685744708</v>
          </cell>
        </row>
        <row r="381">
          <cell r="B381">
            <v>38882</v>
          </cell>
          <cell r="C381">
            <v>133.53514793544636</v>
          </cell>
          <cell r="D381">
            <v>137.28580250526397</v>
          </cell>
          <cell r="E381">
            <v>102.32596832157594</v>
          </cell>
        </row>
        <row r="382">
          <cell r="B382">
            <v>38883</v>
          </cell>
          <cell r="C382">
            <v>138.5738952921046</v>
          </cell>
          <cell r="D382">
            <v>143.33538442139087</v>
          </cell>
          <cell r="E382">
            <v>104.49886862771199</v>
          </cell>
        </row>
        <row r="383">
          <cell r="B383">
            <v>38884</v>
          </cell>
          <cell r="C383">
            <v>136.81474957783303</v>
          </cell>
          <cell r="D383">
            <v>142.58630554327303</v>
          </cell>
          <cell r="E383">
            <v>104.11453480633568</v>
          </cell>
        </row>
        <row r="384">
          <cell r="B384">
            <v>38887</v>
          </cell>
          <cell r="C384">
            <v>135.37328603232942</v>
          </cell>
          <cell r="D384">
            <v>143.49414414169902</v>
          </cell>
          <cell r="E384">
            <v>103.16617862371891</v>
          </cell>
        </row>
        <row r="385">
          <cell r="B385">
            <v>38888</v>
          </cell>
          <cell r="C385">
            <v>134.71503212453391</v>
          </cell>
          <cell r="D385">
            <v>144.44260196386583</v>
          </cell>
          <cell r="E385">
            <v>103.16451484094237</v>
          </cell>
        </row>
        <row r="386">
          <cell r="B386">
            <v>38889</v>
          </cell>
          <cell r="C386">
            <v>139.27926225128152</v>
          </cell>
          <cell r="D386">
            <v>145.70300685671705</v>
          </cell>
          <cell r="E386">
            <v>104.16985558365499</v>
          </cell>
        </row>
        <row r="387">
          <cell r="B387">
            <v>38890</v>
          </cell>
          <cell r="C387">
            <v>141.19241184648723</v>
          </cell>
          <cell r="D387">
            <v>146.56059715117627</v>
          </cell>
          <cell r="E387">
            <v>103.62039132170906</v>
          </cell>
        </row>
        <row r="388">
          <cell r="B388">
            <v>38891</v>
          </cell>
          <cell r="C388">
            <v>143.35702730702002</v>
          </cell>
          <cell r="D388">
            <v>147.18472492468962</v>
          </cell>
          <cell r="E388">
            <v>103.5288832690004</v>
          </cell>
        </row>
        <row r="389">
          <cell r="B389">
            <v>38894</v>
          </cell>
          <cell r="C389">
            <v>144.61046336586557</v>
          </cell>
          <cell r="D389">
            <v>146.85063835440275</v>
          </cell>
          <cell r="E389">
            <v>104.03300945028617</v>
          </cell>
        </row>
        <row r="390">
          <cell r="B390">
            <v>38895</v>
          </cell>
          <cell r="C390">
            <v>144.32919556688526</v>
          </cell>
          <cell r="D390">
            <v>145.80217667045417</v>
          </cell>
          <cell r="E390">
            <v>103.08798083322242</v>
          </cell>
        </row>
        <row r="391">
          <cell r="B391">
            <v>38896</v>
          </cell>
          <cell r="C391">
            <v>143.82286570918828</v>
          </cell>
          <cell r="D391">
            <v>145.62499377978324</v>
          </cell>
          <cell r="E391">
            <v>103.65366697723945</v>
          </cell>
        </row>
        <row r="392">
          <cell r="B392">
            <v>38897</v>
          </cell>
          <cell r="C392">
            <v>148.47480442729733</v>
          </cell>
          <cell r="D392">
            <v>148.70899506871496</v>
          </cell>
          <cell r="E392">
            <v>105.88895913749504</v>
          </cell>
        </row>
        <row r="393">
          <cell r="B393">
            <v>38898</v>
          </cell>
          <cell r="C393">
            <v>151.29682397359247</v>
          </cell>
          <cell r="D393">
            <v>149.61093008836974</v>
          </cell>
          <cell r="E393">
            <v>105.6668441368295</v>
          </cell>
        </row>
        <row r="394">
          <cell r="B394">
            <v>38901</v>
          </cell>
          <cell r="C394">
            <v>154.47130488075518</v>
          </cell>
          <cell r="D394">
            <v>151.51059806412079</v>
          </cell>
          <cell r="E394">
            <v>106.4979036337016</v>
          </cell>
        </row>
        <row r="395">
          <cell r="B395">
            <v>38903</v>
          </cell>
          <cell r="C395">
            <v>150.5978511524637</v>
          </cell>
          <cell r="D395">
            <v>150.17506234388779</v>
          </cell>
          <cell r="E395">
            <v>105.725908425396</v>
          </cell>
        </row>
        <row r="396">
          <cell r="B396">
            <v>38904</v>
          </cell>
          <cell r="C396">
            <v>151.45824525694388</v>
          </cell>
          <cell r="D396">
            <v>151.61542347669501</v>
          </cell>
          <cell r="E396">
            <v>105.9896179954745</v>
          </cell>
        </row>
        <row r="397">
          <cell r="B397">
            <v>38905</v>
          </cell>
          <cell r="C397">
            <v>147.90362853385744</v>
          </cell>
          <cell r="D397">
            <v>150.846882745567</v>
          </cell>
          <cell r="E397">
            <v>105.27419140157062</v>
          </cell>
        </row>
        <row r="398">
          <cell r="B398">
            <v>38908</v>
          </cell>
          <cell r="C398">
            <v>146.23734751017659</v>
          </cell>
          <cell r="D398">
            <v>151.12360551414116</v>
          </cell>
          <cell r="E398">
            <v>105.42892319978702</v>
          </cell>
        </row>
        <row r="399">
          <cell r="B399">
            <v>38909</v>
          </cell>
          <cell r="C399">
            <v>145.10016912646529</v>
          </cell>
          <cell r="D399">
            <v>150.24091148935798</v>
          </cell>
          <cell r="E399">
            <v>105.85984293890589</v>
          </cell>
        </row>
        <row r="400">
          <cell r="B400">
            <v>38910</v>
          </cell>
          <cell r="C400">
            <v>141.30605552547215</v>
          </cell>
          <cell r="D400">
            <v>150.71568136280865</v>
          </cell>
          <cell r="E400">
            <v>104.70185012644751</v>
          </cell>
        </row>
        <row r="401">
          <cell r="B401">
            <v>38911</v>
          </cell>
          <cell r="C401">
            <v>137.24630280798607</v>
          </cell>
          <cell r="D401">
            <v>147.91884401953035</v>
          </cell>
          <cell r="E401">
            <v>103.34503527219488</v>
          </cell>
        </row>
        <row r="402">
          <cell r="B402">
            <v>38912</v>
          </cell>
          <cell r="C402">
            <v>135.5501870284242</v>
          </cell>
          <cell r="D402">
            <v>144.58652088730679</v>
          </cell>
          <cell r="E402">
            <v>102.83841341674432</v>
          </cell>
        </row>
        <row r="403">
          <cell r="B403">
            <v>38915</v>
          </cell>
          <cell r="C403">
            <v>132.99643835155612</v>
          </cell>
          <cell r="D403">
            <v>142.79759689076784</v>
          </cell>
          <cell r="E403">
            <v>102.6961599893518</v>
          </cell>
        </row>
        <row r="404">
          <cell r="B404">
            <v>38916</v>
          </cell>
          <cell r="C404">
            <v>131.90728458368577</v>
          </cell>
          <cell r="D404">
            <v>141.98625101155673</v>
          </cell>
          <cell r="E404">
            <v>102.89331824836951</v>
          </cell>
        </row>
        <row r="405">
          <cell r="B405">
            <v>38917</v>
          </cell>
          <cell r="C405">
            <v>138.62989223727499</v>
          </cell>
          <cell r="D405">
            <v>145.46501005536422</v>
          </cell>
          <cell r="E405">
            <v>104.80250898442701</v>
          </cell>
        </row>
        <row r="406">
          <cell r="B406">
            <v>38918</v>
          </cell>
          <cell r="C406">
            <v>132.35197595896997</v>
          </cell>
          <cell r="D406">
            <v>146.44749174982704</v>
          </cell>
          <cell r="E406">
            <v>103.91404898176495</v>
          </cell>
        </row>
        <row r="407">
          <cell r="B407">
            <v>38919</v>
          </cell>
          <cell r="C407">
            <v>129.91140347413415</v>
          </cell>
          <cell r="D407">
            <v>144.69331254587905</v>
          </cell>
          <cell r="E407">
            <v>103.17865699454281</v>
          </cell>
        </row>
        <row r="408">
          <cell r="B408">
            <v>38922</v>
          </cell>
          <cell r="C408">
            <v>133.13999571444506</v>
          </cell>
          <cell r="D408">
            <v>147.78295189356626</v>
          </cell>
          <cell r="E408">
            <v>104.89401703713564</v>
          </cell>
        </row>
        <row r="409">
          <cell r="B409">
            <v>38923</v>
          </cell>
          <cell r="C409">
            <v>133.91666549042327</v>
          </cell>
          <cell r="D409">
            <v>148.35962911449536</v>
          </cell>
          <cell r="E409">
            <v>105.55703447357914</v>
          </cell>
        </row>
        <row r="410">
          <cell r="B410">
            <v>38924</v>
          </cell>
          <cell r="C410">
            <v>130.65735273750107</v>
          </cell>
          <cell r="D410">
            <v>147.16603660991035</v>
          </cell>
          <cell r="E410">
            <v>105.51710368694265</v>
          </cell>
        </row>
        <row r="411">
          <cell r="B411">
            <v>38925</v>
          </cell>
          <cell r="C411">
            <v>127.42368736009021</v>
          </cell>
          <cell r="D411">
            <v>150.62732136049232</v>
          </cell>
          <cell r="E411">
            <v>105.08452016504725</v>
          </cell>
        </row>
        <row r="412">
          <cell r="B412">
            <v>38926</v>
          </cell>
          <cell r="C412">
            <v>130.00512776150572</v>
          </cell>
          <cell r="D412">
            <v>151.25207521284855</v>
          </cell>
          <cell r="E412">
            <v>106.36147344602689</v>
          </cell>
        </row>
        <row r="413">
          <cell r="B413">
            <v>38929</v>
          </cell>
          <cell r="C413">
            <v>126.83508844493031</v>
          </cell>
          <cell r="D413">
            <v>151.61481673364727</v>
          </cell>
          <cell r="E413">
            <v>106.20424597364568</v>
          </cell>
        </row>
        <row r="414">
          <cell r="B414">
            <v>38930</v>
          </cell>
          <cell r="C414">
            <v>124.88058297062032</v>
          </cell>
          <cell r="D414">
            <v>150.67377602597597</v>
          </cell>
          <cell r="E414">
            <v>105.72674031678426</v>
          </cell>
        </row>
        <row r="415">
          <cell r="B415">
            <v>38931</v>
          </cell>
          <cell r="C415">
            <v>128.52656549076718</v>
          </cell>
          <cell r="D415">
            <v>152.1206992378782</v>
          </cell>
          <cell r="E415">
            <v>106.36147344602689</v>
          </cell>
        </row>
        <row r="416">
          <cell r="B416">
            <v>38932</v>
          </cell>
          <cell r="C416">
            <v>131.06842738738243</v>
          </cell>
          <cell r="D416">
            <v>151.15676206032029</v>
          </cell>
          <cell r="E416">
            <v>106.50455876480767</v>
          </cell>
        </row>
        <row r="417">
          <cell r="B417">
            <v>38933</v>
          </cell>
          <cell r="C417">
            <v>130.93652160788457</v>
          </cell>
          <cell r="D417">
            <v>153.47507278859212</v>
          </cell>
          <cell r="E417">
            <v>106.42885664847599</v>
          </cell>
        </row>
        <row r="418">
          <cell r="B418">
            <v>38936</v>
          </cell>
          <cell r="C418">
            <v>130.66055974951124</v>
          </cell>
          <cell r="D418">
            <v>151.46772014927456</v>
          </cell>
          <cell r="E418">
            <v>106.13020764009052</v>
          </cell>
        </row>
        <row r="419">
          <cell r="B419">
            <v>38937</v>
          </cell>
          <cell r="C419">
            <v>127.06245642068033</v>
          </cell>
          <cell r="D419">
            <v>152.08555734588728</v>
          </cell>
          <cell r="E419">
            <v>105.77332623452682</v>
          </cell>
        </row>
        <row r="420">
          <cell r="B420">
            <v>38938</v>
          </cell>
          <cell r="C420">
            <v>119.1708795925114</v>
          </cell>
          <cell r="D420">
            <v>151.82432296118046</v>
          </cell>
          <cell r="E420">
            <v>105.31320710768004</v>
          </cell>
        </row>
        <row r="421">
          <cell r="B421">
            <v>38939</v>
          </cell>
          <cell r="C421">
            <v>118.05832366214258</v>
          </cell>
          <cell r="D421">
            <v>149.64999043989388</v>
          </cell>
          <cell r="E421">
            <v>105.80077865033941</v>
          </cell>
        </row>
        <row r="422">
          <cell r="B422">
            <v>38940</v>
          </cell>
          <cell r="C422">
            <v>116.50672441185066</v>
          </cell>
          <cell r="D422">
            <v>149.57639363760271</v>
          </cell>
          <cell r="E422">
            <v>105.37900971649141</v>
          </cell>
        </row>
        <row r="423">
          <cell r="B423">
            <v>38943</v>
          </cell>
          <cell r="C423">
            <v>115.31275061126749</v>
          </cell>
          <cell r="D423">
            <v>150.20729270019496</v>
          </cell>
          <cell r="E423">
            <v>105.5012977505657</v>
          </cell>
        </row>
        <row r="424">
          <cell r="B424">
            <v>38944</v>
          </cell>
          <cell r="C424">
            <v>116.87763307375774</v>
          </cell>
          <cell r="D424">
            <v>150.32768785697391</v>
          </cell>
          <cell r="E424">
            <v>106.94629309197393</v>
          </cell>
        </row>
        <row r="425">
          <cell r="B425">
            <v>38945</v>
          </cell>
          <cell r="C425">
            <v>121.34420945872871</v>
          </cell>
          <cell r="D425">
            <v>151.70096154654945</v>
          </cell>
          <cell r="E425">
            <v>107.76570610941036</v>
          </cell>
        </row>
        <row r="426">
          <cell r="B426">
            <v>38946</v>
          </cell>
          <cell r="C426">
            <v>120.39343353587776</v>
          </cell>
          <cell r="D426">
            <v>153.32190887438591</v>
          </cell>
          <cell r="E426">
            <v>107.93624384400373</v>
          </cell>
        </row>
        <row r="427">
          <cell r="B427">
            <v>38947</v>
          </cell>
          <cell r="C427">
            <v>122.30224294895531</v>
          </cell>
          <cell r="D427">
            <v>153.66640808813108</v>
          </cell>
          <cell r="E427">
            <v>108.33721549314524</v>
          </cell>
        </row>
        <row r="428">
          <cell r="B428">
            <v>38950</v>
          </cell>
          <cell r="C428">
            <v>120.18253769686528</v>
          </cell>
          <cell r="D428">
            <v>154.00062179887487</v>
          </cell>
          <cell r="E428">
            <v>107.93957140955676</v>
          </cell>
        </row>
        <row r="429">
          <cell r="B429">
            <v>38951</v>
          </cell>
          <cell r="C429">
            <v>122.72969049219</v>
          </cell>
          <cell r="D429">
            <v>154.63678262362728</v>
          </cell>
          <cell r="E429">
            <v>108.04771729003062</v>
          </cell>
        </row>
        <row r="430">
          <cell r="B430">
            <v>38952</v>
          </cell>
          <cell r="C430">
            <v>121.37594969516654</v>
          </cell>
          <cell r="D430">
            <v>153.39197358570343</v>
          </cell>
          <cell r="E430">
            <v>107.56272461067485</v>
          </cell>
        </row>
        <row r="431">
          <cell r="B431">
            <v>38953</v>
          </cell>
          <cell r="C431">
            <v>121.49558259537943</v>
          </cell>
          <cell r="D431">
            <v>152.08765282428089</v>
          </cell>
          <cell r="E431">
            <v>107.81811526687075</v>
          </cell>
        </row>
        <row r="432">
          <cell r="B432">
            <v>38954</v>
          </cell>
          <cell r="C432">
            <v>121.33239396245074</v>
          </cell>
          <cell r="D432">
            <v>151.36418321780508</v>
          </cell>
          <cell r="E432">
            <v>107.73742180220951</v>
          </cell>
        </row>
        <row r="433">
          <cell r="B433">
            <v>38957</v>
          </cell>
          <cell r="C433">
            <v>123.44566347066157</v>
          </cell>
          <cell r="D433">
            <v>151.31285800187362</v>
          </cell>
          <cell r="E433">
            <v>108.29437308664981</v>
          </cell>
        </row>
        <row r="434">
          <cell r="B434">
            <v>38958</v>
          </cell>
          <cell r="C434">
            <v>122.75620274083133</v>
          </cell>
          <cell r="D434">
            <v>151.80892913852446</v>
          </cell>
          <cell r="E434">
            <v>108.50192998802078</v>
          </cell>
        </row>
        <row r="435">
          <cell r="B435">
            <v>38959</v>
          </cell>
          <cell r="C435">
            <v>123.11884222497289</v>
          </cell>
          <cell r="D435">
            <v>152.81456352938224</v>
          </cell>
          <cell r="E435">
            <v>108.5010980966325</v>
          </cell>
        </row>
        <row r="436">
          <cell r="B436">
            <v>38960</v>
          </cell>
          <cell r="C436">
            <v>123.66019229615793</v>
          </cell>
          <cell r="D436">
            <v>154.09107053750168</v>
          </cell>
          <cell r="E436">
            <v>108.46366298416079</v>
          </cell>
        </row>
        <row r="437">
          <cell r="B437">
            <v>38961</v>
          </cell>
          <cell r="C437">
            <v>125.06498772248224</v>
          </cell>
          <cell r="D437">
            <v>155.79894111413293</v>
          </cell>
          <cell r="E437">
            <v>109.06179289231999</v>
          </cell>
        </row>
        <row r="438">
          <cell r="B438">
            <v>38965</v>
          </cell>
          <cell r="C438">
            <v>125.36079531053542</v>
          </cell>
          <cell r="D438">
            <v>156.92638365550664</v>
          </cell>
          <cell r="E438">
            <v>109.24813656329032</v>
          </cell>
        </row>
        <row r="439">
          <cell r="B439">
            <v>38966</v>
          </cell>
          <cell r="C439">
            <v>121.81042674981049</v>
          </cell>
          <cell r="D439">
            <v>156.00985977415468</v>
          </cell>
          <cell r="E439">
            <v>108.16750964994011</v>
          </cell>
        </row>
        <row r="440">
          <cell r="B440">
            <v>38967</v>
          </cell>
          <cell r="C440">
            <v>119.81157216431953</v>
          </cell>
          <cell r="D440">
            <v>154.53993881420709</v>
          </cell>
          <cell r="E440">
            <v>107.64840942366564</v>
          </cell>
        </row>
        <row r="441">
          <cell r="B441">
            <v>38968</v>
          </cell>
          <cell r="C441">
            <v>120.49354073104436</v>
          </cell>
          <cell r="D441">
            <v>154.29363944825977</v>
          </cell>
          <cell r="E441">
            <v>108.05603620391322</v>
          </cell>
        </row>
        <row r="442">
          <cell r="B442">
            <v>38971</v>
          </cell>
          <cell r="C442">
            <v>118.16551013628779</v>
          </cell>
          <cell r="D442">
            <v>152.90602954710235</v>
          </cell>
          <cell r="E442">
            <v>108.10761346998537</v>
          </cell>
        </row>
        <row r="443">
          <cell r="B443">
            <v>38972</v>
          </cell>
          <cell r="C443">
            <v>121.44001208311417</v>
          </cell>
          <cell r="D443">
            <v>154.83446992030366</v>
          </cell>
          <cell r="E443">
            <v>109.23649008385468</v>
          </cell>
        </row>
        <row r="444">
          <cell r="B444">
            <v>38973</v>
          </cell>
          <cell r="C444">
            <v>124.82879830343288</v>
          </cell>
          <cell r="D444">
            <v>156.67415974121641</v>
          </cell>
          <cell r="E444">
            <v>109.64910821243178</v>
          </cell>
        </row>
        <row r="445">
          <cell r="B445">
            <v>38974</v>
          </cell>
          <cell r="C445">
            <v>125.33893228030047</v>
          </cell>
          <cell r="D445">
            <v>155.87062711523299</v>
          </cell>
          <cell r="E445">
            <v>109.50019965393318</v>
          </cell>
        </row>
        <row r="446">
          <cell r="B446">
            <v>38975</v>
          </cell>
          <cell r="C446">
            <v>125.16062560241576</v>
          </cell>
          <cell r="D446">
            <v>156.38858244516936</v>
          </cell>
          <cell r="E446">
            <v>109.79843271662453</v>
          </cell>
        </row>
        <row r="447">
          <cell r="B447">
            <v>38978</v>
          </cell>
          <cell r="C447">
            <v>124.28027634264583</v>
          </cell>
          <cell r="D447">
            <v>157.599420404124</v>
          </cell>
          <cell r="E447">
            <v>109.90782643418075</v>
          </cell>
        </row>
        <row r="448">
          <cell r="B448">
            <v>38979</v>
          </cell>
          <cell r="C448">
            <v>121.88128438054056</v>
          </cell>
          <cell r="D448">
            <v>155.48907238790426</v>
          </cell>
          <cell r="E448">
            <v>109.66907360575004</v>
          </cell>
        </row>
        <row r="449">
          <cell r="B449">
            <v>38980</v>
          </cell>
          <cell r="C449">
            <v>124.01306706932982</v>
          </cell>
          <cell r="D449">
            <v>156.67400414236567</v>
          </cell>
          <cell r="E449">
            <v>110.24016704379076</v>
          </cell>
        </row>
        <row r="450">
          <cell r="B450">
            <v>38981</v>
          </cell>
          <cell r="C450">
            <v>121.52384762330419</v>
          </cell>
          <cell r="D450">
            <v>156.568686600121</v>
          </cell>
          <cell r="E450">
            <v>109.64578064687875</v>
          </cell>
        </row>
        <row r="451">
          <cell r="B451">
            <v>38982</v>
          </cell>
          <cell r="C451">
            <v>122.3146774178156</v>
          </cell>
          <cell r="D451">
            <v>154.37509152783554</v>
          </cell>
          <cell r="E451">
            <v>109.37541594569413</v>
          </cell>
        </row>
        <row r="452">
          <cell r="B452">
            <v>38985</v>
          </cell>
          <cell r="C452">
            <v>124.14529721169799</v>
          </cell>
          <cell r="D452">
            <v>155.26913616331714</v>
          </cell>
          <cell r="E452">
            <v>110.33957806468788</v>
          </cell>
        </row>
        <row r="453">
          <cell r="B453">
            <v>38986</v>
          </cell>
          <cell r="C453">
            <v>123.95016175332549</v>
          </cell>
          <cell r="D453">
            <v>157.35405947433449</v>
          </cell>
          <cell r="E453">
            <v>111.16897377878342</v>
          </cell>
        </row>
        <row r="454">
          <cell r="B454">
            <v>38987</v>
          </cell>
          <cell r="C454">
            <v>124.67920299738839</v>
          </cell>
          <cell r="D454">
            <v>157.31542764375033</v>
          </cell>
          <cell r="E454">
            <v>111.18977106348996</v>
          </cell>
        </row>
        <row r="455">
          <cell r="B455">
            <v>38988</v>
          </cell>
          <cell r="C455">
            <v>127.13271100571835</v>
          </cell>
          <cell r="D455">
            <v>156.70952883649011</v>
          </cell>
          <cell r="E455">
            <v>111.40273525888462</v>
          </cell>
        </row>
        <row r="456">
          <cell r="B456">
            <v>38989</v>
          </cell>
          <cell r="C456">
            <v>126.11109732545647</v>
          </cell>
          <cell r="D456">
            <v>157.13231898121035</v>
          </cell>
          <cell r="E456">
            <v>111.1282111007587</v>
          </cell>
        </row>
        <row r="457">
          <cell r="B457">
            <v>38992</v>
          </cell>
          <cell r="C457">
            <v>126.10049653174856</v>
          </cell>
          <cell r="D457">
            <v>156.68962225370885</v>
          </cell>
          <cell r="E457">
            <v>110.75136430187675</v>
          </cell>
        </row>
        <row r="458">
          <cell r="B458">
            <v>38993</v>
          </cell>
          <cell r="C458">
            <v>124.24758386027153</v>
          </cell>
          <cell r="D458">
            <v>155.36020946685079</v>
          </cell>
          <cell r="E458">
            <v>110.9834619992014</v>
          </cell>
        </row>
        <row r="459">
          <cell r="B459">
            <v>38994</v>
          </cell>
          <cell r="C459">
            <v>124.57432700048244</v>
          </cell>
          <cell r="D459">
            <v>157.01343016343125</v>
          </cell>
          <cell r="E459">
            <v>112.32363902568882</v>
          </cell>
        </row>
        <row r="460">
          <cell r="B460">
            <v>38995</v>
          </cell>
          <cell r="C460">
            <v>125.39122220087825</v>
          </cell>
          <cell r="D460">
            <v>159.01644924921285</v>
          </cell>
          <cell r="E460">
            <v>112.57320644216693</v>
          </cell>
        </row>
        <row r="461">
          <cell r="B461">
            <v>38996</v>
          </cell>
          <cell r="C461">
            <v>126.41666196713615</v>
          </cell>
          <cell r="D461">
            <v>158.91022607885313</v>
          </cell>
          <cell r="E461">
            <v>112.27039797684016</v>
          </cell>
        </row>
        <row r="462">
          <cell r="B462">
            <v>38999</v>
          </cell>
          <cell r="C462">
            <v>126.86539670249411</v>
          </cell>
          <cell r="D462">
            <v>158.2740941639311</v>
          </cell>
          <cell r="E462">
            <v>112.36024224677227</v>
          </cell>
        </row>
        <row r="463">
          <cell r="B463">
            <v>39000</v>
          </cell>
          <cell r="C463">
            <v>130.11561647898318</v>
          </cell>
          <cell r="D463">
            <v>159.53981628883761</v>
          </cell>
          <cell r="E463">
            <v>112.58984426993213</v>
          </cell>
        </row>
        <row r="464">
          <cell r="B464">
            <v>39001</v>
          </cell>
          <cell r="C464">
            <v>129.79169716057635</v>
          </cell>
          <cell r="D464">
            <v>159.94389303179861</v>
          </cell>
          <cell r="E464">
            <v>112.30117795820578</v>
          </cell>
        </row>
        <row r="465">
          <cell r="B465">
            <v>39002</v>
          </cell>
          <cell r="C465">
            <v>133.83795297178466</v>
          </cell>
          <cell r="D465">
            <v>162.11153224185097</v>
          </cell>
          <cell r="E465">
            <v>113.37265406628512</v>
          </cell>
        </row>
        <row r="466">
          <cell r="B466">
            <v>39003</v>
          </cell>
          <cell r="C466">
            <v>134.39202870231856</v>
          </cell>
          <cell r="D466">
            <v>163.58475761233112</v>
          </cell>
          <cell r="E466">
            <v>113.60433581791563</v>
          </cell>
        </row>
        <row r="467">
          <cell r="B467">
            <v>39006</v>
          </cell>
          <cell r="C467">
            <v>135.37293480410324</v>
          </cell>
          <cell r="D467">
            <v>164.24240527897678</v>
          </cell>
          <cell r="E467">
            <v>113.89050645547718</v>
          </cell>
        </row>
        <row r="468">
          <cell r="B468">
            <v>39007</v>
          </cell>
          <cell r="C468">
            <v>133.45564914931512</v>
          </cell>
          <cell r="D468">
            <v>162.58183453011949</v>
          </cell>
          <cell r="E468">
            <v>113.47414481565288</v>
          </cell>
        </row>
        <row r="469">
          <cell r="B469">
            <v>39008</v>
          </cell>
          <cell r="C469">
            <v>133.79829292840347</v>
          </cell>
          <cell r="D469">
            <v>165.45944562561439</v>
          </cell>
          <cell r="E469">
            <v>113.63303607081062</v>
          </cell>
        </row>
        <row r="470">
          <cell r="B470">
            <v>39009</v>
          </cell>
          <cell r="C470">
            <v>138.05238300018158</v>
          </cell>
          <cell r="D470">
            <v>164.68265999290415</v>
          </cell>
          <cell r="E470">
            <v>113.71622520963665</v>
          </cell>
        </row>
        <row r="471">
          <cell r="B471">
            <v>39010</v>
          </cell>
          <cell r="C471">
            <v>131.19313194956015</v>
          </cell>
          <cell r="D471">
            <v>164.59584418829809</v>
          </cell>
          <cell r="E471">
            <v>113.85265539731135</v>
          </cell>
        </row>
        <row r="472">
          <cell r="B472">
            <v>39013</v>
          </cell>
          <cell r="C472">
            <v>131.55559599459423</v>
          </cell>
          <cell r="D472">
            <v>164.40979437158006</v>
          </cell>
          <cell r="E472">
            <v>114.55310794622655</v>
          </cell>
        </row>
        <row r="473">
          <cell r="B473">
            <v>39014</v>
          </cell>
          <cell r="C473">
            <v>133.59584324892305</v>
          </cell>
          <cell r="D473">
            <v>164.00505076067037</v>
          </cell>
          <cell r="E473">
            <v>114.58264009050978</v>
          </cell>
        </row>
        <row r="474">
          <cell r="B474">
            <v>39015</v>
          </cell>
          <cell r="C474">
            <v>134.30521339470943</v>
          </cell>
          <cell r="D474">
            <v>165.07083766809825</v>
          </cell>
          <cell r="E474">
            <v>114.98610741381607</v>
          </cell>
        </row>
        <row r="475">
          <cell r="B475">
            <v>39016</v>
          </cell>
          <cell r="C475">
            <v>134.83474585402331</v>
          </cell>
          <cell r="D475">
            <v>164.55481042165474</v>
          </cell>
          <cell r="E475">
            <v>115.55678490616266</v>
          </cell>
        </row>
        <row r="476">
          <cell r="B476">
            <v>39017</v>
          </cell>
          <cell r="C476">
            <v>136.14025923311036</v>
          </cell>
          <cell r="D476">
            <v>162.66459241201457</v>
          </cell>
          <cell r="E476">
            <v>114.57972847065088</v>
          </cell>
        </row>
        <row r="477">
          <cell r="B477">
            <v>39020</v>
          </cell>
          <cell r="C477">
            <v>134.60935385962014</v>
          </cell>
          <cell r="D477">
            <v>162.13870166193956</v>
          </cell>
          <cell r="E477">
            <v>114.62881006255824</v>
          </cell>
        </row>
        <row r="478">
          <cell r="B478">
            <v>39021</v>
          </cell>
          <cell r="C478">
            <v>134.58097413080077</v>
          </cell>
          <cell r="D478">
            <v>163.39158923747667</v>
          </cell>
          <cell r="E478">
            <v>114.62964195394652</v>
          </cell>
        </row>
        <row r="479">
          <cell r="B479">
            <v>39022</v>
          </cell>
          <cell r="C479">
            <v>135.83985018948911</v>
          </cell>
          <cell r="D479">
            <v>163.73583943816246</v>
          </cell>
          <cell r="E479">
            <v>113.78693597763876</v>
          </cell>
        </row>
        <row r="480">
          <cell r="B480">
            <v>39023</v>
          </cell>
          <cell r="C480">
            <v>134.96446002075436</v>
          </cell>
          <cell r="D480">
            <v>161.14602548784521</v>
          </cell>
          <cell r="E480">
            <v>113.74783708239052</v>
          </cell>
        </row>
        <row r="481">
          <cell r="B481">
            <v>39024</v>
          </cell>
          <cell r="C481">
            <v>135.23563473191217</v>
          </cell>
          <cell r="D481">
            <v>162.92096034910924</v>
          </cell>
          <cell r="E481">
            <v>113.4949421003594</v>
          </cell>
        </row>
        <row r="482">
          <cell r="B482">
            <v>39027</v>
          </cell>
          <cell r="C482">
            <v>137.29735074468036</v>
          </cell>
          <cell r="D482">
            <v>164.83129105422103</v>
          </cell>
          <cell r="E482">
            <v>114.7827099693864</v>
          </cell>
        </row>
        <row r="483">
          <cell r="B483">
            <v>39028</v>
          </cell>
          <cell r="C483">
            <v>136.36340639039591</v>
          </cell>
          <cell r="D483">
            <v>164.79706728798854</v>
          </cell>
          <cell r="E483">
            <v>115.03726873419407</v>
          </cell>
        </row>
        <row r="484">
          <cell r="B484">
            <v>39029</v>
          </cell>
          <cell r="C484">
            <v>139.2678533000323</v>
          </cell>
          <cell r="D484">
            <v>163.77285627651125</v>
          </cell>
          <cell r="E484">
            <v>115.27685345401306</v>
          </cell>
        </row>
        <row r="485">
          <cell r="B485">
            <v>39030</v>
          </cell>
          <cell r="C485">
            <v>139.42630841401581</v>
          </cell>
          <cell r="D485">
            <v>164.69570342246496</v>
          </cell>
          <cell r="E485">
            <v>114.66208571808865</v>
          </cell>
        </row>
        <row r="486">
          <cell r="B486">
            <v>39031</v>
          </cell>
          <cell r="C486">
            <v>141.16365888902959</v>
          </cell>
          <cell r="D486">
            <v>165.94432962361037</v>
          </cell>
          <cell r="E486">
            <v>114.87588180487155</v>
          </cell>
        </row>
        <row r="487">
          <cell r="B487">
            <v>39034</v>
          </cell>
          <cell r="C487">
            <v>142.86358133024876</v>
          </cell>
          <cell r="D487">
            <v>166.58754544606649</v>
          </cell>
          <cell r="E487">
            <v>115.16870757353921</v>
          </cell>
        </row>
        <row r="488">
          <cell r="B488">
            <v>39035</v>
          </cell>
          <cell r="C488">
            <v>145.75770174292202</v>
          </cell>
          <cell r="D488">
            <v>166.82785373202816</v>
          </cell>
          <cell r="E488">
            <v>115.90077199520832</v>
          </cell>
        </row>
        <row r="489">
          <cell r="B489">
            <v>39036</v>
          </cell>
          <cell r="C489">
            <v>146.88157473624381</v>
          </cell>
          <cell r="D489">
            <v>168.78003659517694</v>
          </cell>
          <cell r="E489">
            <v>116.17945561027551</v>
          </cell>
        </row>
        <row r="490">
          <cell r="B490">
            <v>39037</v>
          </cell>
          <cell r="C490">
            <v>147.63095788480845</v>
          </cell>
          <cell r="D490">
            <v>169.0427688123541</v>
          </cell>
          <cell r="E490">
            <v>116.44482896313058</v>
          </cell>
        </row>
        <row r="491">
          <cell r="B491">
            <v>39038</v>
          </cell>
          <cell r="C491">
            <v>146.5671979569434</v>
          </cell>
          <cell r="D491">
            <v>168.32560826976803</v>
          </cell>
          <cell r="E491">
            <v>116.56462132304009</v>
          </cell>
        </row>
        <row r="492">
          <cell r="B492">
            <v>39041</v>
          </cell>
          <cell r="C492">
            <v>144.72119925598378</v>
          </cell>
          <cell r="D492">
            <v>166.99859071906536</v>
          </cell>
          <cell r="E492">
            <v>116.50638892586184</v>
          </cell>
        </row>
        <row r="493">
          <cell r="B493">
            <v>39042</v>
          </cell>
          <cell r="C493">
            <v>146.27781311763061</v>
          </cell>
          <cell r="D493">
            <v>168.27999501236067</v>
          </cell>
          <cell r="E493">
            <v>116.69855583654997</v>
          </cell>
        </row>
        <row r="494">
          <cell r="B494">
            <v>39043</v>
          </cell>
          <cell r="C494">
            <v>147.28347144525213</v>
          </cell>
          <cell r="D494">
            <v>169.11485128726841</v>
          </cell>
          <cell r="E494">
            <v>116.97141621189937</v>
          </cell>
        </row>
        <row r="495">
          <cell r="B495">
            <v>39045</v>
          </cell>
          <cell r="C495">
            <v>146.90817467056826</v>
          </cell>
          <cell r="D495">
            <v>167.16633206233192</v>
          </cell>
          <cell r="E495">
            <v>116.54382403833357</v>
          </cell>
        </row>
        <row r="496">
          <cell r="B496">
            <v>39048</v>
          </cell>
          <cell r="C496">
            <v>143.55874170869541</v>
          </cell>
          <cell r="D496">
            <v>165.50018773059961</v>
          </cell>
          <cell r="E496">
            <v>114.9590709436976</v>
          </cell>
        </row>
        <row r="497">
          <cell r="B497">
            <v>39049</v>
          </cell>
          <cell r="C497">
            <v>144.05917719717391</v>
          </cell>
          <cell r="D497">
            <v>163.94128757580197</v>
          </cell>
          <cell r="E497">
            <v>115.36004259283909</v>
          </cell>
        </row>
        <row r="498">
          <cell r="B498">
            <v>39050</v>
          </cell>
          <cell r="C498">
            <v>146.81394546749215</v>
          </cell>
          <cell r="D498">
            <v>166.79346134990442</v>
          </cell>
          <cell r="E498">
            <v>116.42153600425928</v>
          </cell>
        </row>
        <row r="499">
          <cell r="B499">
            <v>39051</v>
          </cell>
          <cell r="C499">
            <v>148.42286384798626</v>
          </cell>
          <cell r="D499">
            <v>167.65735024519304</v>
          </cell>
          <cell r="E499">
            <v>116.51720351390924</v>
          </cell>
        </row>
        <row r="500">
          <cell r="B500">
            <v>39052</v>
          </cell>
          <cell r="C500">
            <v>147.66534408718886</v>
          </cell>
          <cell r="D500">
            <v>166.46487762522474</v>
          </cell>
          <cell r="E500">
            <v>116.19110208971118</v>
          </cell>
        </row>
        <row r="501">
          <cell r="B501">
            <v>39055</v>
          </cell>
          <cell r="C501">
            <v>149.18004465446566</v>
          </cell>
          <cell r="D501">
            <v>166.8421709198814</v>
          </cell>
          <cell r="E501">
            <v>117.22347930254227</v>
          </cell>
        </row>
        <row r="502">
          <cell r="B502">
            <v>39056</v>
          </cell>
          <cell r="C502">
            <v>150.58629625474026</v>
          </cell>
          <cell r="D502">
            <v>166.51694626820787</v>
          </cell>
          <cell r="E502">
            <v>117.69266604552111</v>
          </cell>
        </row>
        <row r="503">
          <cell r="B503">
            <v>39057</v>
          </cell>
          <cell r="C503">
            <v>151.17064860014042</v>
          </cell>
          <cell r="D503">
            <v>168.0626213161172</v>
          </cell>
          <cell r="E503">
            <v>117.53793424730468</v>
          </cell>
        </row>
        <row r="504">
          <cell r="B504">
            <v>39058</v>
          </cell>
          <cell r="C504">
            <v>149.50966571183557</v>
          </cell>
          <cell r="D504">
            <v>169.33104189987782</v>
          </cell>
          <cell r="E504">
            <v>117.07124317849062</v>
          </cell>
        </row>
        <row r="505">
          <cell r="B505">
            <v>39059</v>
          </cell>
          <cell r="C505">
            <v>149.18641692181831</v>
          </cell>
          <cell r="D505">
            <v>168.56945540279892</v>
          </cell>
          <cell r="E505">
            <v>117.28337548249701</v>
          </cell>
        </row>
        <row r="506">
          <cell r="B506">
            <v>39062</v>
          </cell>
          <cell r="C506">
            <v>149.06089145076834</v>
          </cell>
          <cell r="D506">
            <v>169.706940771577</v>
          </cell>
          <cell r="E506">
            <v>117.54958072674032</v>
          </cell>
        </row>
        <row r="507">
          <cell r="B507">
            <v>39063</v>
          </cell>
          <cell r="C507">
            <v>146.74924006454927</v>
          </cell>
          <cell r="D507">
            <v>171.00492106527784</v>
          </cell>
          <cell r="E507">
            <v>117.42646080127778</v>
          </cell>
        </row>
        <row r="508">
          <cell r="B508">
            <v>39064</v>
          </cell>
          <cell r="C508">
            <v>147.78230895177347</v>
          </cell>
          <cell r="D508">
            <v>170.70264480637857</v>
          </cell>
          <cell r="E508">
            <v>117.56372288034076</v>
          </cell>
        </row>
        <row r="509">
          <cell r="B509">
            <v>39065</v>
          </cell>
          <cell r="C509">
            <v>147.96630926833998</v>
          </cell>
          <cell r="D509">
            <v>171.71366089605067</v>
          </cell>
          <cell r="E509">
            <v>118.58528550512446</v>
          </cell>
        </row>
        <row r="510">
          <cell r="B510">
            <v>39066</v>
          </cell>
          <cell r="C510">
            <v>147.5066555812669</v>
          </cell>
          <cell r="D510">
            <v>173.60060851534695</v>
          </cell>
          <cell r="E510">
            <v>118.71838812724612</v>
          </cell>
        </row>
        <row r="511">
          <cell r="B511">
            <v>39069</v>
          </cell>
          <cell r="C511">
            <v>149.43487895055972</v>
          </cell>
          <cell r="D511">
            <v>174.22818237864109</v>
          </cell>
          <cell r="E511">
            <v>118.3348861972581</v>
          </cell>
        </row>
        <row r="512">
          <cell r="B512">
            <v>39070</v>
          </cell>
          <cell r="C512">
            <v>149.85775816101491</v>
          </cell>
          <cell r="D512">
            <v>172.74128046141388</v>
          </cell>
          <cell r="E512">
            <v>118.59027685345403</v>
          </cell>
        </row>
        <row r="513">
          <cell r="B513">
            <v>39071</v>
          </cell>
          <cell r="C513">
            <v>149.95945493074191</v>
          </cell>
          <cell r="D513">
            <v>173.60224438347399</v>
          </cell>
          <cell r="E513">
            <v>118.42223479302542</v>
          </cell>
        </row>
        <row r="514">
          <cell r="B514">
            <v>39072</v>
          </cell>
          <cell r="C514">
            <v>149.36325738908948</v>
          </cell>
          <cell r="D514">
            <v>173.55110602687654</v>
          </cell>
          <cell r="E514">
            <v>117.98715559696529</v>
          </cell>
        </row>
        <row r="515">
          <cell r="B515">
            <v>39073</v>
          </cell>
          <cell r="C515">
            <v>148.4375566586213</v>
          </cell>
          <cell r="D515">
            <v>172.20991310072233</v>
          </cell>
          <cell r="E515">
            <v>117.35990949021698</v>
          </cell>
        </row>
        <row r="516">
          <cell r="B516">
            <v>39077</v>
          </cell>
          <cell r="C516">
            <v>149.8416321578934</v>
          </cell>
          <cell r="D516">
            <v>172.45771140595366</v>
          </cell>
          <cell r="E516">
            <v>117.87069080260883</v>
          </cell>
        </row>
        <row r="517">
          <cell r="B517">
            <v>39078</v>
          </cell>
          <cell r="C517">
            <v>152.64837133437388</v>
          </cell>
          <cell r="D517">
            <v>174.30745715387198</v>
          </cell>
          <cell r="E517">
            <v>118.6975908425396</v>
          </cell>
        </row>
        <row r="518">
          <cell r="B518">
            <v>39079</v>
          </cell>
          <cell r="C518">
            <v>152.39920496787934</v>
          </cell>
          <cell r="D518">
            <v>174.42717356424518</v>
          </cell>
          <cell r="E518">
            <v>118.52206175961668</v>
          </cell>
        </row>
        <row r="519">
          <cell r="B519">
            <v>39080</v>
          </cell>
          <cell r="C519">
            <v>151.57197842700882</v>
          </cell>
          <cell r="D519">
            <v>174.1498233928003</v>
          </cell>
          <cell r="E519">
            <v>117.98715559696529</v>
          </cell>
        </row>
        <row r="520">
          <cell r="B520">
            <v>39085</v>
          </cell>
          <cell r="C520">
            <v>151.17663523168432</v>
          </cell>
          <cell r="D520">
            <v>175.83776074411981</v>
          </cell>
          <cell r="E520">
            <v>117.84573406096102</v>
          </cell>
        </row>
        <row r="521">
          <cell r="B521">
            <v>39086</v>
          </cell>
          <cell r="C521">
            <v>151.54720454146437</v>
          </cell>
          <cell r="D521">
            <v>175.34642651837677</v>
          </cell>
          <cell r="E521">
            <v>117.9904831625183</v>
          </cell>
        </row>
        <row r="522">
          <cell r="B522">
            <v>39087</v>
          </cell>
          <cell r="C522">
            <v>149.27736263854803</v>
          </cell>
          <cell r="D522">
            <v>174.13984965997557</v>
          </cell>
          <cell r="E522">
            <v>117.27256089444964</v>
          </cell>
        </row>
        <row r="523">
          <cell r="B523">
            <v>39090</v>
          </cell>
          <cell r="C523">
            <v>148.93750121207944</v>
          </cell>
          <cell r="D523">
            <v>175.20565882224074</v>
          </cell>
          <cell r="E523">
            <v>117.53294289897511</v>
          </cell>
        </row>
        <row r="524">
          <cell r="B524">
            <v>39091</v>
          </cell>
          <cell r="C524">
            <v>149.63259190897548</v>
          </cell>
          <cell r="D524">
            <v>174.87993304725336</v>
          </cell>
          <cell r="E524">
            <v>117.47221482763213</v>
          </cell>
        </row>
        <row r="525">
          <cell r="B525">
            <v>39092</v>
          </cell>
          <cell r="C525">
            <v>149.99460519308869</v>
          </cell>
          <cell r="D525">
            <v>173.16454315570783</v>
          </cell>
          <cell r="E525">
            <v>117.70015306801547</v>
          </cell>
        </row>
        <row r="526">
          <cell r="B526">
            <v>39093</v>
          </cell>
          <cell r="C526">
            <v>154.96344019660302</v>
          </cell>
          <cell r="D526">
            <v>175.63696278639921</v>
          </cell>
          <cell r="E526">
            <v>118.44677558897911</v>
          </cell>
        </row>
        <row r="527">
          <cell r="B527">
            <v>39094</v>
          </cell>
          <cell r="C527">
            <v>157.42833490161607</v>
          </cell>
          <cell r="D527">
            <v>175.8360385612078</v>
          </cell>
          <cell r="E527">
            <v>119.02119659257289</v>
          </cell>
        </row>
        <row r="528">
          <cell r="B528">
            <v>39098</v>
          </cell>
          <cell r="C528">
            <v>159.26813393051086</v>
          </cell>
          <cell r="D528">
            <v>176.35218589025217</v>
          </cell>
          <cell r="E528">
            <v>119.11852788499935</v>
          </cell>
        </row>
        <row r="529">
          <cell r="B529">
            <v>39099</v>
          </cell>
          <cell r="C529">
            <v>159.95150145100416</v>
          </cell>
          <cell r="D529">
            <v>177.71550801267426</v>
          </cell>
          <cell r="E529">
            <v>119.01204578730203</v>
          </cell>
        </row>
        <row r="530">
          <cell r="B530">
            <v>39100</v>
          </cell>
          <cell r="C530">
            <v>158.69672399296641</v>
          </cell>
          <cell r="D530">
            <v>178.44169099648698</v>
          </cell>
          <cell r="E530">
            <v>118.6584919472914</v>
          </cell>
        </row>
        <row r="531">
          <cell r="B531">
            <v>39101</v>
          </cell>
          <cell r="C531">
            <v>160.75492643866505</v>
          </cell>
          <cell r="D531">
            <v>179.57134283887984</v>
          </cell>
          <cell r="E531">
            <v>119.00206309064289</v>
          </cell>
        </row>
        <row r="532">
          <cell r="B532">
            <v>39104</v>
          </cell>
          <cell r="C532">
            <v>159.52276567676444</v>
          </cell>
          <cell r="D532">
            <v>179.74744221848601</v>
          </cell>
          <cell r="E532">
            <v>118.37440103820045</v>
          </cell>
        </row>
        <row r="533">
          <cell r="B533">
            <v>39105</v>
          </cell>
          <cell r="C533">
            <v>163.48332887397561</v>
          </cell>
          <cell r="D533">
            <v>180.48702962649298</v>
          </cell>
          <cell r="E533">
            <v>118.79325835218954</v>
          </cell>
        </row>
        <row r="534">
          <cell r="B534">
            <v>39106</v>
          </cell>
          <cell r="C534">
            <v>165.90196637754272</v>
          </cell>
          <cell r="D534">
            <v>181.17651025180217</v>
          </cell>
          <cell r="E534">
            <v>119.80317449753761</v>
          </cell>
        </row>
        <row r="535">
          <cell r="B535">
            <v>39107</v>
          </cell>
          <cell r="C535">
            <v>163.92933340982424</v>
          </cell>
          <cell r="D535">
            <v>180.16343649475786</v>
          </cell>
          <cell r="E535">
            <v>118.45301477439108</v>
          </cell>
        </row>
        <row r="536">
          <cell r="B536">
            <v>39108</v>
          </cell>
          <cell r="C536">
            <v>164.17012819160644</v>
          </cell>
          <cell r="D536">
            <v>179.18043051789587</v>
          </cell>
          <cell r="E536">
            <v>118.3099294556103</v>
          </cell>
        </row>
        <row r="537">
          <cell r="B537">
            <v>39111</v>
          </cell>
          <cell r="C537">
            <v>165.2505315240146</v>
          </cell>
          <cell r="D537">
            <v>179.22327807323771</v>
          </cell>
          <cell r="E537">
            <v>118.18015439904168</v>
          </cell>
        </row>
        <row r="538">
          <cell r="B538">
            <v>39112</v>
          </cell>
          <cell r="C538">
            <v>166.21188664974844</v>
          </cell>
          <cell r="D538">
            <v>179.83257271123949</v>
          </cell>
          <cell r="E538">
            <v>118.86230533741515</v>
          </cell>
        </row>
        <row r="539">
          <cell r="B539">
            <v>39113</v>
          </cell>
          <cell r="C539">
            <v>171.32554104344169</v>
          </cell>
          <cell r="D539">
            <v>180.43145497944801</v>
          </cell>
          <cell r="E539">
            <v>119.6459470251564</v>
          </cell>
        </row>
        <row r="540">
          <cell r="B540">
            <v>39114</v>
          </cell>
          <cell r="C540">
            <v>172.13526412338112</v>
          </cell>
          <cell r="D540">
            <v>181.43217688953351</v>
          </cell>
          <cell r="E540">
            <v>120.28650339411688</v>
          </cell>
        </row>
        <row r="541">
          <cell r="B541">
            <v>39115</v>
          </cell>
          <cell r="C541">
            <v>171.9186649171715</v>
          </cell>
          <cell r="D541">
            <v>183.22686693043624</v>
          </cell>
          <cell r="E541">
            <v>120.49031678424068</v>
          </cell>
        </row>
        <row r="542">
          <cell r="B542">
            <v>39118</v>
          </cell>
          <cell r="C542">
            <v>172.50096136858528</v>
          </cell>
          <cell r="D542">
            <v>183.68771564219313</v>
          </cell>
          <cell r="E542">
            <v>120.37385198988422</v>
          </cell>
        </row>
        <row r="543">
          <cell r="B543">
            <v>39119</v>
          </cell>
          <cell r="C543">
            <v>173.41364211237999</v>
          </cell>
          <cell r="D543">
            <v>184.93037949488237</v>
          </cell>
          <cell r="E543">
            <v>120.45787302009849</v>
          </cell>
        </row>
        <row r="544">
          <cell r="B544">
            <v>39120</v>
          </cell>
          <cell r="C544">
            <v>173.51393106456925</v>
          </cell>
          <cell r="D544">
            <v>185.55241499601038</v>
          </cell>
          <cell r="E544">
            <v>120.62591508052709</v>
          </cell>
        </row>
        <row r="545">
          <cell r="B545">
            <v>39121</v>
          </cell>
          <cell r="C545">
            <v>175.95807920906844</v>
          </cell>
          <cell r="D545">
            <v>184.68185495074724</v>
          </cell>
          <cell r="E545">
            <v>120.48366165313458</v>
          </cell>
        </row>
        <row r="546">
          <cell r="B546">
            <v>39122</v>
          </cell>
          <cell r="C546">
            <v>175.35411671999839</v>
          </cell>
          <cell r="D546">
            <v>184.62014231963721</v>
          </cell>
          <cell r="E546">
            <v>119.63097298016771</v>
          </cell>
        </row>
        <row r="547">
          <cell r="B547">
            <v>39125</v>
          </cell>
          <cell r="C547">
            <v>172.74262185958884</v>
          </cell>
          <cell r="D547">
            <v>182.98761640901765</v>
          </cell>
          <cell r="E547">
            <v>119.24081591907363</v>
          </cell>
        </row>
        <row r="548">
          <cell r="B548">
            <v>39126</v>
          </cell>
          <cell r="C548">
            <v>176.95729195855691</v>
          </cell>
          <cell r="D548">
            <v>183.52105020677382</v>
          </cell>
          <cell r="E548">
            <v>120.14674564088914</v>
          </cell>
        </row>
        <row r="549">
          <cell r="B549">
            <v>39127</v>
          </cell>
          <cell r="C549">
            <v>178.86446803673383</v>
          </cell>
          <cell r="D549">
            <v>187.15432097976881</v>
          </cell>
          <cell r="E549">
            <v>121.06515373352858</v>
          </cell>
        </row>
        <row r="550">
          <cell r="B550">
            <v>39128</v>
          </cell>
          <cell r="C550">
            <v>178.51131587021828</v>
          </cell>
          <cell r="D550">
            <v>187.32488947546719</v>
          </cell>
          <cell r="E550">
            <v>121.19076933315587</v>
          </cell>
        </row>
        <row r="551">
          <cell r="B551">
            <v>39129</v>
          </cell>
          <cell r="C551">
            <v>177.71613494638052</v>
          </cell>
          <cell r="D551">
            <v>186.5378467494522</v>
          </cell>
          <cell r="E551">
            <v>121.08511912684681</v>
          </cell>
        </row>
        <row r="552">
          <cell r="B552">
            <v>39133</v>
          </cell>
          <cell r="C552">
            <v>184.17654504963949</v>
          </cell>
          <cell r="D552">
            <v>190.50245621573731</v>
          </cell>
          <cell r="E552">
            <v>121.4295221615866</v>
          </cell>
        </row>
        <row r="553">
          <cell r="B553">
            <v>39134</v>
          </cell>
          <cell r="C553">
            <v>190.77180395134471</v>
          </cell>
          <cell r="D553">
            <v>189.66567349051101</v>
          </cell>
          <cell r="E553">
            <v>121.25898442699324</v>
          </cell>
        </row>
        <row r="554">
          <cell r="B554">
            <v>39135</v>
          </cell>
          <cell r="C554">
            <v>189.19616283874365</v>
          </cell>
          <cell r="D554">
            <v>189.20046021182128</v>
          </cell>
          <cell r="E554">
            <v>121.15499800346068</v>
          </cell>
        </row>
        <row r="555">
          <cell r="B555">
            <v>39136</v>
          </cell>
          <cell r="C555">
            <v>189.16607830553926</v>
          </cell>
          <cell r="D555">
            <v>186.98504093170436</v>
          </cell>
          <cell r="E555">
            <v>120.72324637295355</v>
          </cell>
        </row>
        <row r="556">
          <cell r="B556">
            <v>39139</v>
          </cell>
          <cell r="C556">
            <v>189.69713911903244</v>
          </cell>
          <cell r="D556">
            <v>187.69645559032247</v>
          </cell>
          <cell r="E556">
            <v>120.57184214029017</v>
          </cell>
        </row>
        <row r="557">
          <cell r="B557">
            <v>39140</v>
          </cell>
          <cell r="C557">
            <v>181.14003794002718</v>
          </cell>
          <cell r="D557">
            <v>181.03620249109343</v>
          </cell>
          <cell r="E557">
            <v>116.38493278317583</v>
          </cell>
        </row>
        <row r="558">
          <cell r="B558">
            <v>39141</v>
          </cell>
          <cell r="C558">
            <v>182.95463652494965</v>
          </cell>
          <cell r="D558">
            <v>179.75284601313271</v>
          </cell>
          <cell r="E558">
            <v>117.03214428324237</v>
          </cell>
        </row>
        <row r="559">
          <cell r="B559">
            <v>39142</v>
          </cell>
          <cell r="C559">
            <v>182.12755770788277</v>
          </cell>
          <cell r="D559">
            <v>176.88815062488874</v>
          </cell>
          <cell r="E559">
            <v>116.72850392652737</v>
          </cell>
        </row>
        <row r="560">
          <cell r="B560">
            <v>39143</v>
          </cell>
          <cell r="C560">
            <v>178.98705675810729</v>
          </cell>
          <cell r="D560">
            <v>175.39160800751162</v>
          </cell>
          <cell r="E560">
            <v>115.39747770531082</v>
          </cell>
        </row>
        <row r="561">
          <cell r="B561">
            <v>39146</v>
          </cell>
          <cell r="C561">
            <v>174.20454938698089</v>
          </cell>
          <cell r="D561">
            <v>173.95595548252203</v>
          </cell>
          <cell r="E561">
            <v>114.31202582190872</v>
          </cell>
        </row>
        <row r="562">
          <cell r="B562">
            <v>39147</v>
          </cell>
          <cell r="C562">
            <v>176.93707247685521</v>
          </cell>
          <cell r="D562">
            <v>176.07030290600784</v>
          </cell>
          <cell r="E562">
            <v>116.08295620923734</v>
          </cell>
        </row>
        <row r="563">
          <cell r="B563">
            <v>39148</v>
          </cell>
          <cell r="C563">
            <v>178.18044819349484</v>
          </cell>
          <cell r="D563">
            <v>178.03064435347503</v>
          </cell>
          <cell r="E563">
            <v>115.79678557167577</v>
          </cell>
        </row>
        <row r="564">
          <cell r="B564">
            <v>39149</v>
          </cell>
          <cell r="C564">
            <v>180.23686714583962</v>
          </cell>
          <cell r="D564">
            <v>179.37726128437598</v>
          </cell>
          <cell r="E564">
            <v>116.62202182883004</v>
          </cell>
        </row>
        <row r="565">
          <cell r="B565">
            <v>39150</v>
          </cell>
          <cell r="C565">
            <v>182.33919960529332</v>
          </cell>
          <cell r="D565">
            <v>179.64798633267432</v>
          </cell>
          <cell r="E565">
            <v>116.70188340210304</v>
          </cell>
        </row>
        <row r="566">
          <cell r="B566">
            <v>39153</v>
          </cell>
          <cell r="C566">
            <v>180.71635133818432</v>
          </cell>
          <cell r="D566">
            <v>178.70055547009537</v>
          </cell>
          <cell r="E566">
            <v>117.01384267270068</v>
          </cell>
        </row>
        <row r="567">
          <cell r="B567">
            <v>39154</v>
          </cell>
          <cell r="C567">
            <v>174.85751766320823</v>
          </cell>
          <cell r="D567">
            <v>176.69170288601694</v>
          </cell>
          <cell r="E567">
            <v>114.63047384533476</v>
          </cell>
        </row>
        <row r="568">
          <cell r="B568">
            <v>39155</v>
          </cell>
          <cell r="C568">
            <v>174.6507771840426</v>
          </cell>
          <cell r="D568">
            <v>171.66996493396678</v>
          </cell>
          <cell r="E568">
            <v>115.39747770531082</v>
          </cell>
        </row>
        <row r="569">
          <cell r="B569">
            <v>39156</v>
          </cell>
          <cell r="C569">
            <v>176.97466459478875</v>
          </cell>
          <cell r="D569">
            <v>173.16657775960533</v>
          </cell>
          <cell r="E569">
            <v>115.82257420471184</v>
          </cell>
        </row>
        <row r="570">
          <cell r="B570">
            <v>39157</v>
          </cell>
          <cell r="C570">
            <v>174.05692914525292</v>
          </cell>
          <cell r="D570">
            <v>173.43737886679338</v>
          </cell>
          <cell r="E570">
            <v>115.37917609476909</v>
          </cell>
        </row>
        <row r="571">
          <cell r="B571">
            <v>39160</v>
          </cell>
          <cell r="C571">
            <v>175.32186572796175</v>
          </cell>
          <cell r="D571">
            <v>176.00878380453381</v>
          </cell>
          <cell r="E571">
            <v>116.63616398243046</v>
          </cell>
        </row>
        <row r="572">
          <cell r="B572">
            <v>39161</v>
          </cell>
          <cell r="C572">
            <v>178.45068650748121</v>
          </cell>
          <cell r="D572">
            <v>175.95976923461461</v>
          </cell>
          <cell r="E572">
            <v>117.37488353520567</v>
          </cell>
        </row>
        <row r="573">
          <cell r="B573">
            <v>39162</v>
          </cell>
          <cell r="C573">
            <v>183.74985185759914</v>
          </cell>
          <cell r="D573">
            <v>177.63012039084416</v>
          </cell>
          <cell r="E573">
            <v>119.37974178091308</v>
          </cell>
        </row>
        <row r="574">
          <cell r="B574">
            <v>39163</v>
          </cell>
          <cell r="C574">
            <v>184.1878841227379</v>
          </cell>
          <cell r="D574">
            <v>180.20725717241086</v>
          </cell>
          <cell r="E574">
            <v>119.33814721150007</v>
          </cell>
        </row>
        <row r="575">
          <cell r="B575">
            <v>39164</v>
          </cell>
          <cell r="C575">
            <v>184.20580078489348</v>
          </cell>
          <cell r="D575">
            <v>179.88976805144415</v>
          </cell>
          <cell r="E575">
            <v>119.46875415945696</v>
          </cell>
        </row>
        <row r="576">
          <cell r="B576">
            <v>39167</v>
          </cell>
          <cell r="C576">
            <v>184.02190299780003</v>
          </cell>
          <cell r="D576">
            <v>180.25255685751682</v>
          </cell>
          <cell r="E576">
            <v>119.58438706242514</v>
          </cell>
        </row>
        <row r="577">
          <cell r="B577">
            <v>39168</v>
          </cell>
          <cell r="C577">
            <v>182.54991049452389</v>
          </cell>
          <cell r="D577">
            <v>179.05124022220784</v>
          </cell>
          <cell r="E577">
            <v>118.8448356182617</v>
          </cell>
        </row>
        <row r="578">
          <cell r="B578">
            <v>39169</v>
          </cell>
          <cell r="C578">
            <v>180.73241173283174</v>
          </cell>
          <cell r="D578">
            <v>177.82309556355213</v>
          </cell>
          <cell r="E578">
            <v>117.89814321842141</v>
          </cell>
        </row>
        <row r="579">
          <cell r="B579">
            <v>39170</v>
          </cell>
          <cell r="C579">
            <v>182.65885898599041</v>
          </cell>
          <cell r="D579">
            <v>178.78951874686391</v>
          </cell>
          <cell r="E579">
            <v>118.3390456541994</v>
          </cell>
        </row>
        <row r="580">
          <cell r="B580">
            <v>39171</v>
          </cell>
          <cell r="C580">
            <v>181.33095482209012</v>
          </cell>
          <cell r="D580">
            <v>178.27620243768115</v>
          </cell>
          <cell r="E580">
            <v>118.20011979235994</v>
          </cell>
        </row>
        <row r="581">
          <cell r="B581">
            <v>39174</v>
          </cell>
          <cell r="C581">
            <v>181.12730746469305</v>
          </cell>
          <cell r="D581">
            <v>178.88926772285342</v>
          </cell>
          <cell r="E581">
            <v>118.50708771462799</v>
          </cell>
        </row>
        <row r="582">
          <cell r="B582">
            <v>39175</v>
          </cell>
          <cell r="C582">
            <v>186.17060635409732</v>
          </cell>
          <cell r="D582">
            <v>181.63201115282669</v>
          </cell>
          <cell r="E582">
            <v>119.60684812990816</v>
          </cell>
        </row>
        <row r="583">
          <cell r="B583">
            <v>39176</v>
          </cell>
          <cell r="C583">
            <v>185.15081639354995</v>
          </cell>
          <cell r="D583">
            <v>181.81161077129829</v>
          </cell>
          <cell r="E583">
            <v>119.73995075202983</v>
          </cell>
        </row>
        <row r="584">
          <cell r="B584">
            <v>39177</v>
          </cell>
          <cell r="C584">
            <v>185.61667122865254</v>
          </cell>
          <cell r="D584">
            <v>182.25526023482433</v>
          </cell>
          <cell r="E584">
            <v>120.10515107147613</v>
          </cell>
        </row>
        <row r="585">
          <cell r="B585">
            <v>39181</v>
          </cell>
          <cell r="C585">
            <v>185.03510325133351</v>
          </cell>
          <cell r="D585">
            <v>182.69803850606277</v>
          </cell>
          <cell r="E585">
            <v>120.17586183947826</v>
          </cell>
        </row>
        <row r="586">
          <cell r="B586">
            <v>39182</v>
          </cell>
          <cell r="C586">
            <v>187.36104835840842</v>
          </cell>
          <cell r="D586">
            <v>186.63744325970524</v>
          </cell>
          <cell r="E586">
            <v>120.49031678424068</v>
          </cell>
        </row>
        <row r="587">
          <cell r="B587">
            <v>39183</v>
          </cell>
          <cell r="C587">
            <v>183.34526187360015</v>
          </cell>
          <cell r="D587">
            <v>186.29924300515611</v>
          </cell>
          <cell r="E587">
            <v>119.69835618261682</v>
          </cell>
        </row>
        <row r="588">
          <cell r="B588">
            <v>39184</v>
          </cell>
          <cell r="C588">
            <v>183.6164985768342</v>
          </cell>
          <cell r="D588">
            <v>186.67225875651894</v>
          </cell>
          <cell r="E588">
            <v>120.44123519233332</v>
          </cell>
        </row>
        <row r="589">
          <cell r="B589">
            <v>39185</v>
          </cell>
          <cell r="C589">
            <v>182.64961401045434</v>
          </cell>
          <cell r="D589">
            <v>187.46757173249321</v>
          </cell>
          <cell r="E589">
            <v>120.86134034340479</v>
          </cell>
        </row>
        <row r="590">
          <cell r="B590">
            <v>39188</v>
          </cell>
          <cell r="C590">
            <v>183.87105861417265</v>
          </cell>
          <cell r="D590">
            <v>187.85972103390688</v>
          </cell>
          <cell r="E590">
            <v>122.16075469186745</v>
          </cell>
        </row>
        <row r="591">
          <cell r="B591">
            <v>39189</v>
          </cell>
          <cell r="C591">
            <v>181.43586130180148</v>
          </cell>
          <cell r="D591">
            <v>187.50332228592174</v>
          </cell>
          <cell r="E591">
            <v>122.41115399973381</v>
          </cell>
        </row>
        <row r="592">
          <cell r="B592">
            <v>39190</v>
          </cell>
          <cell r="C592">
            <v>179.76548257108178</v>
          </cell>
          <cell r="D592">
            <v>186.36193721529676</v>
          </cell>
          <cell r="E592">
            <v>122.49600692133636</v>
          </cell>
        </row>
        <row r="593">
          <cell r="B593">
            <v>39191</v>
          </cell>
          <cell r="C593">
            <v>180.11922241129497</v>
          </cell>
          <cell r="D593">
            <v>185.63202735184316</v>
          </cell>
          <cell r="E593">
            <v>122.34876214561427</v>
          </cell>
        </row>
        <row r="594">
          <cell r="B594">
            <v>39192</v>
          </cell>
          <cell r="C594">
            <v>184.31026091952202</v>
          </cell>
          <cell r="D594">
            <v>187.98415789330718</v>
          </cell>
          <cell r="E594">
            <v>123.48179821642489</v>
          </cell>
        </row>
        <row r="595">
          <cell r="B595">
            <v>39195</v>
          </cell>
          <cell r="C595">
            <v>186.81495348927533</v>
          </cell>
          <cell r="D595">
            <v>187.13084565204761</v>
          </cell>
          <cell r="E595">
            <v>123.19729136163984</v>
          </cell>
        </row>
        <row r="596">
          <cell r="B596">
            <v>39196</v>
          </cell>
          <cell r="C596">
            <v>186.52151856954455</v>
          </cell>
          <cell r="D596">
            <v>184.4605750498088</v>
          </cell>
          <cell r="E596">
            <v>123.15403300945029</v>
          </cell>
        </row>
        <row r="597">
          <cell r="B597">
            <v>39197</v>
          </cell>
          <cell r="C597">
            <v>188.33316955709907</v>
          </cell>
          <cell r="D597">
            <v>184.58281534167108</v>
          </cell>
          <cell r="E597">
            <v>124.40270198322909</v>
          </cell>
        </row>
        <row r="598">
          <cell r="B598">
            <v>39198</v>
          </cell>
          <cell r="C598">
            <v>190.85833445353958</v>
          </cell>
          <cell r="D598">
            <v>184.66171811566787</v>
          </cell>
          <cell r="E598">
            <v>124.3053706908026</v>
          </cell>
        </row>
        <row r="599">
          <cell r="B599">
            <v>39199</v>
          </cell>
          <cell r="C599">
            <v>191.44279741941492</v>
          </cell>
          <cell r="D599">
            <v>183.95806420791678</v>
          </cell>
          <cell r="E599">
            <v>124.29039664581391</v>
          </cell>
        </row>
        <row r="600">
          <cell r="B600">
            <v>39202</v>
          </cell>
          <cell r="C600">
            <v>190.25264744479983</v>
          </cell>
          <cell r="D600">
            <v>184.79581355685062</v>
          </cell>
          <cell r="E600">
            <v>123.31708372154932</v>
          </cell>
        </row>
        <row r="601">
          <cell r="B601">
            <v>39203</v>
          </cell>
          <cell r="C601">
            <v>184.32122892363981</v>
          </cell>
          <cell r="D601">
            <v>184.88449632878763</v>
          </cell>
          <cell r="E601">
            <v>123.64401703713565</v>
          </cell>
        </row>
        <row r="602">
          <cell r="B602">
            <v>39204</v>
          </cell>
          <cell r="C602">
            <v>188.68873071219474</v>
          </cell>
          <cell r="D602">
            <v>186.07673524007419</v>
          </cell>
          <cell r="E602">
            <v>124.44429655264211</v>
          </cell>
        </row>
        <row r="603">
          <cell r="B603">
            <v>39205</v>
          </cell>
          <cell r="C603">
            <v>195.02586108516306</v>
          </cell>
          <cell r="D603">
            <v>190.00381262666767</v>
          </cell>
          <cell r="E603">
            <v>124.98253028084653</v>
          </cell>
        </row>
        <row r="604">
          <cell r="B604">
            <v>39206</v>
          </cell>
          <cell r="C604">
            <v>194.13847876167171</v>
          </cell>
          <cell r="D604">
            <v>192.67218702622421</v>
          </cell>
          <cell r="E604">
            <v>125.25123119925465</v>
          </cell>
        </row>
        <row r="605">
          <cell r="B605">
            <v>39209</v>
          </cell>
          <cell r="C605">
            <v>194.58667601193505</v>
          </cell>
          <cell r="D605">
            <v>193.0606456858705</v>
          </cell>
          <cell r="E605">
            <v>125.57234127512314</v>
          </cell>
        </row>
        <row r="606">
          <cell r="B606">
            <v>39210</v>
          </cell>
          <cell r="C606">
            <v>192.78416318371882</v>
          </cell>
          <cell r="D606">
            <v>191.12199485613169</v>
          </cell>
          <cell r="E606">
            <v>125.4259283907893</v>
          </cell>
        </row>
        <row r="607">
          <cell r="B607">
            <v>39211</v>
          </cell>
          <cell r="C607">
            <v>191.19176708582785</v>
          </cell>
          <cell r="D607">
            <v>190.89811100939451</v>
          </cell>
          <cell r="E607">
            <v>125.83022760548384</v>
          </cell>
        </row>
        <row r="608">
          <cell r="B608">
            <v>39212</v>
          </cell>
          <cell r="C608">
            <v>186.40626298461274</v>
          </cell>
          <cell r="D608">
            <v>188.63390855083188</v>
          </cell>
          <cell r="E608">
            <v>124.07410488486623</v>
          </cell>
        </row>
        <row r="609">
          <cell r="B609">
            <v>39213</v>
          </cell>
          <cell r="C609">
            <v>187.67614778315536</v>
          </cell>
          <cell r="D609">
            <v>188.51794717030072</v>
          </cell>
          <cell r="E609">
            <v>125.27036470118462</v>
          </cell>
        </row>
        <row r="610">
          <cell r="B610">
            <v>39216</v>
          </cell>
          <cell r="C610">
            <v>185.18180506741027</v>
          </cell>
          <cell r="D610">
            <v>188.52832591446096</v>
          </cell>
          <cell r="E610">
            <v>125.04575402635435</v>
          </cell>
        </row>
        <row r="611">
          <cell r="B611">
            <v>39217</v>
          </cell>
          <cell r="C611">
            <v>184.38028158342462</v>
          </cell>
          <cell r="D611">
            <v>189.14298473326841</v>
          </cell>
          <cell r="E611">
            <v>124.88270331425531</v>
          </cell>
        </row>
        <row r="612">
          <cell r="B612">
            <v>39218</v>
          </cell>
          <cell r="C612">
            <v>186.28459733207842</v>
          </cell>
          <cell r="D612">
            <v>189.39274503277375</v>
          </cell>
          <cell r="E612">
            <v>125.96000266205245</v>
          </cell>
        </row>
        <row r="613">
          <cell r="B613">
            <v>39219</v>
          </cell>
          <cell r="C613">
            <v>186.11648142119941</v>
          </cell>
          <cell r="D613">
            <v>190.46989898314857</v>
          </cell>
          <cell r="E613">
            <v>125.84436975908426</v>
          </cell>
        </row>
        <row r="614">
          <cell r="B614">
            <v>39220</v>
          </cell>
          <cell r="C614">
            <v>186.29600838119478</v>
          </cell>
          <cell r="D614">
            <v>191.99840941649003</v>
          </cell>
          <cell r="E614">
            <v>126.6762611473446</v>
          </cell>
        </row>
        <row r="615">
          <cell r="B615">
            <v>39223</v>
          </cell>
          <cell r="C615">
            <v>192.43746148698418</v>
          </cell>
          <cell r="D615">
            <v>192.64477660114062</v>
          </cell>
          <cell r="E615">
            <v>126.87175562358581</v>
          </cell>
        </row>
        <row r="616">
          <cell r="B616">
            <v>39224</v>
          </cell>
          <cell r="C616">
            <v>197.76824773374409</v>
          </cell>
          <cell r="D616">
            <v>193.1894782946903</v>
          </cell>
          <cell r="E616">
            <v>126.79023026753629</v>
          </cell>
        </row>
        <row r="617">
          <cell r="B617">
            <v>39225</v>
          </cell>
          <cell r="C617">
            <v>195.60017246795451</v>
          </cell>
          <cell r="D617">
            <v>194.31592492408478</v>
          </cell>
          <cell r="E617">
            <v>126.63716225209637</v>
          </cell>
        </row>
        <row r="618">
          <cell r="B618">
            <v>39226</v>
          </cell>
          <cell r="C618">
            <v>194.98942174029318</v>
          </cell>
          <cell r="D618">
            <v>194.28963414176786</v>
          </cell>
          <cell r="E618">
            <v>125.40845867163584</v>
          </cell>
        </row>
        <row r="619">
          <cell r="B619">
            <v>39227</v>
          </cell>
          <cell r="C619">
            <v>195.52011692057016</v>
          </cell>
          <cell r="D619">
            <v>193.10464926190238</v>
          </cell>
          <cell r="E619">
            <v>126.09227339278584</v>
          </cell>
        </row>
        <row r="620">
          <cell r="B620">
            <v>39231</v>
          </cell>
          <cell r="C620">
            <v>198.98999176344603</v>
          </cell>
          <cell r="D620">
            <v>194.64461865951242</v>
          </cell>
          <cell r="E620">
            <v>126.29026354319181</v>
          </cell>
        </row>
        <row r="621">
          <cell r="B621">
            <v>39232</v>
          </cell>
          <cell r="C621">
            <v>202.68364009550979</v>
          </cell>
          <cell r="D621">
            <v>194.80458560607798</v>
          </cell>
          <cell r="E621">
            <v>127.29851590576335</v>
          </cell>
        </row>
        <row r="622">
          <cell r="B622">
            <v>39233</v>
          </cell>
          <cell r="C622">
            <v>201.96601687800387</v>
          </cell>
          <cell r="D622">
            <v>197.16514245072614</v>
          </cell>
          <cell r="E622">
            <v>127.33095966990551</v>
          </cell>
        </row>
        <row r="623">
          <cell r="B623">
            <v>39234</v>
          </cell>
          <cell r="C623">
            <v>203.94278300826142</v>
          </cell>
          <cell r="D623">
            <v>199.2177721945377</v>
          </cell>
          <cell r="E623">
            <v>127.80680154399045</v>
          </cell>
        </row>
        <row r="624">
          <cell r="B624">
            <v>39237</v>
          </cell>
          <cell r="C624">
            <v>205.10348198519446</v>
          </cell>
          <cell r="D624">
            <v>200.58287665371225</v>
          </cell>
          <cell r="E624">
            <v>128.04305869825637</v>
          </cell>
        </row>
        <row r="625">
          <cell r="B625">
            <v>39238</v>
          </cell>
          <cell r="C625">
            <v>203.78299290762737</v>
          </cell>
          <cell r="D625">
            <v>199.5791212347433</v>
          </cell>
          <cell r="E625">
            <v>127.3584120857181</v>
          </cell>
        </row>
        <row r="626">
          <cell r="B626">
            <v>39239</v>
          </cell>
          <cell r="C626">
            <v>198.24583734818899</v>
          </cell>
          <cell r="D626">
            <v>196.61483052322691</v>
          </cell>
          <cell r="E626">
            <v>126.22953547184881</v>
          </cell>
        </row>
        <row r="627">
          <cell r="B627">
            <v>39240</v>
          </cell>
          <cell r="C627">
            <v>194.4643608013144</v>
          </cell>
          <cell r="D627">
            <v>193.30945538245925</v>
          </cell>
          <cell r="E627">
            <v>124.01171303074672</v>
          </cell>
        </row>
        <row r="628">
          <cell r="B628">
            <v>39241</v>
          </cell>
          <cell r="C628">
            <v>198.96126807766714</v>
          </cell>
          <cell r="D628">
            <v>193.32810495563993</v>
          </cell>
          <cell r="E628">
            <v>125.42176893384803</v>
          </cell>
        </row>
        <row r="629">
          <cell r="B629">
            <v>39244</v>
          </cell>
          <cell r="C629">
            <v>199.72749070065208</v>
          </cell>
          <cell r="D629">
            <v>195.75226329871469</v>
          </cell>
          <cell r="E629">
            <v>125.54239318514577</v>
          </cell>
        </row>
        <row r="630">
          <cell r="B630">
            <v>39245</v>
          </cell>
          <cell r="C630">
            <v>195.66846716187024</v>
          </cell>
          <cell r="D630">
            <v>192.87496081855929</v>
          </cell>
          <cell r="E630">
            <v>124.20138426727007</v>
          </cell>
        </row>
        <row r="631">
          <cell r="B631">
            <v>39246</v>
          </cell>
          <cell r="C631">
            <v>200.09784966656107</v>
          </cell>
          <cell r="D631">
            <v>193.43533213128845</v>
          </cell>
          <cell r="E631">
            <v>126.08728204445629</v>
          </cell>
        </row>
        <row r="632">
          <cell r="B632">
            <v>39247</v>
          </cell>
          <cell r="C632">
            <v>201.21613460727698</v>
          </cell>
          <cell r="D632">
            <v>195.41869120997984</v>
          </cell>
          <cell r="E632">
            <v>126.69456275788633</v>
          </cell>
        </row>
        <row r="633">
          <cell r="B633">
            <v>39248</v>
          </cell>
          <cell r="C633">
            <v>204.8968827298923</v>
          </cell>
          <cell r="D633">
            <v>198.27680139639435</v>
          </cell>
          <cell r="E633">
            <v>127.52146279781714</v>
          </cell>
        </row>
        <row r="634">
          <cell r="B634">
            <v>39251</v>
          </cell>
          <cell r="C634">
            <v>205.30913612263112</v>
          </cell>
          <cell r="D634">
            <v>198.27872430873234</v>
          </cell>
          <cell r="E634">
            <v>127.36673099960069</v>
          </cell>
        </row>
        <row r="635">
          <cell r="B635">
            <v>39252</v>
          </cell>
          <cell r="C635">
            <v>203.94526749101811</v>
          </cell>
          <cell r="D635">
            <v>196.5453009414023</v>
          </cell>
          <cell r="E635">
            <v>127.5871822174897</v>
          </cell>
        </row>
        <row r="636">
          <cell r="B636">
            <v>39253</v>
          </cell>
          <cell r="C636">
            <v>201.13870441088591</v>
          </cell>
          <cell r="D636">
            <v>197.86877509664242</v>
          </cell>
          <cell r="E636">
            <v>125.85185678157859</v>
          </cell>
        </row>
        <row r="637">
          <cell r="B637">
            <v>39254</v>
          </cell>
          <cell r="C637">
            <v>205.23145280893695</v>
          </cell>
          <cell r="D637">
            <v>196.00797540638217</v>
          </cell>
          <cell r="E637">
            <v>126.62967522960204</v>
          </cell>
        </row>
        <row r="638">
          <cell r="B638">
            <v>39255</v>
          </cell>
          <cell r="C638">
            <v>204.0506218943643</v>
          </cell>
          <cell r="D638">
            <v>195.67175352103573</v>
          </cell>
          <cell r="E638">
            <v>124.99667243444696</v>
          </cell>
        </row>
        <row r="639">
          <cell r="B639">
            <v>39258</v>
          </cell>
          <cell r="C639">
            <v>199.54733002075213</v>
          </cell>
          <cell r="D639">
            <v>194.30165156437076</v>
          </cell>
          <cell r="E639">
            <v>124.59570078530548</v>
          </cell>
        </row>
        <row r="640">
          <cell r="B640">
            <v>39259</v>
          </cell>
          <cell r="C640">
            <v>195.95281933697888</v>
          </cell>
          <cell r="D640">
            <v>193.97752052135507</v>
          </cell>
          <cell r="E640">
            <v>124.19223346199921</v>
          </cell>
        </row>
        <row r="641">
          <cell r="B641">
            <v>39260</v>
          </cell>
          <cell r="C641">
            <v>197.37732677958186</v>
          </cell>
          <cell r="D641">
            <v>191.03267452117095</v>
          </cell>
          <cell r="E641">
            <v>125.31112737920938</v>
          </cell>
        </row>
        <row r="642">
          <cell r="B642">
            <v>39261</v>
          </cell>
          <cell r="C642">
            <v>198.69769145313282</v>
          </cell>
          <cell r="D642">
            <v>192.65127493581366</v>
          </cell>
          <cell r="E642">
            <v>125.25871822174899</v>
          </cell>
        </row>
        <row r="643">
          <cell r="B643">
            <v>39262</v>
          </cell>
          <cell r="C643">
            <v>197.62359204838418</v>
          </cell>
          <cell r="D643">
            <v>194.35735810919513</v>
          </cell>
          <cell r="E643">
            <v>125.06239185411954</v>
          </cell>
        </row>
        <row r="644">
          <cell r="B644">
            <v>39265</v>
          </cell>
          <cell r="C644">
            <v>200.94358772071277</v>
          </cell>
          <cell r="D644">
            <v>195.74208954526244</v>
          </cell>
          <cell r="E644">
            <v>126.40007320644217</v>
          </cell>
        </row>
        <row r="645">
          <cell r="B645">
            <v>39266</v>
          </cell>
          <cell r="C645">
            <v>198.79879502490419</v>
          </cell>
          <cell r="D645">
            <v>196.60509882821341</v>
          </cell>
          <cell r="E645">
            <v>126.85262212165583</v>
          </cell>
        </row>
        <row r="646">
          <cell r="B646">
            <v>39268</v>
          </cell>
          <cell r="C646">
            <v>198.88255796382595</v>
          </cell>
          <cell r="D646">
            <v>195.94896127881537</v>
          </cell>
          <cell r="E646">
            <v>126.89671236523361</v>
          </cell>
        </row>
        <row r="647">
          <cell r="B647">
            <v>39269</v>
          </cell>
          <cell r="C647">
            <v>200.48151708891299</v>
          </cell>
          <cell r="D647">
            <v>196.51382706561506</v>
          </cell>
          <cell r="E647">
            <v>127.31598562491682</v>
          </cell>
        </row>
        <row r="648">
          <cell r="B648">
            <v>39272</v>
          </cell>
          <cell r="C648">
            <v>196.84225508403301</v>
          </cell>
          <cell r="D648">
            <v>196.69918936810373</v>
          </cell>
          <cell r="E648">
            <v>127.43328231066154</v>
          </cell>
        </row>
        <row r="649">
          <cell r="B649">
            <v>39273</v>
          </cell>
          <cell r="C649">
            <v>190.46710014416345</v>
          </cell>
          <cell r="D649">
            <v>194.48592597735956</v>
          </cell>
          <cell r="E649">
            <v>125.62558232397181</v>
          </cell>
        </row>
        <row r="650">
          <cell r="B650">
            <v>39274</v>
          </cell>
          <cell r="C650">
            <v>191.73924304811263</v>
          </cell>
          <cell r="D650">
            <v>193.37611625960622</v>
          </cell>
          <cell r="E650">
            <v>126.34433648342873</v>
          </cell>
        </row>
        <row r="651">
          <cell r="B651">
            <v>39275</v>
          </cell>
          <cell r="C651">
            <v>199.40744509618494</v>
          </cell>
          <cell r="D651">
            <v>194.90570039693941</v>
          </cell>
          <cell r="E651">
            <v>128.75183016105419</v>
          </cell>
        </row>
        <row r="652">
          <cell r="B652">
            <v>39276</v>
          </cell>
          <cell r="C652">
            <v>202.98066298564771</v>
          </cell>
          <cell r="D652">
            <v>194.61116103027982</v>
          </cell>
          <cell r="E652">
            <v>129.15113802741917</v>
          </cell>
        </row>
        <row r="653">
          <cell r="B653">
            <v>39279</v>
          </cell>
          <cell r="C653">
            <v>198.16811458001672</v>
          </cell>
          <cell r="D653">
            <v>192.5971344673433</v>
          </cell>
          <cell r="E653">
            <v>128.90323439371755</v>
          </cell>
        </row>
        <row r="654">
          <cell r="B654">
            <v>39280</v>
          </cell>
          <cell r="C654">
            <v>200.22936264474703</v>
          </cell>
          <cell r="D654">
            <v>191.32960759523911</v>
          </cell>
          <cell r="E654">
            <v>128.89075602289367</v>
          </cell>
        </row>
        <row r="655">
          <cell r="B655">
            <v>39281</v>
          </cell>
          <cell r="C655">
            <v>200.10153437063386</v>
          </cell>
          <cell r="D655">
            <v>189.84125063600126</v>
          </cell>
          <cell r="E655">
            <v>128.62455077865036</v>
          </cell>
        </row>
        <row r="656">
          <cell r="B656">
            <v>39282</v>
          </cell>
          <cell r="C656">
            <v>194.93825570643079</v>
          </cell>
          <cell r="D656">
            <v>190.11661822491098</v>
          </cell>
          <cell r="E656">
            <v>129.19938772793824</v>
          </cell>
        </row>
        <row r="657">
          <cell r="B657">
            <v>39283</v>
          </cell>
          <cell r="C657">
            <v>189.8325472869671</v>
          </cell>
          <cell r="D657">
            <v>187.09381591481721</v>
          </cell>
          <cell r="E657">
            <v>127.62045787302011</v>
          </cell>
        </row>
        <row r="658">
          <cell r="B658">
            <v>39286</v>
          </cell>
          <cell r="C658">
            <v>188.67244998035994</v>
          </cell>
          <cell r="D658">
            <v>187.46994308462331</v>
          </cell>
          <cell r="E658">
            <v>128.24188074005059</v>
          </cell>
        </row>
        <row r="659">
          <cell r="B659">
            <v>39287</v>
          </cell>
          <cell r="C659">
            <v>185.07445507659139</v>
          </cell>
          <cell r="D659">
            <v>185.61133730527527</v>
          </cell>
          <cell r="E659">
            <v>125.70211633169176</v>
          </cell>
        </row>
        <row r="660">
          <cell r="B660">
            <v>39288</v>
          </cell>
          <cell r="C660">
            <v>181.89120188778173</v>
          </cell>
          <cell r="D660">
            <v>183.26925183697534</v>
          </cell>
          <cell r="E660">
            <v>126.28859976041528</v>
          </cell>
        </row>
        <row r="661">
          <cell r="B661">
            <v>39289</v>
          </cell>
          <cell r="C661">
            <v>177.07120752601116</v>
          </cell>
          <cell r="D661">
            <v>178.86157094586324</v>
          </cell>
          <cell r="E661">
            <v>123.34120857180888</v>
          </cell>
        </row>
        <row r="662">
          <cell r="B662">
            <v>39290</v>
          </cell>
          <cell r="C662">
            <v>173.75711008688637</v>
          </cell>
          <cell r="D662">
            <v>176.15960217419038</v>
          </cell>
          <cell r="E662">
            <v>121.3687940902436</v>
          </cell>
        </row>
        <row r="663">
          <cell r="B663">
            <v>39293</v>
          </cell>
          <cell r="C663">
            <v>176.06843966806375</v>
          </cell>
          <cell r="D663">
            <v>175.5588755982437</v>
          </cell>
          <cell r="E663">
            <v>122.61330360708106</v>
          </cell>
        </row>
        <row r="664">
          <cell r="B664">
            <v>39294</v>
          </cell>
          <cell r="C664">
            <v>174.36258417494705</v>
          </cell>
          <cell r="D664">
            <v>178.86486800227286</v>
          </cell>
          <cell r="E664">
            <v>121.06307400505791</v>
          </cell>
        </row>
        <row r="665">
          <cell r="B665">
            <v>39295</v>
          </cell>
          <cell r="C665">
            <v>173.8645083273409</v>
          </cell>
          <cell r="D665">
            <v>175.98509026526904</v>
          </cell>
          <cell r="E665">
            <v>121.93947158259017</v>
          </cell>
        </row>
        <row r="666">
          <cell r="B666">
            <v>39296</v>
          </cell>
          <cell r="C666">
            <v>172.69845177118887</v>
          </cell>
          <cell r="D666">
            <v>178.01975926405447</v>
          </cell>
          <cell r="E666">
            <v>122.47105017968856</v>
          </cell>
        </row>
        <row r="667">
          <cell r="B667">
            <v>39297</v>
          </cell>
          <cell r="C667">
            <v>165.94796961401306</v>
          </cell>
          <cell r="D667">
            <v>175.97639820564709</v>
          </cell>
          <cell r="E667">
            <v>119.21502728603754</v>
          </cell>
        </row>
        <row r="668">
          <cell r="B668">
            <v>39300</v>
          </cell>
          <cell r="C668">
            <v>167.31153376723677</v>
          </cell>
          <cell r="D668">
            <v>171.65451330688316</v>
          </cell>
          <cell r="E668">
            <v>122.0942033808066</v>
          </cell>
        </row>
        <row r="669">
          <cell r="B669">
            <v>39301</v>
          </cell>
          <cell r="C669">
            <v>168.71845318090311</v>
          </cell>
          <cell r="D669">
            <v>174.44868903391958</v>
          </cell>
          <cell r="E669">
            <v>122.84623319579397</v>
          </cell>
        </row>
        <row r="670">
          <cell r="B670">
            <v>39302</v>
          </cell>
          <cell r="C670">
            <v>179.29787507690909</v>
          </cell>
          <cell r="D670">
            <v>177.57723818421951</v>
          </cell>
          <cell r="E670">
            <v>124.57490350059896</v>
          </cell>
        </row>
        <row r="671">
          <cell r="B671">
            <v>39303</v>
          </cell>
          <cell r="C671">
            <v>176.10837857889285</v>
          </cell>
          <cell r="D671">
            <v>174.50641874012973</v>
          </cell>
          <cell r="E671">
            <v>120.88130573672302</v>
          </cell>
        </row>
        <row r="672">
          <cell r="B672">
            <v>39304</v>
          </cell>
          <cell r="C672">
            <v>174.12881245182231</v>
          </cell>
          <cell r="D672">
            <v>168.89603657941683</v>
          </cell>
          <cell r="E672">
            <v>120.92705976307734</v>
          </cell>
        </row>
        <row r="673">
          <cell r="B673">
            <v>39307</v>
          </cell>
          <cell r="C673">
            <v>170.23919203570966</v>
          </cell>
          <cell r="D673">
            <v>171.15660749264958</v>
          </cell>
          <cell r="E673">
            <v>120.86716358312259</v>
          </cell>
        </row>
        <row r="674">
          <cell r="B674">
            <v>39308</v>
          </cell>
          <cell r="C674">
            <v>165.34673253226222</v>
          </cell>
          <cell r="D674">
            <v>169.63186684559705</v>
          </cell>
          <cell r="E674">
            <v>118.6726341008918</v>
          </cell>
        </row>
        <row r="675">
          <cell r="B675">
            <v>39309</v>
          </cell>
          <cell r="C675">
            <v>161.48307533576985</v>
          </cell>
          <cell r="D675">
            <v>167.07461944695484</v>
          </cell>
          <cell r="E675">
            <v>117.02216158658328</v>
          </cell>
        </row>
        <row r="676">
          <cell r="B676">
            <v>39310</v>
          </cell>
          <cell r="C676">
            <v>160.12348226682201</v>
          </cell>
          <cell r="D676">
            <v>162.35243038838846</v>
          </cell>
          <cell r="E676">
            <v>117.40233595101823</v>
          </cell>
        </row>
        <row r="677">
          <cell r="B677">
            <v>39311</v>
          </cell>
          <cell r="C677">
            <v>161.3931328703336</v>
          </cell>
          <cell r="D677">
            <v>163.5686804930497</v>
          </cell>
          <cell r="E677">
            <v>120.28650339411688</v>
          </cell>
        </row>
        <row r="678">
          <cell r="B678">
            <v>39314</v>
          </cell>
          <cell r="C678">
            <v>163.02895476397299</v>
          </cell>
          <cell r="D678">
            <v>165.09957054824693</v>
          </cell>
          <cell r="E678">
            <v>120.25405962997471</v>
          </cell>
        </row>
        <row r="679">
          <cell r="B679">
            <v>39315</v>
          </cell>
          <cell r="C679">
            <v>162.36540955434074</v>
          </cell>
          <cell r="D679">
            <v>165.97595569107906</v>
          </cell>
          <cell r="E679">
            <v>120.38466657793161</v>
          </cell>
        </row>
        <row r="680">
          <cell r="B680">
            <v>39316</v>
          </cell>
          <cell r="C680">
            <v>167.62465688855488</v>
          </cell>
          <cell r="D680">
            <v>169.60544537849441</v>
          </cell>
          <cell r="E680">
            <v>121.79472248103286</v>
          </cell>
        </row>
        <row r="681">
          <cell r="B681">
            <v>39317</v>
          </cell>
          <cell r="C681">
            <v>164.67205655700474</v>
          </cell>
          <cell r="D681">
            <v>170.10250131247315</v>
          </cell>
          <cell r="E681">
            <v>121.66411553307601</v>
          </cell>
        </row>
        <row r="682">
          <cell r="B682">
            <v>39318</v>
          </cell>
          <cell r="C682">
            <v>167.96883989201413</v>
          </cell>
          <cell r="D682">
            <v>170.94663865525598</v>
          </cell>
          <cell r="E682">
            <v>123.06751630507122</v>
          </cell>
        </row>
        <row r="683">
          <cell r="B683">
            <v>39321</v>
          </cell>
          <cell r="C683">
            <v>165.27903472299218</v>
          </cell>
          <cell r="D683">
            <v>172.34252328130742</v>
          </cell>
          <cell r="E683">
            <v>122.0209969386397</v>
          </cell>
        </row>
        <row r="684">
          <cell r="B684">
            <v>39322</v>
          </cell>
          <cell r="C684">
            <v>160.40582957921873</v>
          </cell>
          <cell r="D684">
            <v>169.70510899392804</v>
          </cell>
          <cell r="E684">
            <v>119.15679488885932</v>
          </cell>
        </row>
        <row r="685">
          <cell r="B685">
            <v>39323</v>
          </cell>
          <cell r="C685">
            <v>164.21620814920757</v>
          </cell>
          <cell r="D685">
            <v>170.94992586783317</v>
          </cell>
          <cell r="E685">
            <v>121.76893384799681</v>
          </cell>
        </row>
        <row r="686">
          <cell r="B686">
            <v>39324</v>
          </cell>
          <cell r="C686">
            <v>163.48835340721695</v>
          </cell>
          <cell r="D686">
            <v>172.24562671432429</v>
          </cell>
          <cell r="E686">
            <v>121.2598163183815</v>
          </cell>
        </row>
        <row r="687">
          <cell r="B687">
            <v>39325</v>
          </cell>
          <cell r="C687">
            <v>166.14631386080583</v>
          </cell>
          <cell r="D687">
            <v>175.24894952315046</v>
          </cell>
          <cell r="E687">
            <v>122.61995873818714</v>
          </cell>
        </row>
        <row r="688">
          <cell r="B688">
            <v>39329</v>
          </cell>
          <cell r="C688">
            <v>166.22652315384775</v>
          </cell>
          <cell r="D688">
            <v>174.12374667777524</v>
          </cell>
          <cell r="E688">
            <v>123.90356715027286</v>
          </cell>
        </row>
        <row r="689">
          <cell r="B689">
            <v>39330</v>
          </cell>
          <cell r="C689">
            <v>163.41787563517934</v>
          </cell>
          <cell r="D689">
            <v>171.75037517034161</v>
          </cell>
          <cell r="E689">
            <v>122.47853720218289</v>
          </cell>
        </row>
        <row r="690">
          <cell r="B690">
            <v>39331</v>
          </cell>
          <cell r="C690">
            <v>163.40039153354974</v>
          </cell>
          <cell r="D690">
            <v>171.44451308639881</v>
          </cell>
          <cell r="E690">
            <v>122.99930121123386</v>
          </cell>
        </row>
        <row r="691">
          <cell r="B691">
            <v>39332</v>
          </cell>
          <cell r="C691">
            <v>159.50748238735707</v>
          </cell>
          <cell r="D691">
            <v>168.24493686035825</v>
          </cell>
          <cell r="E691">
            <v>120.91957274058301</v>
          </cell>
        </row>
        <row r="692">
          <cell r="B692">
            <v>39335</v>
          </cell>
          <cell r="C692">
            <v>156.64018301558002</v>
          </cell>
          <cell r="D692">
            <v>164.45843640222236</v>
          </cell>
          <cell r="E692">
            <v>120.76567283375483</v>
          </cell>
        </row>
        <row r="693">
          <cell r="B693">
            <v>39336</v>
          </cell>
          <cell r="C693">
            <v>158.63994833929422</v>
          </cell>
          <cell r="D693">
            <v>166.18460683113207</v>
          </cell>
          <cell r="E693">
            <v>122.41198589112206</v>
          </cell>
        </row>
        <row r="694">
          <cell r="B694">
            <v>39337</v>
          </cell>
          <cell r="C694">
            <v>158.24497020761399</v>
          </cell>
          <cell r="D694">
            <v>165.77006735803101</v>
          </cell>
          <cell r="E694">
            <v>122.41780913083988</v>
          </cell>
        </row>
        <row r="695">
          <cell r="B695">
            <v>39338</v>
          </cell>
          <cell r="C695">
            <v>158.76817503708492</v>
          </cell>
          <cell r="D695">
            <v>165.60655672076595</v>
          </cell>
          <cell r="E695">
            <v>123.44852256089447</v>
          </cell>
        </row>
        <row r="696">
          <cell r="B696">
            <v>39339</v>
          </cell>
          <cell r="C696">
            <v>159.42284952739388</v>
          </cell>
          <cell r="D696">
            <v>162.3982239118381</v>
          </cell>
          <cell r="E696">
            <v>123.47347930254227</v>
          </cell>
        </row>
        <row r="697">
          <cell r="B697">
            <v>39342</v>
          </cell>
          <cell r="C697">
            <v>155.68693711640435</v>
          </cell>
          <cell r="D697">
            <v>159.97624232641019</v>
          </cell>
          <cell r="E697">
            <v>122.84124184746442</v>
          </cell>
        </row>
        <row r="698">
          <cell r="B698">
            <v>39343</v>
          </cell>
          <cell r="C698">
            <v>161.27848803484932</v>
          </cell>
          <cell r="D698">
            <v>162.22342481420088</v>
          </cell>
          <cell r="E698">
            <v>126.42918940503129</v>
          </cell>
        </row>
        <row r="699">
          <cell r="B699">
            <v>39344</v>
          </cell>
          <cell r="C699">
            <v>162.40811446047888</v>
          </cell>
          <cell r="D699">
            <v>167.04996336691687</v>
          </cell>
          <cell r="E699">
            <v>127.1986889391721</v>
          </cell>
        </row>
        <row r="700">
          <cell r="B700">
            <v>39345</v>
          </cell>
          <cell r="C700">
            <v>160.01322984032748</v>
          </cell>
          <cell r="D700">
            <v>166.02014268576963</v>
          </cell>
          <cell r="E700">
            <v>126.34350459204046</v>
          </cell>
        </row>
        <row r="701">
          <cell r="B701">
            <v>39346</v>
          </cell>
          <cell r="C701">
            <v>162.12467227910457</v>
          </cell>
          <cell r="D701">
            <v>165.89960335834266</v>
          </cell>
          <cell r="E701">
            <v>126.92582856382271</v>
          </cell>
        </row>
        <row r="702">
          <cell r="B702">
            <v>39349</v>
          </cell>
          <cell r="C702">
            <v>161.18643519662257</v>
          </cell>
          <cell r="D702">
            <v>165.2218972058059</v>
          </cell>
          <cell r="E702">
            <v>126.25865167043793</v>
          </cell>
        </row>
        <row r="703">
          <cell r="B703">
            <v>39350</v>
          </cell>
          <cell r="C703">
            <v>159.8621306568528</v>
          </cell>
          <cell r="D703">
            <v>163.05036647249395</v>
          </cell>
          <cell r="E703">
            <v>126.21539331824837</v>
          </cell>
        </row>
        <row r="704">
          <cell r="B704">
            <v>39351</v>
          </cell>
          <cell r="C704">
            <v>157.98779831135184</v>
          </cell>
          <cell r="D704">
            <v>163.22107820931328</v>
          </cell>
          <cell r="E704">
            <v>126.89837614801014</v>
          </cell>
        </row>
        <row r="705">
          <cell r="B705">
            <v>39352</v>
          </cell>
          <cell r="C705">
            <v>164.2636855338304</v>
          </cell>
          <cell r="D705">
            <v>165.40721099337117</v>
          </cell>
          <cell r="E705">
            <v>127.39418341541331</v>
          </cell>
        </row>
        <row r="706">
          <cell r="B706">
            <v>39353</v>
          </cell>
          <cell r="C706">
            <v>162.01061994075826</v>
          </cell>
          <cell r="D706">
            <v>166.68444486977177</v>
          </cell>
          <cell r="E706">
            <v>127.00901770264875</v>
          </cell>
        </row>
        <row r="707">
          <cell r="B707">
            <v>39356</v>
          </cell>
          <cell r="C707">
            <v>164.2965197602079</v>
          </cell>
          <cell r="D707">
            <v>167.29294973718348</v>
          </cell>
          <cell r="E707">
            <v>128.69692532942901</v>
          </cell>
        </row>
        <row r="708">
          <cell r="B708">
            <v>39357</v>
          </cell>
          <cell r="C708">
            <v>168.47633784827366</v>
          </cell>
          <cell r="D708">
            <v>171.50074695667982</v>
          </cell>
          <cell r="E708">
            <v>128.66281778251033</v>
          </cell>
        </row>
        <row r="709">
          <cell r="B709">
            <v>39358</v>
          </cell>
          <cell r="C709">
            <v>169.43763532328302</v>
          </cell>
          <cell r="D709">
            <v>172.70823854461193</v>
          </cell>
          <cell r="E709">
            <v>128.07758219086918</v>
          </cell>
        </row>
        <row r="710">
          <cell r="B710">
            <v>39359</v>
          </cell>
          <cell r="C710">
            <v>166.96584603018013</v>
          </cell>
          <cell r="D710">
            <v>172.99652660691254</v>
          </cell>
          <cell r="E710">
            <v>128.34753094635965</v>
          </cell>
        </row>
        <row r="711">
          <cell r="B711">
            <v>39360</v>
          </cell>
          <cell r="C711">
            <v>171.29037296903101</v>
          </cell>
          <cell r="D711">
            <v>174.06336105068166</v>
          </cell>
          <cell r="E711">
            <v>129.57457074404368</v>
          </cell>
        </row>
        <row r="712">
          <cell r="B712">
            <v>39363</v>
          </cell>
          <cell r="C712">
            <v>168.81621701009399</v>
          </cell>
          <cell r="D712">
            <v>173.91236291661883</v>
          </cell>
          <cell r="E712">
            <v>129.15779315852524</v>
          </cell>
        </row>
        <row r="713">
          <cell r="B713">
            <v>39364</v>
          </cell>
          <cell r="C713">
            <v>166.65274296011438</v>
          </cell>
          <cell r="D713">
            <v>173.57807417271721</v>
          </cell>
          <cell r="E713">
            <v>130.20348063356849</v>
          </cell>
        </row>
        <row r="714">
          <cell r="B714">
            <v>39365</v>
          </cell>
          <cell r="C714">
            <v>165.51079614842689</v>
          </cell>
          <cell r="D714">
            <v>173.93390654544621</v>
          </cell>
          <cell r="E714">
            <v>129.98053374151473</v>
          </cell>
        </row>
        <row r="715">
          <cell r="B715">
            <v>39366</v>
          </cell>
          <cell r="C715">
            <v>164.15610816789251</v>
          </cell>
          <cell r="D715">
            <v>174.01047695263779</v>
          </cell>
          <cell r="E715">
            <v>129.31002928257689</v>
          </cell>
        </row>
        <row r="716">
          <cell r="B716">
            <v>39367</v>
          </cell>
          <cell r="C716">
            <v>167.42457371015945</v>
          </cell>
          <cell r="D716">
            <v>173.17777485308207</v>
          </cell>
          <cell r="E716">
            <v>129.92479701850129</v>
          </cell>
        </row>
        <row r="717">
          <cell r="B717">
            <v>39370</v>
          </cell>
          <cell r="C717">
            <v>165.36689488545377</v>
          </cell>
          <cell r="D717">
            <v>172.9532817296803</v>
          </cell>
          <cell r="E717">
            <v>128.83585119126849</v>
          </cell>
        </row>
        <row r="718">
          <cell r="B718">
            <v>39371</v>
          </cell>
          <cell r="C718">
            <v>160.21756530752651</v>
          </cell>
          <cell r="D718">
            <v>168.75110130810322</v>
          </cell>
          <cell r="E718">
            <v>127.98898575801945</v>
          </cell>
        </row>
        <row r="719">
          <cell r="B719">
            <v>39372</v>
          </cell>
          <cell r="C719">
            <v>158.29485578188292</v>
          </cell>
          <cell r="D719">
            <v>170.10391544285184</v>
          </cell>
          <cell r="E719">
            <v>128.21442832423799</v>
          </cell>
        </row>
        <row r="720">
          <cell r="B720">
            <v>39373</v>
          </cell>
          <cell r="C720">
            <v>156.79658119006598</v>
          </cell>
          <cell r="D720">
            <v>168.1049738290863</v>
          </cell>
          <cell r="E720">
            <v>128.1179289231998</v>
          </cell>
        </row>
        <row r="721">
          <cell r="B721">
            <v>39374</v>
          </cell>
          <cell r="C721">
            <v>151.96507184608572</v>
          </cell>
          <cell r="D721">
            <v>165.94194766392329</v>
          </cell>
          <cell r="E721">
            <v>124.83611739651272</v>
          </cell>
        </row>
        <row r="722">
          <cell r="B722">
            <v>39377</v>
          </cell>
          <cell r="C722">
            <v>153.44086706246745</v>
          </cell>
          <cell r="D722">
            <v>162.54603514627811</v>
          </cell>
          <cell r="E722">
            <v>125.31029548782111</v>
          </cell>
        </row>
        <row r="723">
          <cell r="B723">
            <v>39378</v>
          </cell>
          <cell r="C723">
            <v>154.54858963889075</v>
          </cell>
          <cell r="D723">
            <v>164.33237157487565</v>
          </cell>
          <cell r="E723">
            <v>126.41338346865435</v>
          </cell>
        </row>
        <row r="724">
          <cell r="B724">
            <v>39379</v>
          </cell>
          <cell r="C724">
            <v>155.24373437034328</v>
          </cell>
          <cell r="D724">
            <v>164.62244051908974</v>
          </cell>
          <cell r="E724">
            <v>126.10475176360976</v>
          </cell>
        </row>
        <row r="725">
          <cell r="B725">
            <v>39380</v>
          </cell>
          <cell r="C725">
            <v>154.00415465954865</v>
          </cell>
          <cell r="D725">
            <v>166.77022494170043</v>
          </cell>
          <cell r="E725">
            <v>125.98163183814724</v>
          </cell>
        </row>
        <row r="726">
          <cell r="B726">
            <v>39381</v>
          </cell>
          <cell r="C726">
            <v>155.82981407551097</v>
          </cell>
          <cell r="D726">
            <v>168.39714317363027</v>
          </cell>
          <cell r="E726">
            <v>127.71862105683482</v>
          </cell>
        </row>
      </sheetData>
      <sheetData sheetId="3"/>
      <sheetData sheetId="4">
        <row r="13">
          <cell r="B13" t="str">
            <v>Company</v>
          </cell>
          <cell r="C13" t="str">
            <v>2005 to date return</v>
          </cell>
        </row>
        <row r="14">
          <cell r="B14" t="str">
            <v>Boral</v>
          </cell>
          <cell r="C14">
            <v>0.17111451879516371</v>
          </cell>
          <cell r="D14" t="str">
            <v>Boral</v>
          </cell>
        </row>
        <row r="15">
          <cell r="B15" t="str">
            <v>Cemex</v>
          </cell>
          <cell r="C15">
            <v>0.60363681041897044</v>
          </cell>
          <cell r="D15" t="str">
            <v>Cemex</v>
          </cell>
        </row>
        <row r="16">
          <cell r="B16" t="str">
            <v>CRH</v>
          </cell>
          <cell r="C16">
            <v>0.39182741116751241</v>
          </cell>
          <cell r="D16" t="str">
            <v>CRH</v>
          </cell>
        </row>
        <row r="17">
          <cell r="B17" t="str">
            <v>Heidelberg Cement</v>
          </cell>
          <cell r="C17">
            <v>1.5622764565838292</v>
          </cell>
          <cell r="D17" t="str">
            <v>Heidelberg Cement</v>
          </cell>
        </row>
        <row r="18">
          <cell r="B18" t="str">
            <v>Holcim</v>
          </cell>
          <cell r="C18">
            <v>0.88798059781859973</v>
          </cell>
          <cell r="D18" t="str">
            <v>Holcim</v>
          </cell>
        </row>
        <row r="19">
          <cell r="B19" t="str">
            <v>Lafarge</v>
          </cell>
          <cell r="C19">
            <v>0.55508241758241783</v>
          </cell>
          <cell r="D19" t="str">
            <v>Lafarge</v>
          </cell>
        </row>
        <row r="20">
          <cell r="B20" t="str">
            <v>Titan Cement</v>
          </cell>
          <cell r="C20">
            <v>0.61588180978762685</v>
          </cell>
          <cell r="D20" t="str">
            <v>Titan Cement</v>
          </cell>
        </row>
        <row r="23">
          <cell r="C23" t="str">
            <v>2005 to date return</v>
          </cell>
          <cell r="D23" t="str">
            <v>Return</v>
          </cell>
          <cell r="E23" t="str">
            <v>Median</v>
          </cell>
          <cell r="F23" t="str">
            <v>S&amp;P 500</v>
          </cell>
        </row>
        <row r="24">
          <cell r="B24">
            <v>1</v>
          </cell>
          <cell r="C24" t="str">
            <v>Heidelberg Cement</v>
          </cell>
          <cell r="D24">
            <v>1.5622764565838292</v>
          </cell>
          <cell r="E24">
            <v>0.60363681041897044</v>
          </cell>
          <cell r="F24">
            <v>0.27718621056834825</v>
          </cell>
        </row>
        <row r="25">
          <cell r="B25">
            <v>2</v>
          </cell>
          <cell r="C25" t="str">
            <v>Holcim</v>
          </cell>
          <cell r="D25">
            <v>0.88798059781859973</v>
          </cell>
          <cell r="E25">
            <v>0.60363681041897044</v>
          </cell>
          <cell r="F25">
            <v>0.27718621056834825</v>
          </cell>
        </row>
        <row r="26">
          <cell r="B26">
            <v>3</v>
          </cell>
          <cell r="C26" t="str">
            <v>Titan Cement</v>
          </cell>
          <cell r="D26">
            <v>0.61588180978762685</v>
          </cell>
          <cell r="E26">
            <v>0.60363681041897044</v>
          </cell>
          <cell r="F26">
            <v>0.27718621056834825</v>
          </cell>
        </row>
        <row r="27">
          <cell r="B27">
            <v>4</v>
          </cell>
          <cell r="C27" t="str">
            <v>Cemex</v>
          </cell>
          <cell r="D27">
            <v>0.60363681041897044</v>
          </cell>
          <cell r="E27">
            <v>0.60363681041897044</v>
          </cell>
          <cell r="F27">
            <v>0.27718621056834825</v>
          </cell>
        </row>
        <row r="28">
          <cell r="B28">
            <v>5</v>
          </cell>
          <cell r="C28" t="str">
            <v>Lafarge</v>
          </cell>
          <cell r="D28">
            <v>0.55508241758241783</v>
          </cell>
          <cell r="E28">
            <v>0.60363681041897044</v>
          </cell>
          <cell r="F28">
            <v>0.27718621056834825</v>
          </cell>
        </row>
        <row r="29">
          <cell r="B29">
            <v>6</v>
          </cell>
          <cell r="C29" t="str">
            <v>CRH</v>
          </cell>
          <cell r="D29">
            <v>0.39182741116751241</v>
          </cell>
          <cell r="E29">
            <v>0.60363681041897044</v>
          </cell>
          <cell r="F29">
            <v>0.27718621056834825</v>
          </cell>
        </row>
        <row r="30">
          <cell r="B30">
            <v>7</v>
          </cell>
          <cell r="C30" t="str">
            <v>Boral</v>
          </cell>
          <cell r="D30">
            <v>0.17111451879516371</v>
          </cell>
          <cell r="E30">
            <v>0.60363681041897044</v>
          </cell>
          <cell r="F30">
            <v>0.27718621056834825</v>
          </cell>
        </row>
        <row r="33">
          <cell r="C33" t="str">
            <v>Labels</v>
          </cell>
        </row>
        <row r="34">
          <cell r="C34" t="str">
            <v>Median: 60.4%</v>
          </cell>
        </row>
        <row r="35">
          <cell r="C35" t="str">
            <v>S&amp;P 500: 27.7%</v>
          </cell>
        </row>
      </sheetData>
      <sheetData sheetId="5"/>
      <sheetData sheetId="6">
        <row r="16">
          <cell r="C16" t="str">
            <v>Primary comparables</v>
          </cell>
          <cell r="D16" t="str">
            <v>Secondary comparables</v>
          </cell>
        </row>
        <row r="17">
          <cell r="B17">
            <v>38355</v>
          </cell>
          <cell r="C17">
            <v>8.2221215476017964</v>
          </cell>
          <cell r="D17">
            <v>6.9239360230033515</v>
          </cell>
          <cell r="F17" t="str">
            <v>Beginning</v>
          </cell>
          <cell r="G17" t="str">
            <v>End</v>
          </cell>
        </row>
        <row r="18">
          <cell r="B18">
            <v>38356</v>
          </cell>
          <cell r="C18">
            <v>8.1319920011592526</v>
          </cell>
          <cell r="D18">
            <v>6.9397233554077546</v>
          </cell>
          <cell r="F18">
            <v>38355</v>
          </cell>
          <cell r="G18">
            <v>39381</v>
          </cell>
        </row>
        <row r="19">
          <cell r="B19">
            <v>38357</v>
          </cell>
          <cell r="C19">
            <v>7.9352420755450908</v>
          </cell>
          <cell r="D19">
            <v>6.968650789688013</v>
          </cell>
          <cell r="F19" t="str">
            <v>Labels</v>
          </cell>
          <cell r="G19" t="str">
            <v>Major Unit</v>
          </cell>
        </row>
        <row r="20">
          <cell r="B20">
            <v>38358</v>
          </cell>
          <cell r="C20">
            <v>8.1107778006012019</v>
          </cell>
          <cell r="D20">
            <v>6.9903466527171405</v>
          </cell>
          <cell r="F20">
            <v>15</v>
          </cell>
          <cell r="G20">
            <v>68.400000000000006</v>
          </cell>
        </row>
        <row r="21">
          <cell r="B21">
            <v>38359</v>
          </cell>
          <cell r="C21">
            <v>7.9943796245976957</v>
          </cell>
          <cell r="D21">
            <v>7.0401661137452365</v>
          </cell>
          <cell r="F21" t="str">
            <v>Indexed stock price</v>
          </cell>
        </row>
        <row r="22">
          <cell r="B22">
            <v>38362</v>
          </cell>
          <cell r="C22">
            <v>8.1154716547034074</v>
          </cell>
          <cell r="D22">
            <v>7.1060569644760365</v>
          </cell>
          <cell r="F22" t="str">
            <v>Median</v>
          </cell>
        </row>
        <row r="23">
          <cell r="B23">
            <v>38363</v>
          </cell>
          <cell r="C23">
            <v>7.9765439364789588</v>
          </cell>
          <cell r="D23">
            <v>7.2272267981759937</v>
          </cell>
          <cell r="F23" t="str">
            <v>Primary comparables: 9.1x</v>
          </cell>
          <cell r="G23">
            <v>9.1147648278601174</v>
          </cell>
        </row>
        <row r="24">
          <cell r="B24">
            <v>38364</v>
          </cell>
          <cell r="C24">
            <v>8.000950400801603</v>
          </cell>
          <cell r="D24">
            <v>7.2650551341766709</v>
          </cell>
          <cell r="F24" t="str">
            <v>Secondary comparables: 7.6x</v>
          </cell>
          <cell r="G24">
            <v>7.5713738944509181</v>
          </cell>
        </row>
        <row r="25">
          <cell r="B25">
            <v>38365</v>
          </cell>
          <cell r="C25">
            <v>8.1379997888807623</v>
          </cell>
          <cell r="D25">
            <v>7.3087032141774531</v>
          </cell>
        </row>
        <row r="26">
          <cell r="B26">
            <v>38366</v>
          </cell>
          <cell r="C26">
            <v>8.2600304208416837</v>
          </cell>
          <cell r="D26">
            <v>7.4338277101796955</v>
          </cell>
        </row>
        <row r="27">
          <cell r="B27">
            <v>38370</v>
          </cell>
          <cell r="C27">
            <v>8.2224826857199407</v>
          </cell>
          <cell r="D27">
            <v>7.4454671981799052</v>
          </cell>
        </row>
        <row r="28">
          <cell r="B28">
            <v>38371</v>
          </cell>
          <cell r="C28">
            <v>8.2375011602294599</v>
          </cell>
          <cell r="D28">
            <v>7.5036646381809478</v>
          </cell>
        </row>
        <row r="29">
          <cell r="B29">
            <v>38372</v>
          </cell>
          <cell r="C29">
            <v>7.9727757438378557</v>
          </cell>
          <cell r="D29">
            <v>7.2942339917166716</v>
          </cell>
        </row>
        <row r="30">
          <cell r="B30">
            <v>38373</v>
          </cell>
          <cell r="C30">
            <v>7.9632476637729326</v>
          </cell>
          <cell r="D30">
            <v>7.3945797112444582</v>
          </cell>
        </row>
        <row r="31">
          <cell r="B31">
            <v>38376</v>
          </cell>
          <cell r="C31">
            <v>7.9815523712105581</v>
          </cell>
          <cell r="D31">
            <v>7.3054728448343331</v>
          </cell>
        </row>
        <row r="32">
          <cell r="B32">
            <v>38377</v>
          </cell>
          <cell r="C32">
            <v>7.9976726049165219</v>
          </cell>
          <cell r="D32">
            <v>7.2854034056874521</v>
          </cell>
        </row>
        <row r="33">
          <cell r="B33">
            <v>38378</v>
          </cell>
          <cell r="C33">
            <v>7.9481323162520443</v>
          </cell>
          <cell r="D33">
            <v>7.3062755731933224</v>
          </cell>
        </row>
        <row r="34">
          <cell r="B34">
            <v>38379</v>
          </cell>
          <cell r="C34">
            <v>7.9607333761949457</v>
          </cell>
          <cell r="D34">
            <v>7.3681869950966217</v>
          </cell>
        </row>
        <row r="35">
          <cell r="B35">
            <v>38380</v>
          </cell>
          <cell r="C35">
            <v>7.9135895470730269</v>
          </cell>
          <cell r="D35">
            <v>7.4274929681581003</v>
          </cell>
        </row>
        <row r="36">
          <cell r="B36">
            <v>38383</v>
          </cell>
          <cell r="C36">
            <v>8.0110001400993767</v>
          </cell>
          <cell r="D36">
            <v>7.4828835212496738</v>
          </cell>
        </row>
        <row r="37">
          <cell r="B37">
            <v>38384</v>
          </cell>
          <cell r="C37">
            <v>8.0432671737646011</v>
          </cell>
          <cell r="D37">
            <v>7.521529834520936</v>
          </cell>
        </row>
        <row r="38">
          <cell r="B38">
            <v>38385</v>
          </cell>
          <cell r="C38">
            <v>8.2861484277267827</v>
          </cell>
          <cell r="D38">
            <v>7.5874731768909607</v>
          </cell>
        </row>
        <row r="39">
          <cell r="B39">
            <v>38386</v>
          </cell>
          <cell r="C39">
            <v>7.6959622383109263</v>
          </cell>
          <cell r="D39">
            <v>7.5777239694797407</v>
          </cell>
        </row>
        <row r="40">
          <cell r="B40">
            <v>38387</v>
          </cell>
          <cell r="C40">
            <v>7.5444858486752899</v>
          </cell>
          <cell r="D40">
            <v>7.5932835650897683</v>
          </cell>
        </row>
        <row r="41">
          <cell r="B41">
            <v>38390</v>
          </cell>
          <cell r="C41">
            <v>7.5698520106815632</v>
          </cell>
          <cell r="D41">
            <v>7.6397666706802347</v>
          </cell>
        </row>
        <row r="42">
          <cell r="B42">
            <v>38391</v>
          </cell>
          <cell r="C42">
            <v>7.6186392578527933</v>
          </cell>
          <cell r="D42">
            <v>7.6368614765808305</v>
          </cell>
        </row>
        <row r="43">
          <cell r="B43">
            <v>38392</v>
          </cell>
          <cell r="C43">
            <v>7.5441309165723389</v>
          </cell>
          <cell r="D43">
            <v>7.5990939532885768</v>
          </cell>
        </row>
        <row r="44">
          <cell r="B44">
            <v>38393</v>
          </cell>
          <cell r="C44">
            <v>7.5941617427971977</v>
          </cell>
          <cell r="D44">
            <v>7.5816627886921513</v>
          </cell>
        </row>
        <row r="45">
          <cell r="B45">
            <v>38394</v>
          </cell>
          <cell r="C45">
            <v>7.5736053925188109</v>
          </cell>
          <cell r="D45">
            <v>7.5840937130060562</v>
          </cell>
        </row>
        <row r="46">
          <cell r="B46">
            <v>38397</v>
          </cell>
          <cell r="C46">
            <v>7.5541278751517904</v>
          </cell>
          <cell r="D46">
            <v>7.5724396572098076</v>
          </cell>
        </row>
        <row r="47">
          <cell r="B47">
            <v>38398</v>
          </cell>
          <cell r="C47">
            <v>7.5326558892563558</v>
          </cell>
          <cell r="D47">
            <v>7.5871605697945421</v>
          </cell>
        </row>
        <row r="48">
          <cell r="B48">
            <v>38399</v>
          </cell>
          <cell r="C48">
            <v>7.653219352405852</v>
          </cell>
          <cell r="D48">
            <v>7.5380908611787625</v>
          </cell>
        </row>
        <row r="49">
          <cell r="B49">
            <v>38400</v>
          </cell>
          <cell r="C49">
            <v>8.0165110970582933</v>
          </cell>
          <cell r="D49">
            <v>7.5599819373785824</v>
          </cell>
        </row>
        <row r="50">
          <cell r="B50">
            <v>38401</v>
          </cell>
          <cell r="C50">
            <v>7.9789786865955525</v>
          </cell>
          <cell r="D50">
            <v>7.5657823778986293</v>
          </cell>
        </row>
        <row r="51">
          <cell r="B51">
            <v>38405</v>
          </cell>
          <cell r="C51">
            <v>7.7312625818734979</v>
          </cell>
          <cell r="D51">
            <v>7.4104376036212072</v>
          </cell>
        </row>
        <row r="52">
          <cell r="B52">
            <v>38406</v>
          </cell>
          <cell r="C52">
            <v>7.7443985877403847</v>
          </cell>
          <cell r="D52">
            <v>7.347110143910383</v>
          </cell>
        </row>
        <row r="53">
          <cell r="B53">
            <v>38407</v>
          </cell>
          <cell r="C53">
            <v>7.9208027747881609</v>
          </cell>
          <cell r="D53">
            <v>7.3511179528591892</v>
          </cell>
        </row>
        <row r="54">
          <cell r="B54">
            <v>38408</v>
          </cell>
          <cell r="C54">
            <v>8.2848704216291065</v>
          </cell>
          <cell r="D54">
            <v>7.3238631486127392</v>
          </cell>
        </row>
        <row r="55">
          <cell r="B55">
            <v>38411</v>
          </cell>
          <cell r="C55">
            <v>8.2351393866245992</v>
          </cell>
          <cell r="D55">
            <v>7.3302761015370592</v>
          </cell>
        </row>
        <row r="56">
          <cell r="B56">
            <v>38412</v>
          </cell>
          <cell r="C56">
            <v>8.3008225124138626</v>
          </cell>
          <cell r="D56">
            <v>7.4168504746515564</v>
          </cell>
        </row>
        <row r="57">
          <cell r="B57">
            <v>38413</v>
          </cell>
          <cell r="C57">
            <v>8.2539067178395431</v>
          </cell>
          <cell r="D57">
            <v>7.2733614309626171</v>
          </cell>
        </row>
        <row r="58">
          <cell r="B58">
            <v>38414</v>
          </cell>
          <cell r="C58">
            <v>8.1788404894345952</v>
          </cell>
          <cell r="D58">
            <v>7.3222599103816606</v>
          </cell>
        </row>
        <row r="59">
          <cell r="B59">
            <v>38415</v>
          </cell>
          <cell r="C59">
            <v>8.4572072977659385</v>
          </cell>
          <cell r="D59">
            <v>7.3191594047153838</v>
          </cell>
        </row>
        <row r="60">
          <cell r="B60">
            <v>38418</v>
          </cell>
          <cell r="C60">
            <v>8.3711964857712342</v>
          </cell>
          <cell r="D60">
            <v>7.3112557097116859</v>
          </cell>
        </row>
        <row r="61">
          <cell r="B61">
            <v>38419</v>
          </cell>
          <cell r="C61">
            <v>8.3111435593464549</v>
          </cell>
          <cell r="D61">
            <v>7.3577591870953869</v>
          </cell>
        </row>
        <row r="62">
          <cell r="B62">
            <v>38420</v>
          </cell>
          <cell r="C62">
            <v>8.2567211137820511</v>
          </cell>
          <cell r="D62">
            <v>7.3267570789091492</v>
          </cell>
        </row>
        <row r="63">
          <cell r="B63">
            <v>38421</v>
          </cell>
          <cell r="C63">
            <v>8.1384928385416675</v>
          </cell>
          <cell r="D63">
            <v>7.2771529747690886</v>
          </cell>
        </row>
        <row r="64">
          <cell r="B64">
            <v>38422</v>
          </cell>
          <cell r="C64">
            <v>8.1281712286172869</v>
          </cell>
          <cell r="D64">
            <v>7.3371760778950117</v>
          </cell>
        </row>
        <row r="65">
          <cell r="B65">
            <v>38425</v>
          </cell>
          <cell r="C65">
            <v>8.1169111113842138</v>
          </cell>
          <cell r="D65">
            <v>7.2921343949459425</v>
          </cell>
        </row>
        <row r="66">
          <cell r="B66">
            <v>38426</v>
          </cell>
          <cell r="C66">
            <v>8.2407695859890815</v>
          </cell>
          <cell r="D66">
            <v>7.3396328969649618</v>
          </cell>
        </row>
        <row r="67">
          <cell r="B67">
            <v>38427</v>
          </cell>
          <cell r="C67">
            <v>8.2933158614237783</v>
          </cell>
          <cell r="D67">
            <v>7.3047625544964889</v>
          </cell>
        </row>
        <row r="68">
          <cell r="B68">
            <v>38428</v>
          </cell>
          <cell r="C68">
            <v>8.2942543687324726</v>
          </cell>
          <cell r="D68">
            <v>6.9343704219365092</v>
          </cell>
        </row>
        <row r="69">
          <cell r="B69">
            <v>38429</v>
          </cell>
          <cell r="C69">
            <v>8.1882235920502797</v>
          </cell>
          <cell r="D69">
            <v>6.9536196349254267</v>
          </cell>
        </row>
        <row r="70">
          <cell r="B70">
            <v>38432</v>
          </cell>
          <cell r="C70">
            <v>8.1216030849358969</v>
          </cell>
          <cell r="D70">
            <v>6.9178710965174366</v>
          </cell>
        </row>
        <row r="71">
          <cell r="B71">
            <v>38433</v>
          </cell>
          <cell r="C71">
            <v>8.1338008649899844</v>
          </cell>
          <cell r="D71">
            <v>6.8931221083888303</v>
          </cell>
        </row>
        <row r="72">
          <cell r="B72">
            <v>38434</v>
          </cell>
          <cell r="C72">
            <v>8.1253562696829924</v>
          </cell>
          <cell r="D72">
            <v>6.9178710965174366</v>
          </cell>
        </row>
        <row r="73">
          <cell r="B73">
            <v>38435</v>
          </cell>
          <cell r="C73">
            <v>8.1384928385416675</v>
          </cell>
          <cell r="D73">
            <v>6.9453699722158904</v>
          </cell>
        </row>
        <row r="74">
          <cell r="B74">
            <v>38439</v>
          </cell>
          <cell r="C74">
            <v>8.1384928385416675</v>
          </cell>
          <cell r="D74">
            <v>6.9453699722158904</v>
          </cell>
        </row>
        <row r="75">
          <cell r="B75">
            <v>38440</v>
          </cell>
          <cell r="C75">
            <v>7.9789786865955525</v>
          </cell>
          <cell r="D75">
            <v>6.9426200846460446</v>
          </cell>
        </row>
        <row r="76">
          <cell r="B76">
            <v>38441</v>
          </cell>
          <cell r="C76">
            <v>7.9658421177368783</v>
          </cell>
          <cell r="D76">
            <v>6.9206209840872832</v>
          </cell>
        </row>
        <row r="77">
          <cell r="B77">
            <v>38442</v>
          </cell>
          <cell r="C77">
            <v>7.9392512043432992</v>
          </cell>
          <cell r="D77">
            <v>6.8821225581094492</v>
          </cell>
        </row>
        <row r="78">
          <cell r="B78">
            <v>38443</v>
          </cell>
          <cell r="C78">
            <v>8.0539952188501598</v>
          </cell>
          <cell r="D78">
            <v>6.9096214338079012</v>
          </cell>
        </row>
        <row r="79">
          <cell r="B79">
            <v>38446</v>
          </cell>
          <cell r="C79">
            <v>8.0959748387419861</v>
          </cell>
          <cell r="D79">
            <v>6.884872445679294</v>
          </cell>
        </row>
        <row r="80">
          <cell r="B80">
            <v>38447</v>
          </cell>
          <cell r="C80">
            <v>8.112766686698718</v>
          </cell>
          <cell r="D80">
            <v>6.9151212089475926</v>
          </cell>
        </row>
        <row r="81">
          <cell r="B81">
            <v>38448</v>
          </cell>
          <cell r="C81">
            <v>8.1687397930852867</v>
          </cell>
          <cell r="D81">
            <v>6.9453699722158904</v>
          </cell>
        </row>
        <row r="82">
          <cell r="B82">
            <v>38449</v>
          </cell>
          <cell r="C82">
            <v>8.1622094434149126</v>
          </cell>
          <cell r="D82">
            <v>6.961869297634963</v>
          </cell>
        </row>
        <row r="83">
          <cell r="B83">
            <v>38450</v>
          </cell>
          <cell r="C83">
            <v>8.142618954132061</v>
          </cell>
          <cell r="D83">
            <v>6.9508697473555809</v>
          </cell>
        </row>
        <row r="84">
          <cell r="B84">
            <v>38453</v>
          </cell>
          <cell r="C84">
            <v>8.0987737599322411</v>
          </cell>
          <cell r="D84">
            <v>6.9563695224952724</v>
          </cell>
        </row>
        <row r="85">
          <cell r="B85">
            <v>38454</v>
          </cell>
          <cell r="C85">
            <v>8.2620274641371694</v>
          </cell>
          <cell r="D85">
            <v>6.9261207592269729</v>
          </cell>
        </row>
        <row r="86">
          <cell r="B86">
            <v>38455</v>
          </cell>
          <cell r="C86">
            <v>8.1780685042176486</v>
          </cell>
          <cell r="D86">
            <v>6.9563695224952724</v>
          </cell>
        </row>
        <row r="87">
          <cell r="B87">
            <v>38456</v>
          </cell>
          <cell r="C87">
            <v>7.851559976351262</v>
          </cell>
          <cell r="D87">
            <v>6.9183750745839534</v>
          </cell>
        </row>
        <row r="88">
          <cell r="B88">
            <v>38457</v>
          </cell>
          <cell r="C88">
            <v>7.5483742058402443</v>
          </cell>
          <cell r="D88">
            <v>6.7665771762283544</v>
          </cell>
        </row>
        <row r="89">
          <cell r="B89">
            <v>38460</v>
          </cell>
          <cell r="C89">
            <v>7.696701916260567</v>
          </cell>
          <cell r="D89">
            <v>6.6616986282735784</v>
          </cell>
        </row>
        <row r="90">
          <cell r="B90">
            <v>38461</v>
          </cell>
          <cell r="C90">
            <v>7.8030505665173271</v>
          </cell>
          <cell r="D90">
            <v>6.7141379022509673</v>
          </cell>
        </row>
        <row r="91">
          <cell r="B91">
            <v>38462</v>
          </cell>
          <cell r="C91">
            <v>7.8002513654629402</v>
          </cell>
          <cell r="D91">
            <v>6.6754984372149959</v>
          </cell>
        </row>
        <row r="92">
          <cell r="B92">
            <v>38463</v>
          </cell>
          <cell r="C92">
            <v>7.817043493283804</v>
          </cell>
          <cell r="D92">
            <v>6.6644585900618623</v>
          </cell>
        </row>
        <row r="93">
          <cell r="B93">
            <v>38464</v>
          </cell>
          <cell r="C93">
            <v>7.5996828167285653</v>
          </cell>
          <cell r="D93">
            <v>6.725177749404101</v>
          </cell>
        </row>
        <row r="94">
          <cell r="B94">
            <v>38467</v>
          </cell>
          <cell r="C94">
            <v>7.6976349832786957</v>
          </cell>
          <cell r="D94">
            <v>6.7306976729806687</v>
          </cell>
        </row>
        <row r="95">
          <cell r="B95">
            <v>38468</v>
          </cell>
          <cell r="C95">
            <v>7.5996828167285653</v>
          </cell>
          <cell r="D95">
            <v>6.7472574437103701</v>
          </cell>
        </row>
        <row r="96">
          <cell r="B96">
            <v>38469</v>
          </cell>
          <cell r="C96">
            <v>7.6248703087995295</v>
          </cell>
          <cell r="D96">
            <v>6.6727384754267129</v>
          </cell>
        </row>
        <row r="97">
          <cell r="B97">
            <v>38470</v>
          </cell>
          <cell r="C97">
            <v>7.4224350663006309</v>
          </cell>
          <cell r="D97">
            <v>6.6699785136384291</v>
          </cell>
        </row>
        <row r="98">
          <cell r="B98">
            <v>38471</v>
          </cell>
          <cell r="C98">
            <v>7.4084421395341549</v>
          </cell>
          <cell r="D98">
            <v>6.6616986282735784</v>
          </cell>
        </row>
        <row r="99">
          <cell r="B99">
            <v>38474</v>
          </cell>
          <cell r="C99">
            <v>7.577293126391325</v>
          </cell>
          <cell r="D99">
            <v>6.7003380933095498</v>
          </cell>
        </row>
        <row r="100">
          <cell r="B100">
            <v>38475</v>
          </cell>
          <cell r="C100">
            <v>7.4224350663006309</v>
          </cell>
          <cell r="D100">
            <v>6.6782583990032798</v>
          </cell>
        </row>
        <row r="101">
          <cell r="B101">
            <v>38476</v>
          </cell>
          <cell r="C101">
            <v>7.7843925845243387</v>
          </cell>
          <cell r="D101">
            <v>6.7113779404626834</v>
          </cell>
        </row>
        <row r="102">
          <cell r="B102">
            <v>38477</v>
          </cell>
          <cell r="C102">
            <v>7.8030505665173271</v>
          </cell>
          <cell r="D102">
            <v>6.7168978640392494</v>
          </cell>
        </row>
        <row r="103">
          <cell r="B103">
            <v>38478</v>
          </cell>
          <cell r="C103">
            <v>7.9121972983719449</v>
          </cell>
          <cell r="D103">
            <v>6.7306976729806687</v>
          </cell>
        </row>
        <row r="104">
          <cell r="B104">
            <v>38481</v>
          </cell>
          <cell r="C104">
            <v>8.0269415927429382</v>
          </cell>
          <cell r="D104">
            <v>6.7334576347689525</v>
          </cell>
        </row>
        <row r="105">
          <cell r="B105">
            <v>38482</v>
          </cell>
          <cell r="C105">
            <v>7.9131303653900735</v>
          </cell>
          <cell r="D105">
            <v>6.7527773672869369</v>
          </cell>
        </row>
        <row r="106">
          <cell r="B106">
            <v>38483</v>
          </cell>
          <cell r="C106">
            <v>7.9317877876547982</v>
          </cell>
          <cell r="D106">
            <v>6.6810183607915636</v>
          </cell>
        </row>
        <row r="107">
          <cell r="B107">
            <v>38484</v>
          </cell>
          <cell r="C107">
            <v>7.9215260095043059</v>
          </cell>
          <cell r="D107">
            <v>6.7362175965572355</v>
          </cell>
        </row>
        <row r="108">
          <cell r="B108">
            <v>38485</v>
          </cell>
          <cell r="C108">
            <v>7.8851439521288569</v>
          </cell>
          <cell r="D108">
            <v>6.6988863918397259</v>
          </cell>
        </row>
        <row r="109">
          <cell r="B109">
            <v>38488</v>
          </cell>
          <cell r="C109">
            <v>7.9392512043432992</v>
          </cell>
          <cell r="D109">
            <v>6.7168978640392494</v>
          </cell>
        </row>
        <row r="110">
          <cell r="B110">
            <v>38489</v>
          </cell>
          <cell r="C110">
            <v>8.0577269271944107</v>
          </cell>
          <cell r="D110">
            <v>6.7030980550978319</v>
          </cell>
        </row>
        <row r="111">
          <cell r="B111">
            <v>38490</v>
          </cell>
          <cell r="C111">
            <v>8.3888996706949115</v>
          </cell>
          <cell r="D111">
            <v>6.6988863918397259</v>
          </cell>
        </row>
        <row r="112">
          <cell r="B112">
            <v>38491</v>
          </cell>
          <cell r="C112">
            <v>7.227433721148067</v>
          </cell>
          <cell r="D112">
            <v>6.7353346297993468</v>
          </cell>
        </row>
        <row r="113">
          <cell r="B113">
            <v>38492</v>
          </cell>
          <cell r="C113">
            <v>7.221032590229596</v>
          </cell>
          <cell r="D113">
            <v>6.7330861106764726</v>
          </cell>
        </row>
        <row r="114">
          <cell r="B114">
            <v>38495</v>
          </cell>
          <cell r="C114">
            <v>7.3914667217447603</v>
          </cell>
          <cell r="D114">
            <v>6.7353346297993468</v>
          </cell>
        </row>
        <row r="115">
          <cell r="B115">
            <v>38496</v>
          </cell>
          <cell r="C115">
            <v>7.3946670471555835</v>
          </cell>
          <cell r="D115">
            <v>6.7293385788050166</v>
          </cell>
        </row>
        <row r="116">
          <cell r="B116">
            <v>38497</v>
          </cell>
          <cell r="C116">
            <v>7.4722828599656346</v>
          </cell>
          <cell r="D116">
            <v>6.7383326552965119</v>
          </cell>
        </row>
        <row r="117">
          <cell r="B117">
            <v>38498</v>
          </cell>
          <cell r="C117">
            <v>7.6227132773242694</v>
          </cell>
          <cell r="D117">
            <v>6.8155318118485075</v>
          </cell>
        </row>
        <row r="118">
          <cell r="B118">
            <v>38499</v>
          </cell>
          <cell r="C118">
            <v>7.5835052102186857</v>
          </cell>
          <cell r="D118">
            <v>6.7758079740110722</v>
          </cell>
        </row>
        <row r="119">
          <cell r="B119">
            <v>38503</v>
          </cell>
          <cell r="C119">
            <v>7.348257767778823</v>
          </cell>
          <cell r="D119">
            <v>6.8686124893600553</v>
          </cell>
        </row>
        <row r="120">
          <cell r="B120">
            <v>38504</v>
          </cell>
          <cell r="C120">
            <v>7.4746833440721652</v>
          </cell>
          <cell r="D120">
            <v>6.7940044881219528</v>
          </cell>
        </row>
        <row r="121">
          <cell r="B121">
            <v>38505</v>
          </cell>
          <cell r="C121">
            <v>7.419471969573582</v>
          </cell>
          <cell r="D121">
            <v>6.7940044881219528</v>
          </cell>
        </row>
        <row r="122">
          <cell r="B122">
            <v>38506</v>
          </cell>
          <cell r="C122">
            <v>7.3802643825648202</v>
          </cell>
          <cell r="D122">
            <v>6.7580821171554586</v>
          </cell>
        </row>
        <row r="123">
          <cell r="B123">
            <v>38509</v>
          </cell>
          <cell r="C123">
            <v>7.374663332999055</v>
          </cell>
          <cell r="D123">
            <v>6.7415025613247703</v>
          </cell>
        </row>
        <row r="124">
          <cell r="B124">
            <v>38510</v>
          </cell>
          <cell r="C124">
            <v>7.3890659975898183</v>
          </cell>
          <cell r="D124">
            <v>6.7563208082795008</v>
          </cell>
        </row>
        <row r="125">
          <cell r="B125">
            <v>38511</v>
          </cell>
          <cell r="C125">
            <v>7.4170717255154637</v>
          </cell>
          <cell r="D125">
            <v>6.6941117792133289</v>
          </cell>
        </row>
        <row r="126">
          <cell r="B126">
            <v>38512</v>
          </cell>
          <cell r="C126">
            <v>7.5707027083333323</v>
          </cell>
          <cell r="D126">
            <v>6.7435791999165513</v>
          </cell>
        </row>
        <row r="127">
          <cell r="B127">
            <v>38513</v>
          </cell>
          <cell r="C127">
            <v>7.5186923793908074</v>
          </cell>
          <cell r="D127">
            <v>6.8192793437199635</v>
          </cell>
        </row>
        <row r="128">
          <cell r="B128">
            <v>38516</v>
          </cell>
          <cell r="C128">
            <v>7.610710616743213</v>
          </cell>
          <cell r="D128">
            <v>6.976379602259537</v>
          </cell>
        </row>
        <row r="129">
          <cell r="B129">
            <v>38517</v>
          </cell>
          <cell r="C129">
            <v>7.7499389349703183</v>
          </cell>
          <cell r="D129">
            <v>6.9598000464288479</v>
          </cell>
        </row>
        <row r="130">
          <cell r="B130">
            <v>38518</v>
          </cell>
          <cell r="C130">
            <v>7.8315551545439002</v>
          </cell>
          <cell r="D130">
            <v>6.9459837499032737</v>
          </cell>
        </row>
        <row r="131">
          <cell r="B131">
            <v>38519</v>
          </cell>
          <cell r="C131">
            <v>7.6779267867832068</v>
          </cell>
          <cell r="D131">
            <v>6.9632804852489736</v>
          </cell>
        </row>
        <row r="132">
          <cell r="B132">
            <v>38520</v>
          </cell>
          <cell r="C132">
            <v>7.7012250732836653</v>
          </cell>
          <cell r="D132">
            <v>6.9907958033854003</v>
          </cell>
        </row>
        <row r="133">
          <cell r="B133">
            <v>38523</v>
          </cell>
          <cell r="C133">
            <v>7.6010424413316926</v>
          </cell>
          <cell r="D133">
            <v>6.9687835488762602</v>
          </cell>
        </row>
        <row r="134">
          <cell r="B134">
            <v>38524</v>
          </cell>
          <cell r="C134">
            <v>7.5738874727668852</v>
          </cell>
          <cell r="D134">
            <v>6.9935473351990431</v>
          </cell>
        </row>
        <row r="135">
          <cell r="B135">
            <v>38525</v>
          </cell>
          <cell r="C135">
            <v>7.5769676229421741</v>
          </cell>
          <cell r="D135">
            <v>6.974286612503545</v>
          </cell>
        </row>
        <row r="136">
          <cell r="B136">
            <v>38526</v>
          </cell>
          <cell r="C136">
            <v>7.3835923109540982</v>
          </cell>
          <cell r="D136">
            <v>6.9522743579944031</v>
          </cell>
        </row>
        <row r="137">
          <cell r="B137">
            <v>38527</v>
          </cell>
          <cell r="C137">
            <v>7.4723459694989112</v>
          </cell>
          <cell r="D137">
            <v>6.8889891262806211</v>
          </cell>
        </row>
        <row r="138">
          <cell r="B138">
            <v>38530</v>
          </cell>
          <cell r="C138">
            <v>7.4538838779956436</v>
          </cell>
          <cell r="D138">
            <v>6.8449646172623391</v>
          </cell>
        </row>
        <row r="139">
          <cell r="B139">
            <v>38531</v>
          </cell>
          <cell r="C139">
            <v>7.626670556482197</v>
          </cell>
          <cell r="D139">
            <v>6.8999952535351907</v>
          </cell>
        </row>
        <row r="140">
          <cell r="B140">
            <v>38532</v>
          </cell>
          <cell r="C140">
            <v>7.5847336407813719</v>
          </cell>
          <cell r="D140">
            <v>6.913752912603405</v>
          </cell>
        </row>
        <row r="141">
          <cell r="B141">
            <v>38533</v>
          </cell>
          <cell r="C141">
            <v>7.5140622493909364</v>
          </cell>
          <cell r="D141">
            <v>6.9220075080443326</v>
          </cell>
        </row>
        <row r="142">
          <cell r="B142">
            <v>38534</v>
          </cell>
          <cell r="C142">
            <v>7.5847336407813719</v>
          </cell>
          <cell r="D142">
            <v>6.9577774216216888</v>
          </cell>
        </row>
        <row r="143">
          <cell r="B143">
            <v>38538</v>
          </cell>
          <cell r="C143">
            <v>7.7920886236183176</v>
          </cell>
          <cell r="D143">
            <v>6.9247590398579764</v>
          </cell>
        </row>
        <row r="144">
          <cell r="B144">
            <v>38539</v>
          </cell>
          <cell r="C144">
            <v>7.7097678559947882</v>
          </cell>
          <cell r="D144">
            <v>6.9687835488762602</v>
          </cell>
        </row>
        <row r="145">
          <cell r="B145">
            <v>38540</v>
          </cell>
          <cell r="C145">
            <v>7.7750028252132077</v>
          </cell>
          <cell r="D145">
            <v>6.8972437217215496</v>
          </cell>
        </row>
        <row r="146">
          <cell r="B146">
            <v>38541</v>
          </cell>
          <cell r="C146">
            <v>7.9233355599099466</v>
          </cell>
          <cell r="D146">
            <v>6.9495228261807602</v>
          </cell>
        </row>
        <row r="147">
          <cell r="B147">
            <v>38544</v>
          </cell>
          <cell r="C147">
            <v>7.9342084042539813</v>
          </cell>
          <cell r="D147">
            <v>6.9632804852489736</v>
          </cell>
        </row>
        <row r="148">
          <cell r="B148">
            <v>38545</v>
          </cell>
          <cell r="C148">
            <v>7.8169402068797629</v>
          </cell>
          <cell r="D148">
            <v>6.9247590398579764</v>
          </cell>
        </row>
        <row r="149">
          <cell r="B149">
            <v>38546</v>
          </cell>
          <cell r="C149">
            <v>7.7765563549570578</v>
          </cell>
          <cell r="D149">
            <v>6.9660320170626173</v>
          </cell>
        </row>
        <row r="150">
          <cell r="B150">
            <v>38547</v>
          </cell>
          <cell r="C150">
            <v>7.7004483084117394</v>
          </cell>
          <cell r="D150">
            <v>7.0167756368577869</v>
          </cell>
        </row>
        <row r="151">
          <cell r="B151">
            <v>38548</v>
          </cell>
          <cell r="C151">
            <v>7.7027781370617854</v>
          </cell>
          <cell r="D151">
            <v>6.9810135491167031</v>
          </cell>
        </row>
        <row r="152">
          <cell r="B152">
            <v>38551</v>
          </cell>
          <cell r="C152">
            <v>7.7416084592406404</v>
          </cell>
          <cell r="D152">
            <v>6.9700098298117545</v>
          </cell>
        </row>
        <row r="153">
          <cell r="B153">
            <v>38552</v>
          </cell>
          <cell r="C153">
            <v>7.8254827566080216</v>
          </cell>
          <cell r="D153">
            <v>6.9892663385954155</v>
          </cell>
        </row>
        <row r="154">
          <cell r="B154">
            <v>38553</v>
          </cell>
          <cell r="C154">
            <v>8.0118690486116897</v>
          </cell>
          <cell r="D154">
            <v>7.0140247070315507</v>
          </cell>
        </row>
        <row r="155">
          <cell r="B155">
            <v>38554</v>
          </cell>
          <cell r="C155">
            <v>7.9334316393820554</v>
          </cell>
          <cell r="D155">
            <v>7.0745451632087715</v>
          </cell>
        </row>
        <row r="156">
          <cell r="B156">
            <v>38555</v>
          </cell>
          <cell r="C156">
            <v>8.0134216464240815</v>
          </cell>
          <cell r="D156">
            <v>7.0607905140775848</v>
          </cell>
        </row>
        <row r="157">
          <cell r="B157">
            <v>38558</v>
          </cell>
          <cell r="C157">
            <v>7.9411976572212533</v>
          </cell>
          <cell r="D157">
            <v>7.0415340052939239</v>
          </cell>
        </row>
        <row r="158">
          <cell r="B158">
            <v>38559</v>
          </cell>
          <cell r="C158">
            <v>8.0173057037665725</v>
          </cell>
          <cell r="D158">
            <v>7.0607905140775848</v>
          </cell>
        </row>
        <row r="159">
          <cell r="B159">
            <v>38560</v>
          </cell>
          <cell r="C159">
            <v>8.0320607415901772</v>
          </cell>
          <cell r="D159">
            <v>7.1405674790384648</v>
          </cell>
        </row>
        <row r="160">
          <cell r="B160">
            <v>38561</v>
          </cell>
          <cell r="C160">
            <v>8.3093112828770952</v>
          </cell>
          <cell r="D160">
            <v>7.1213109702548048</v>
          </cell>
        </row>
        <row r="161">
          <cell r="B161">
            <v>38562</v>
          </cell>
          <cell r="C161">
            <v>8.2992147374392555</v>
          </cell>
          <cell r="D161">
            <v>7.0717942333825334</v>
          </cell>
        </row>
        <row r="162">
          <cell r="B162">
            <v>38565</v>
          </cell>
          <cell r="C162">
            <v>8.4848242645709995</v>
          </cell>
          <cell r="D162">
            <v>7.0580395842513468</v>
          </cell>
        </row>
        <row r="163">
          <cell r="B163">
            <v>38566</v>
          </cell>
          <cell r="C163">
            <v>8.7263496793038424</v>
          </cell>
          <cell r="D163">
            <v>7.0470358649463991</v>
          </cell>
        </row>
        <row r="164">
          <cell r="B164">
            <v>38567</v>
          </cell>
          <cell r="C164">
            <v>8.7030516257862516</v>
          </cell>
          <cell r="D164">
            <v>7.0772960930350086</v>
          </cell>
        </row>
        <row r="165">
          <cell r="B165">
            <v>38568</v>
          </cell>
          <cell r="C165">
            <v>8.7123702414378386</v>
          </cell>
          <cell r="D165">
            <v>7.0690433035562963</v>
          </cell>
        </row>
        <row r="166">
          <cell r="B166">
            <v>38569</v>
          </cell>
          <cell r="C166">
            <v>8.4964729418554992</v>
          </cell>
          <cell r="D166">
            <v>7.0415340052939239</v>
          </cell>
        </row>
        <row r="167">
          <cell r="B167">
            <v>38572</v>
          </cell>
          <cell r="C167">
            <v>8.3240660877178367</v>
          </cell>
          <cell r="D167">
            <v>7.0497867947726363</v>
          </cell>
        </row>
        <row r="168">
          <cell r="B168">
            <v>38573</v>
          </cell>
          <cell r="C168">
            <v>8.4366746277919624</v>
          </cell>
          <cell r="D168">
            <v>7.0800470228612458</v>
          </cell>
        </row>
        <row r="169">
          <cell r="B169">
            <v>38574</v>
          </cell>
          <cell r="C169">
            <v>8.5904433186949891</v>
          </cell>
          <cell r="D169">
            <v>7.1020544614711438</v>
          </cell>
        </row>
        <row r="170">
          <cell r="B170">
            <v>38575</v>
          </cell>
          <cell r="C170">
            <v>8.6137411392297185</v>
          </cell>
          <cell r="D170">
            <v>7.1424746778712898</v>
          </cell>
        </row>
        <row r="171">
          <cell r="B171">
            <v>38576</v>
          </cell>
          <cell r="C171">
            <v>8.6541245251866936</v>
          </cell>
          <cell r="D171">
            <v>7.2084820451532563</v>
          </cell>
        </row>
        <row r="172">
          <cell r="B172">
            <v>38579</v>
          </cell>
          <cell r="C172">
            <v>8.6618912419744856</v>
          </cell>
          <cell r="D172">
            <v>7.1938137413128196</v>
          </cell>
        </row>
        <row r="173">
          <cell r="B173">
            <v>38580</v>
          </cell>
          <cell r="C173">
            <v>8.5663682673226074</v>
          </cell>
          <cell r="D173">
            <v>7.0580395842513468</v>
          </cell>
        </row>
        <row r="174">
          <cell r="B174">
            <v>38581</v>
          </cell>
          <cell r="C174">
            <v>8.5189949294497609</v>
          </cell>
          <cell r="D174">
            <v>7.0332812158152116</v>
          </cell>
        </row>
        <row r="175">
          <cell r="B175">
            <v>38582</v>
          </cell>
          <cell r="C175">
            <v>9.0999787980871165</v>
          </cell>
          <cell r="D175">
            <v>6.9718830705220523</v>
          </cell>
        </row>
        <row r="176">
          <cell r="B176">
            <v>38583</v>
          </cell>
          <cell r="C176">
            <v>9.0290911917830794</v>
          </cell>
          <cell r="D176">
            <v>6.9966090574491924</v>
          </cell>
        </row>
        <row r="177">
          <cell r="B177">
            <v>38586</v>
          </cell>
          <cell r="C177">
            <v>8.9902173431647388</v>
          </cell>
          <cell r="D177">
            <v>6.9828723980452256</v>
          </cell>
        </row>
        <row r="178">
          <cell r="B178">
            <v>38587</v>
          </cell>
          <cell r="C178">
            <v>9.0222311008504317</v>
          </cell>
          <cell r="D178">
            <v>6.9389150879525339</v>
          </cell>
        </row>
        <row r="179">
          <cell r="B179">
            <v>38588</v>
          </cell>
          <cell r="C179">
            <v>8.9376233126810991</v>
          </cell>
          <cell r="D179">
            <v>6.9031997735022221</v>
          </cell>
        </row>
        <row r="180">
          <cell r="B180">
            <v>38589</v>
          </cell>
          <cell r="C180">
            <v>8.9433400551249722</v>
          </cell>
          <cell r="D180">
            <v>6.9059471053830155</v>
          </cell>
        </row>
        <row r="181">
          <cell r="B181">
            <v>38590</v>
          </cell>
          <cell r="C181">
            <v>8.880455888242361</v>
          </cell>
          <cell r="D181">
            <v>6.8619897952903237</v>
          </cell>
        </row>
        <row r="182">
          <cell r="B182">
            <v>38593</v>
          </cell>
          <cell r="C182">
            <v>8.8873159791750105</v>
          </cell>
          <cell r="D182">
            <v>6.8867157822174629</v>
          </cell>
        </row>
        <row r="183">
          <cell r="B183">
            <v>38594</v>
          </cell>
          <cell r="C183">
            <v>8.9227597823270273</v>
          </cell>
          <cell r="D183">
            <v>6.8647371271711171</v>
          </cell>
        </row>
        <row r="184">
          <cell r="B184">
            <v>38595</v>
          </cell>
          <cell r="C184">
            <v>9.5939053452378147</v>
          </cell>
          <cell r="D184">
            <v>6.8949577778598421</v>
          </cell>
        </row>
        <row r="185">
          <cell r="B185">
            <v>38596</v>
          </cell>
          <cell r="C185">
            <v>9.550458102664372</v>
          </cell>
          <cell r="D185">
            <v>7.1792304396645159</v>
          </cell>
        </row>
        <row r="186">
          <cell r="B186">
            <v>38597</v>
          </cell>
          <cell r="C186">
            <v>9.4178296779665001</v>
          </cell>
          <cell r="D186">
            <v>7.3147057647995011</v>
          </cell>
        </row>
        <row r="187">
          <cell r="B187">
            <v>38601</v>
          </cell>
          <cell r="C187">
            <v>9.6602195575867515</v>
          </cell>
          <cell r="D187">
            <v>7.3289663253400255</v>
          </cell>
        </row>
        <row r="188">
          <cell r="B188">
            <v>38602</v>
          </cell>
          <cell r="C188">
            <v>9.5847585573276159</v>
          </cell>
          <cell r="D188">
            <v>7.3931388477723869</v>
          </cell>
        </row>
        <row r="189">
          <cell r="B189">
            <v>38603</v>
          </cell>
          <cell r="C189">
            <v>9.4772837993827874</v>
          </cell>
          <cell r="D189">
            <v>7.4185953083090057</v>
          </cell>
        </row>
        <row r="190">
          <cell r="B190">
            <v>38604</v>
          </cell>
          <cell r="C190">
            <v>9.5001507691582834</v>
          </cell>
          <cell r="D190">
            <v>7.3717480069615995</v>
          </cell>
        </row>
        <row r="191">
          <cell r="B191">
            <v>38607</v>
          </cell>
          <cell r="C191">
            <v>9.5058675116021565</v>
          </cell>
          <cell r="D191">
            <v>7.3004452042589758</v>
          </cell>
        </row>
        <row r="192">
          <cell r="B192">
            <v>38608</v>
          </cell>
          <cell r="C192">
            <v>9.461276920539941</v>
          </cell>
          <cell r="D192">
            <v>7.264793802907664</v>
          </cell>
        </row>
        <row r="193">
          <cell r="B193">
            <v>38609</v>
          </cell>
          <cell r="C193">
            <v>9.4052528445899775</v>
          </cell>
          <cell r="D193">
            <v>7.3717480069615995</v>
          </cell>
        </row>
        <row r="194">
          <cell r="B194">
            <v>38610</v>
          </cell>
          <cell r="C194">
            <v>9.2764807896805213</v>
          </cell>
          <cell r="D194">
            <v>7.4369307385136691</v>
          </cell>
        </row>
        <row r="195">
          <cell r="B195">
            <v>38611</v>
          </cell>
          <cell r="C195">
            <v>9.3224813907254163</v>
          </cell>
          <cell r="D195">
            <v>7.4798416737260132</v>
          </cell>
        </row>
        <row r="196">
          <cell r="B196">
            <v>38614</v>
          </cell>
          <cell r="C196">
            <v>9.2899443802302457</v>
          </cell>
          <cell r="D196">
            <v>7.4297789159782788</v>
          </cell>
        </row>
        <row r="197">
          <cell r="B197">
            <v>38615</v>
          </cell>
          <cell r="C197">
            <v>9.1912113828655961</v>
          </cell>
          <cell r="D197">
            <v>7.4798416737260132</v>
          </cell>
        </row>
        <row r="198">
          <cell r="B198">
            <v>38616</v>
          </cell>
          <cell r="C198">
            <v>9.2955542096259656</v>
          </cell>
          <cell r="D198">
            <v>7.4369307385136691</v>
          </cell>
        </row>
        <row r="199">
          <cell r="B199">
            <v>38617</v>
          </cell>
          <cell r="C199">
            <v>9.4077507975403396</v>
          </cell>
          <cell r="D199">
            <v>7.415475270907498</v>
          </cell>
        </row>
        <row r="200">
          <cell r="B200">
            <v>38618</v>
          </cell>
          <cell r="C200">
            <v>9.3527744694622967</v>
          </cell>
          <cell r="D200">
            <v>7.4226272364793386</v>
          </cell>
        </row>
        <row r="201">
          <cell r="B201">
            <v>38621</v>
          </cell>
          <cell r="C201">
            <v>9.6467295297979554</v>
          </cell>
          <cell r="D201">
            <v>7.4297789159782788</v>
          </cell>
        </row>
        <row r="202">
          <cell r="B202">
            <v>38622</v>
          </cell>
          <cell r="C202">
            <v>9.7600480835914745</v>
          </cell>
          <cell r="D202">
            <v>7.4988867649345172</v>
          </cell>
        </row>
        <row r="203">
          <cell r="B203">
            <v>38623</v>
          </cell>
          <cell r="C203">
            <v>9.7275110730963057</v>
          </cell>
          <cell r="D203">
            <v>7.4929289791446108</v>
          </cell>
        </row>
        <row r="204">
          <cell r="B204">
            <v>38624</v>
          </cell>
          <cell r="C204">
            <v>9.9058013966480445</v>
          </cell>
          <cell r="D204">
            <v>7.4758003449986301</v>
          </cell>
        </row>
        <row r="205">
          <cell r="B205">
            <v>38625</v>
          </cell>
          <cell r="C205">
            <v>10.024441340782124</v>
          </cell>
          <cell r="D205">
            <v>7.4798416737260132</v>
          </cell>
        </row>
        <row r="206">
          <cell r="B206">
            <v>38628</v>
          </cell>
          <cell r="C206">
            <v>10.26829862684359</v>
          </cell>
          <cell r="D206">
            <v>7.4512343835844499</v>
          </cell>
        </row>
        <row r="207">
          <cell r="B207">
            <v>38629</v>
          </cell>
          <cell r="C207">
            <v>10.152011173184357</v>
          </cell>
          <cell r="D207">
            <v>7.5167601223042357</v>
          </cell>
        </row>
        <row r="208">
          <cell r="B208">
            <v>38630</v>
          </cell>
          <cell r="C208">
            <v>9.7935399441340785</v>
          </cell>
          <cell r="D208">
            <v>7.3582606906243733</v>
          </cell>
        </row>
        <row r="209">
          <cell r="B209">
            <v>38631</v>
          </cell>
          <cell r="C209">
            <v>9.5435030726256986</v>
          </cell>
          <cell r="D209">
            <v>7.022125031461016</v>
          </cell>
        </row>
        <row r="210">
          <cell r="B210">
            <v>38632</v>
          </cell>
          <cell r="C210">
            <v>9.7335821229050286</v>
          </cell>
          <cell r="D210">
            <v>7.0364286765317967</v>
          </cell>
        </row>
        <row r="211">
          <cell r="B211">
            <v>38635</v>
          </cell>
          <cell r="C211">
            <v>9.4631340782122901</v>
          </cell>
          <cell r="D211">
            <v>7.0721877892087504</v>
          </cell>
        </row>
        <row r="212">
          <cell r="B212">
            <v>38636</v>
          </cell>
          <cell r="C212">
            <v>9.3368399441340788</v>
          </cell>
          <cell r="D212">
            <v>7.1150987244210926</v>
          </cell>
        </row>
        <row r="213">
          <cell r="B213">
            <v>38637</v>
          </cell>
          <cell r="C213">
            <v>9.1863075418994402</v>
          </cell>
          <cell r="D213">
            <v>7.2009205948457797</v>
          </cell>
        </row>
        <row r="214">
          <cell r="B214">
            <v>38638</v>
          </cell>
          <cell r="C214">
            <v>9.1110413407821227</v>
          </cell>
          <cell r="D214">
            <v>7.0578841441379687</v>
          </cell>
        </row>
        <row r="215">
          <cell r="B215">
            <v>38639</v>
          </cell>
          <cell r="C215">
            <v>9.2335083798882689</v>
          </cell>
          <cell r="D215">
            <v>7.1079469018857031</v>
          </cell>
        </row>
        <row r="216">
          <cell r="B216">
            <v>38642</v>
          </cell>
          <cell r="C216">
            <v>9.4274145251396657</v>
          </cell>
          <cell r="D216">
            <v>7.165161482168827</v>
          </cell>
        </row>
        <row r="217">
          <cell r="B217">
            <v>38643</v>
          </cell>
          <cell r="C217">
            <v>9.2972932960893875</v>
          </cell>
          <cell r="D217">
            <v>7.0721877892087504</v>
          </cell>
        </row>
        <row r="218">
          <cell r="B218">
            <v>38644</v>
          </cell>
          <cell r="C218">
            <v>9.5116106145251411</v>
          </cell>
          <cell r="D218">
            <v>6.979214096248672</v>
          </cell>
        </row>
        <row r="219">
          <cell r="B219">
            <v>38645</v>
          </cell>
          <cell r="C219">
            <v>9.4427133920193054</v>
          </cell>
          <cell r="D219">
            <v>6.8302996733536308</v>
          </cell>
        </row>
        <row r="220">
          <cell r="B220">
            <v>38646</v>
          </cell>
          <cell r="C220">
            <v>9.5348844005540911</v>
          </cell>
          <cell r="D220">
            <v>7.0226292189384178</v>
          </cell>
        </row>
        <row r="221">
          <cell r="B221">
            <v>38649</v>
          </cell>
          <cell r="C221">
            <v>9.8200723446087874</v>
          </cell>
          <cell r="D221">
            <v>7.222082081026346</v>
          </cell>
        </row>
        <row r="222">
          <cell r="B222">
            <v>38650</v>
          </cell>
          <cell r="C222">
            <v>9.7528417266187049</v>
          </cell>
          <cell r="D222">
            <v>7.222082081026346</v>
          </cell>
        </row>
        <row r="223">
          <cell r="B223">
            <v>38651</v>
          </cell>
          <cell r="C223">
            <v>9.5966931945127136</v>
          </cell>
          <cell r="D223">
            <v>7.3289318285734497</v>
          </cell>
        </row>
        <row r="224">
          <cell r="B224">
            <v>38652</v>
          </cell>
          <cell r="C224">
            <v>9.4394602976004283</v>
          </cell>
          <cell r="D224">
            <v>7.2078354480200657</v>
          </cell>
        </row>
        <row r="225">
          <cell r="B225">
            <v>38653</v>
          </cell>
          <cell r="C225">
            <v>9.2374578631321214</v>
          </cell>
          <cell r="D225">
            <v>6.9656426869132959</v>
          </cell>
        </row>
        <row r="226">
          <cell r="B226">
            <v>38656</v>
          </cell>
          <cell r="C226">
            <v>9.4317206286675681</v>
          </cell>
          <cell r="D226">
            <v>7.1009857004729611</v>
          </cell>
        </row>
        <row r="227">
          <cell r="B227">
            <v>38657</v>
          </cell>
          <cell r="C227">
            <v>9.5034378211716337</v>
          </cell>
          <cell r="D227">
            <v>7.1009857004729611</v>
          </cell>
        </row>
        <row r="228">
          <cell r="B228">
            <v>38658</v>
          </cell>
          <cell r="C228">
            <v>9.764769739487912</v>
          </cell>
          <cell r="D228">
            <v>7.0439991684478391</v>
          </cell>
        </row>
        <row r="229">
          <cell r="B229">
            <v>38659</v>
          </cell>
          <cell r="C229">
            <v>9.5392218597792571</v>
          </cell>
          <cell r="D229">
            <v>7.1009857004729611</v>
          </cell>
        </row>
        <row r="230">
          <cell r="B230">
            <v>38660</v>
          </cell>
          <cell r="C230">
            <v>9.4980159971401754</v>
          </cell>
          <cell r="D230">
            <v>7.0724924344604005</v>
          </cell>
        </row>
        <row r="231">
          <cell r="B231">
            <v>38663</v>
          </cell>
          <cell r="C231">
            <v>9.5142814692345503</v>
          </cell>
          <cell r="D231">
            <v>7.1508489159949438</v>
          </cell>
        </row>
        <row r="232">
          <cell r="B232">
            <v>38664</v>
          </cell>
          <cell r="C232">
            <v>9.1607785423834827</v>
          </cell>
          <cell r="D232">
            <v>7.2434520305357664</v>
          </cell>
        </row>
        <row r="233">
          <cell r="B233">
            <v>38665</v>
          </cell>
          <cell r="C233">
            <v>9.0241485767907417</v>
          </cell>
          <cell r="D233">
            <v>7.0938623839698201</v>
          </cell>
        </row>
        <row r="234">
          <cell r="B234">
            <v>38666</v>
          </cell>
          <cell r="C234">
            <v>9.0675231690424063</v>
          </cell>
          <cell r="D234">
            <v>7.222082081026346</v>
          </cell>
        </row>
        <row r="235">
          <cell r="B235">
            <v>38667</v>
          </cell>
          <cell r="C235">
            <v>9.0870417355556548</v>
          </cell>
          <cell r="D235">
            <v>7.2078354480200657</v>
          </cell>
        </row>
        <row r="236">
          <cell r="B236">
            <v>38670</v>
          </cell>
          <cell r="C236">
            <v>9.0913791947808207</v>
          </cell>
          <cell r="D236">
            <v>7.2576986635420466</v>
          </cell>
        </row>
        <row r="237">
          <cell r="B237">
            <v>38671</v>
          </cell>
          <cell r="C237">
            <v>9.1184883149381122</v>
          </cell>
          <cell r="D237">
            <v>7.3289318285734497</v>
          </cell>
        </row>
        <row r="238">
          <cell r="B238">
            <v>38672</v>
          </cell>
          <cell r="C238">
            <v>9.1727065552526934</v>
          </cell>
          <cell r="D238">
            <v>7.4144116266111322</v>
          </cell>
        </row>
        <row r="239">
          <cell r="B239">
            <v>38673</v>
          </cell>
          <cell r="C239">
            <v>9.4128906859011678</v>
          </cell>
          <cell r="D239">
            <v>7.4835429604969086</v>
          </cell>
        </row>
        <row r="240">
          <cell r="B240">
            <v>38674</v>
          </cell>
          <cell r="C240">
            <v>9.4389830652748525</v>
          </cell>
          <cell r="D240">
            <v>7.6191059749249535</v>
          </cell>
        </row>
        <row r="241">
          <cell r="B241">
            <v>38677</v>
          </cell>
          <cell r="C241">
            <v>9.4585523498051156</v>
          </cell>
          <cell r="D241">
            <v>7.5762966019476767</v>
          </cell>
        </row>
        <row r="242">
          <cell r="B242">
            <v>38678</v>
          </cell>
          <cell r="C242">
            <v>9.4629010797007282</v>
          </cell>
          <cell r="D242">
            <v>7.4050592527364776</v>
          </cell>
        </row>
        <row r="243">
          <cell r="B243">
            <v>38679</v>
          </cell>
          <cell r="C243">
            <v>9.5074755611307751</v>
          </cell>
          <cell r="D243">
            <v>7.4764080650006965</v>
          </cell>
        </row>
        <row r="244">
          <cell r="B244">
            <v>38681</v>
          </cell>
          <cell r="C244">
            <v>9.5074755611307751</v>
          </cell>
          <cell r="D244">
            <v>7.5049476469855492</v>
          </cell>
        </row>
        <row r="245">
          <cell r="B245">
            <v>38684</v>
          </cell>
          <cell r="C245">
            <v>9.2856903364544578</v>
          </cell>
          <cell r="D245">
            <v>7.5548919154590379</v>
          </cell>
        </row>
        <row r="246">
          <cell r="B246">
            <v>38685</v>
          </cell>
          <cell r="C246">
            <v>9.3237417230410831</v>
          </cell>
          <cell r="D246">
            <v>7.5620268109552518</v>
          </cell>
        </row>
        <row r="247">
          <cell r="B247">
            <v>38686</v>
          </cell>
          <cell r="C247">
            <v>9.4259368755880111</v>
          </cell>
          <cell r="D247">
            <v>7.5620268109552518</v>
          </cell>
        </row>
        <row r="248">
          <cell r="B248">
            <v>38687</v>
          </cell>
          <cell r="C248">
            <v>9.6640298373728761</v>
          </cell>
          <cell r="D248">
            <v>7.4621382740082707</v>
          </cell>
        </row>
        <row r="249">
          <cell r="B249">
            <v>38688</v>
          </cell>
          <cell r="C249">
            <v>9.6575067425294563</v>
          </cell>
          <cell r="D249">
            <v>7.5477570199628241</v>
          </cell>
        </row>
        <row r="250">
          <cell r="B250">
            <v>38691</v>
          </cell>
          <cell r="C250">
            <v>9.5053011961829661</v>
          </cell>
          <cell r="D250">
            <v>7.5263523334741862</v>
          </cell>
        </row>
        <row r="251">
          <cell r="B251">
            <v>38692</v>
          </cell>
          <cell r="C251">
            <v>9.5139986559741931</v>
          </cell>
          <cell r="D251">
            <v>7.3836544235499293</v>
          </cell>
        </row>
        <row r="252">
          <cell r="B252">
            <v>38693</v>
          </cell>
          <cell r="C252">
            <v>9.3465725549930543</v>
          </cell>
          <cell r="D252">
            <v>7.3836544235499293</v>
          </cell>
        </row>
        <row r="253">
          <cell r="B253">
            <v>38694</v>
          </cell>
          <cell r="C253">
            <v>9.3052596209847227</v>
          </cell>
          <cell r="D253">
            <v>7.3194403640840138</v>
          </cell>
        </row>
        <row r="254">
          <cell r="B254">
            <v>38695</v>
          </cell>
          <cell r="C254">
            <v>9.3052596209847227</v>
          </cell>
          <cell r="D254">
            <v>7.3408450505726526</v>
          </cell>
        </row>
        <row r="255">
          <cell r="B255">
            <v>38698</v>
          </cell>
          <cell r="C255">
            <v>9.3052596209847227</v>
          </cell>
          <cell r="D255">
            <v>7.426463796527206</v>
          </cell>
        </row>
        <row r="256">
          <cell r="B256">
            <v>38699</v>
          </cell>
          <cell r="C256">
            <v>9.3096083508803389</v>
          </cell>
          <cell r="D256">
            <v>7.3907895330930069</v>
          </cell>
        </row>
        <row r="257">
          <cell r="B257">
            <v>38700</v>
          </cell>
          <cell r="C257">
            <v>9.7336095157026996</v>
          </cell>
          <cell r="D257">
            <v>7.397924214542356</v>
          </cell>
        </row>
        <row r="258">
          <cell r="B258">
            <v>38701</v>
          </cell>
          <cell r="C258">
            <v>9.6433733703687103</v>
          </cell>
          <cell r="D258">
            <v>7.4632684894796384</v>
          </cell>
        </row>
        <row r="259">
          <cell r="B259">
            <v>38702</v>
          </cell>
          <cell r="C259">
            <v>9.5346551229783625</v>
          </cell>
          <cell r="D259">
            <v>7.406180823019219</v>
          </cell>
        </row>
        <row r="260">
          <cell r="B260">
            <v>38705</v>
          </cell>
          <cell r="C260">
            <v>9.4465933425921769</v>
          </cell>
          <cell r="D260">
            <v>7.3562288472672472</v>
          </cell>
        </row>
        <row r="261">
          <cell r="B261">
            <v>38706</v>
          </cell>
          <cell r="C261">
            <v>9.3106955333542398</v>
          </cell>
          <cell r="D261">
            <v>7.3062770142347979</v>
          </cell>
        </row>
        <row r="262">
          <cell r="B262">
            <v>38707</v>
          </cell>
          <cell r="C262">
            <v>9.5400910353478796</v>
          </cell>
          <cell r="D262">
            <v>7.5489002032495494</v>
          </cell>
        </row>
        <row r="263">
          <cell r="B263">
            <v>38708</v>
          </cell>
          <cell r="C263">
            <v>9.6498964652121302</v>
          </cell>
          <cell r="D263">
            <v>7.5417642271020569</v>
          </cell>
        </row>
        <row r="264">
          <cell r="B264">
            <v>38709</v>
          </cell>
          <cell r="C264">
            <v>9.6857734868509464</v>
          </cell>
          <cell r="D264">
            <v>7.5203562986595802</v>
          </cell>
        </row>
        <row r="265">
          <cell r="B265">
            <v>38713</v>
          </cell>
          <cell r="C265">
            <v>9.6379374579991932</v>
          </cell>
          <cell r="D265">
            <v>7.5203562986595802</v>
          </cell>
        </row>
        <row r="266">
          <cell r="B266">
            <v>38714</v>
          </cell>
          <cell r="C266">
            <v>9.6727272971641067</v>
          </cell>
          <cell r="D266">
            <v>7.5703081316920295</v>
          </cell>
        </row>
        <row r="267">
          <cell r="B267">
            <v>38715</v>
          </cell>
          <cell r="C267">
            <v>9.6738144796380077</v>
          </cell>
          <cell r="D267">
            <v>7.563172155544537</v>
          </cell>
        </row>
        <row r="268">
          <cell r="B268">
            <v>38716</v>
          </cell>
          <cell r="C268">
            <v>9.5993232067510554</v>
          </cell>
          <cell r="D268">
            <v>8.6336286214416536</v>
          </cell>
        </row>
        <row r="269">
          <cell r="B269">
            <v>38720</v>
          </cell>
          <cell r="C269">
            <v>9.7148360064513248</v>
          </cell>
          <cell r="D269">
            <v>8.8608472579035649</v>
          </cell>
        </row>
        <row r="270">
          <cell r="B270">
            <v>38721</v>
          </cell>
          <cell r="C270">
            <v>9.7288187763713072</v>
          </cell>
          <cell r="D270">
            <v>8.8545745698776326</v>
          </cell>
        </row>
        <row r="271">
          <cell r="B271">
            <v>38722</v>
          </cell>
          <cell r="C271">
            <v>9.8213156118143452</v>
          </cell>
          <cell r="D271">
            <v>8.8099637456166384</v>
          </cell>
        </row>
        <row r="272">
          <cell r="B272">
            <v>38723</v>
          </cell>
          <cell r="C272">
            <v>9.938478270042193</v>
          </cell>
          <cell r="D272">
            <v>8.8023384429496119</v>
          </cell>
        </row>
        <row r="273">
          <cell r="B273">
            <v>38726</v>
          </cell>
          <cell r="C273">
            <v>10.129638396624474</v>
          </cell>
          <cell r="D273">
            <v>8.7046088136326762</v>
          </cell>
        </row>
        <row r="274">
          <cell r="B274">
            <v>38727</v>
          </cell>
          <cell r="C274">
            <v>10.283799789029535</v>
          </cell>
          <cell r="D274">
            <v>8.5950251122531789</v>
          </cell>
        </row>
        <row r="275">
          <cell r="B275">
            <v>38728</v>
          </cell>
          <cell r="C275">
            <v>10.154304219409283</v>
          </cell>
          <cell r="D275">
            <v>8.6543829505004073</v>
          </cell>
        </row>
        <row r="276">
          <cell r="B276">
            <v>38729</v>
          </cell>
          <cell r="C276">
            <v>10.141971308016878</v>
          </cell>
          <cell r="D276">
            <v>8.7548346767649452</v>
          </cell>
        </row>
        <row r="277">
          <cell r="B277">
            <v>38730</v>
          </cell>
          <cell r="C277">
            <v>10.191298731468315</v>
          </cell>
          <cell r="D277">
            <v>8.6178550500405748</v>
          </cell>
        </row>
        <row r="278">
          <cell r="B278">
            <v>38734</v>
          </cell>
          <cell r="C278">
            <v>9.9199789029535861</v>
          </cell>
          <cell r="D278">
            <v>8.640684987827969</v>
          </cell>
        </row>
        <row r="279">
          <cell r="B279">
            <v>38735</v>
          </cell>
          <cell r="C279">
            <v>9.9508111814345988</v>
          </cell>
          <cell r="D279">
            <v>8.6907005952001821</v>
          </cell>
        </row>
        <row r="280">
          <cell r="B280">
            <v>38736</v>
          </cell>
          <cell r="C280">
            <v>10.116128894098555</v>
          </cell>
          <cell r="D280">
            <v>8.7830067008656627</v>
          </cell>
        </row>
        <row r="281">
          <cell r="B281">
            <v>38737</v>
          </cell>
          <cell r="C281">
            <v>9.9019122447139463</v>
          </cell>
          <cell r="D281">
            <v>8.8329807231640007</v>
          </cell>
        </row>
        <row r="282">
          <cell r="B282">
            <v>38740</v>
          </cell>
          <cell r="C282">
            <v>9.98823835715252</v>
          </cell>
          <cell r="D282">
            <v>8.8055572726301197</v>
          </cell>
        </row>
        <row r="283">
          <cell r="B283">
            <v>38741</v>
          </cell>
          <cell r="C283">
            <v>10.154496055182364</v>
          </cell>
          <cell r="D283">
            <v>8.8732089879234817</v>
          </cell>
        </row>
        <row r="284">
          <cell r="B284">
            <v>38742</v>
          </cell>
          <cell r="C284">
            <v>10.234427640773635</v>
          </cell>
          <cell r="D284">
            <v>8.7920269295714455</v>
          </cell>
        </row>
        <row r="285">
          <cell r="B285">
            <v>38743</v>
          </cell>
          <cell r="C285">
            <v>10.797993779269875</v>
          </cell>
          <cell r="D285">
            <v>8.7604561291012093</v>
          </cell>
        </row>
        <row r="286">
          <cell r="B286">
            <v>38744</v>
          </cell>
          <cell r="C286">
            <v>10.781653497942385</v>
          </cell>
          <cell r="D286">
            <v>8.8732089879234817</v>
          </cell>
        </row>
        <row r="287">
          <cell r="B287">
            <v>38747</v>
          </cell>
          <cell r="C287">
            <v>10.88990905349794</v>
          </cell>
          <cell r="D287">
            <v>9.0851843625093522</v>
          </cell>
        </row>
        <row r="288">
          <cell r="B288">
            <v>38748</v>
          </cell>
          <cell r="C288">
            <v>10.950051028806582</v>
          </cell>
          <cell r="D288">
            <v>9.0692708414811563</v>
          </cell>
        </row>
        <row r="289">
          <cell r="B289">
            <v>38749</v>
          </cell>
          <cell r="C289">
            <v>11.51533779201444</v>
          </cell>
          <cell r="D289">
            <v>9.1788260876366881</v>
          </cell>
        </row>
        <row r="290">
          <cell r="B290">
            <v>38750</v>
          </cell>
          <cell r="C290">
            <v>11.11844855967078</v>
          </cell>
          <cell r="D290">
            <v>9.1013885376713635</v>
          </cell>
        </row>
        <row r="291">
          <cell r="B291">
            <v>38751</v>
          </cell>
          <cell r="C291">
            <v>11.232718312757202</v>
          </cell>
          <cell r="D291">
            <v>8.9928104715624713</v>
          </cell>
        </row>
        <row r="292">
          <cell r="B292">
            <v>38754</v>
          </cell>
          <cell r="C292">
            <v>11.42874290672021</v>
          </cell>
          <cell r="D292">
            <v>8.9928104715624713</v>
          </cell>
        </row>
        <row r="293">
          <cell r="B293">
            <v>38755</v>
          </cell>
          <cell r="C293">
            <v>11.31891630335784</v>
          </cell>
          <cell r="D293">
            <v>8.9556653436831137</v>
          </cell>
        </row>
        <row r="294">
          <cell r="B294">
            <v>38756</v>
          </cell>
          <cell r="C294">
            <v>11.421703798580976</v>
          </cell>
          <cell r="D294">
            <v>8.8299433723991338</v>
          </cell>
        </row>
        <row r="295">
          <cell r="B295">
            <v>38757</v>
          </cell>
          <cell r="C295">
            <v>11.501257886079673</v>
          </cell>
          <cell r="D295">
            <v>8.793750683696171</v>
          </cell>
        </row>
        <row r="296">
          <cell r="B296">
            <v>38758</v>
          </cell>
          <cell r="C296">
            <v>11.34144427957769</v>
          </cell>
          <cell r="D296">
            <v>8.5223055184239449</v>
          </cell>
        </row>
        <row r="297">
          <cell r="B297">
            <v>38761</v>
          </cell>
          <cell r="C297">
            <v>11.314691951404743</v>
          </cell>
          <cell r="D297">
            <v>8.4748969226478668</v>
          </cell>
        </row>
        <row r="298">
          <cell r="B298">
            <v>38762</v>
          </cell>
          <cell r="C298">
            <v>11.589261099898637</v>
          </cell>
          <cell r="D298">
            <v>8.4723360653091078</v>
          </cell>
        </row>
        <row r="299">
          <cell r="B299">
            <v>38763</v>
          </cell>
          <cell r="C299">
            <v>11.635022483842929</v>
          </cell>
          <cell r="D299">
            <v>8.5737372339492097</v>
          </cell>
        </row>
        <row r="300">
          <cell r="B300">
            <v>38764</v>
          </cell>
          <cell r="C300">
            <v>11.082363374485595</v>
          </cell>
          <cell r="D300">
            <v>8.4394611667713129</v>
          </cell>
        </row>
        <row r="301">
          <cell r="B301">
            <v>38765</v>
          </cell>
          <cell r="C301">
            <v>11.088377572016459</v>
          </cell>
          <cell r="D301">
            <v>8.4036864210925408</v>
          </cell>
        </row>
        <row r="302">
          <cell r="B302">
            <v>38769</v>
          </cell>
          <cell r="C302">
            <v>11.19061893004115</v>
          </cell>
          <cell r="D302">
            <v>8.4803459967657453</v>
          </cell>
        </row>
        <row r="303">
          <cell r="B303">
            <v>38770</v>
          </cell>
          <cell r="C303">
            <v>11.268803497942388</v>
          </cell>
          <cell r="D303">
            <v>8.6030009022959515</v>
          </cell>
        </row>
        <row r="304">
          <cell r="B304">
            <v>38771</v>
          </cell>
          <cell r="C304">
            <v>11.268803497942388</v>
          </cell>
          <cell r="D304">
            <v>8.6745497703331242</v>
          </cell>
        </row>
        <row r="305">
          <cell r="B305">
            <v>38772</v>
          </cell>
          <cell r="C305">
            <v>11.298874485596706</v>
          </cell>
          <cell r="D305">
            <v>8.7103236849180625</v>
          </cell>
        </row>
        <row r="306">
          <cell r="B306">
            <v>38775</v>
          </cell>
          <cell r="C306">
            <v>11.184604732510287</v>
          </cell>
          <cell r="D306">
            <v>8.7460986383702952</v>
          </cell>
        </row>
        <row r="307">
          <cell r="B307">
            <v>38776</v>
          </cell>
          <cell r="C307">
            <v>11.196633127572015</v>
          </cell>
          <cell r="D307">
            <v>8.694992289217069</v>
          </cell>
        </row>
        <row r="308">
          <cell r="B308">
            <v>38777</v>
          </cell>
          <cell r="C308">
            <v>11.322931275720164</v>
          </cell>
          <cell r="D308">
            <v>8.8074260911353992</v>
          </cell>
        </row>
        <row r="309">
          <cell r="B309">
            <v>38778</v>
          </cell>
          <cell r="C309">
            <v>11.522489707478005</v>
          </cell>
          <cell r="D309">
            <v>8.7154349119877423</v>
          </cell>
        </row>
        <row r="310">
          <cell r="B310">
            <v>38779</v>
          </cell>
          <cell r="C310">
            <v>11.401115843621398</v>
          </cell>
          <cell r="D310">
            <v>8.6592176474250255</v>
          </cell>
        </row>
        <row r="311">
          <cell r="B311">
            <v>38782</v>
          </cell>
          <cell r="C311">
            <v>11.310902880658436</v>
          </cell>
          <cell r="D311">
            <v>8.7052134967156753</v>
          </cell>
        </row>
        <row r="312">
          <cell r="B312">
            <v>38783</v>
          </cell>
          <cell r="C312">
            <v>10.535109350439884</v>
          </cell>
          <cell r="D312">
            <v>8.5825580717518228</v>
          </cell>
        </row>
        <row r="313">
          <cell r="B313">
            <v>38784</v>
          </cell>
          <cell r="C313">
            <v>10.84648240909091</v>
          </cell>
          <cell r="D313">
            <v>8.5876692988214991</v>
          </cell>
        </row>
        <row r="314">
          <cell r="B314">
            <v>38785</v>
          </cell>
          <cell r="C314">
            <v>11.02823559670782</v>
          </cell>
          <cell r="D314">
            <v>8.6489967515866049</v>
          </cell>
        </row>
        <row r="315">
          <cell r="B315">
            <v>38786</v>
          </cell>
          <cell r="C315">
            <v>11.120982342375367</v>
          </cell>
          <cell r="D315">
            <v>8.679660477969156</v>
          </cell>
        </row>
        <row r="316">
          <cell r="B316">
            <v>38789</v>
          </cell>
          <cell r="C316">
            <v>11.102545779692083</v>
          </cell>
          <cell r="D316">
            <v>8.7052134967156753</v>
          </cell>
        </row>
        <row r="317">
          <cell r="B317">
            <v>38790</v>
          </cell>
          <cell r="C317">
            <v>11.305347969208212</v>
          </cell>
          <cell r="D317">
            <v>8.7154349119877423</v>
          </cell>
        </row>
        <row r="318">
          <cell r="B318">
            <v>38791</v>
          </cell>
          <cell r="C318">
            <v>11.527413991769546</v>
          </cell>
          <cell r="D318">
            <v>8.7001027890796436</v>
          </cell>
        </row>
        <row r="319">
          <cell r="B319">
            <v>38792</v>
          </cell>
          <cell r="C319">
            <v>9.8792472369010316</v>
          </cell>
          <cell r="D319">
            <v>8.115371649804942</v>
          </cell>
        </row>
        <row r="320">
          <cell r="B320">
            <v>38793</v>
          </cell>
          <cell r="C320">
            <v>10.041854814151366</v>
          </cell>
          <cell r="D320">
            <v>8.1145374108081629</v>
          </cell>
        </row>
        <row r="321">
          <cell r="B321">
            <v>38796</v>
          </cell>
          <cell r="C321">
            <v>9.9286329149903789</v>
          </cell>
          <cell r="D321">
            <v>8.213811851424726</v>
          </cell>
        </row>
        <row r="322">
          <cell r="B322">
            <v>38797</v>
          </cell>
          <cell r="C322">
            <v>9.8762900122441852</v>
          </cell>
          <cell r="D322">
            <v>8.213811851424726</v>
          </cell>
        </row>
        <row r="323">
          <cell r="B323">
            <v>38798</v>
          </cell>
          <cell r="C323">
            <v>9.965045369074689</v>
          </cell>
          <cell r="D323">
            <v>8.2371705433345088</v>
          </cell>
        </row>
        <row r="324">
          <cell r="B324">
            <v>38799</v>
          </cell>
          <cell r="C324">
            <v>10.035594498863039</v>
          </cell>
          <cell r="D324">
            <v>8.1612547946277232</v>
          </cell>
        </row>
        <row r="325">
          <cell r="B325">
            <v>38800</v>
          </cell>
          <cell r="C325">
            <v>9.9934925988280572</v>
          </cell>
          <cell r="D325">
            <v>8.20129826647306</v>
          </cell>
        </row>
        <row r="326">
          <cell r="B326">
            <v>38803</v>
          </cell>
          <cell r="C326">
            <v>9.9752863717859022</v>
          </cell>
          <cell r="D326">
            <v>8.2163145684150614</v>
          </cell>
        </row>
        <row r="327">
          <cell r="B327">
            <v>38804</v>
          </cell>
          <cell r="C327">
            <v>9.9548043663634775</v>
          </cell>
          <cell r="D327">
            <v>8.0160972091883735</v>
          </cell>
        </row>
        <row r="328">
          <cell r="B328">
            <v>38805</v>
          </cell>
          <cell r="C328">
            <v>10.021939828581424</v>
          </cell>
          <cell r="D328">
            <v>8.1120346938178276</v>
          </cell>
        </row>
        <row r="329">
          <cell r="B329">
            <v>38806</v>
          </cell>
          <cell r="C329">
            <v>10.14483186111597</v>
          </cell>
          <cell r="D329">
            <v>8.1754368575729455</v>
          </cell>
        </row>
        <row r="330">
          <cell r="B330">
            <v>38807</v>
          </cell>
          <cell r="C330">
            <v>10.167198154948501</v>
          </cell>
          <cell r="D330">
            <v>8.1987955494827265</v>
          </cell>
        </row>
        <row r="331">
          <cell r="B331">
            <v>38810</v>
          </cell>
          <cell r="C331">
            <v>10.282378522167487</v>
          </cell>
          <cell r="D331">
            <v>8.2421759773151759</v>
          </cell>
        </row>
        <row r="332">
          <cell r="B332">
            <v>38811</v>
          </cell>
          <cell r="C332">
            <v>10.444096718121394</v>
          </cell>
          <cell r="D332">
            <v>8.3798254117835214</v>
          </cell>
        </row>
        <row r="333">
          <cell r="B333">
            <v>38812</v>
          </cell>
          <cell r="C333">
            <v>10.770670915690047</v>
          </cell>
          <cell r="D333">
            <v>8.4602221049545587</v>
          </cell>
        </row>
        <row r="334">
          <cell r="B334">
            <v>38813</v>
          </cell>
          <cell r="C334">
            <v>10.618193764211998</v>
          </cell>
          <cell r="D334">
            <v>8.5850482049908763</v>
          </cell>
        </row>
        <row r="335">
          <cell r="B335">
            <v>38814</v>
          </cell>
          <cell r="C335">
            <v>10.292541495745635</v>
          </cell>
          <cell r="D335">
            <v>8.5166406072550913</v>
          </cell>
        </row>
        <row r="336">
          <cell r="B336">
            <v>38817</v>
          </cell>
          <cell r="C336">
            <v>10.36330658562183</v>
          </cell>
          <cell r="D336">
            <v>8.570031903048875</v>
          </cell>
        </row>
        <row r="337">
          <cell r="B337">
            <v>38818</v>
          </cell>
          <cell r="C337">
            <v>10.115246742172468</v>
          </cell>
          <cell r="D337">
            <v>8.4265427956030816</v>
          </cell>
        </row>
        <row r="338">
          <cell r="B338">
            <v>38819</v>
          </cell>
          <cell r="C338">
            <v>10.21801302283923</v>
          </cell>
          <cell r="D338">
            <v>8.351461285893075</v>
          </cell>
        </row>
        <row r="339">
          <cell r="B339">
            <v>38820</v>
          </cell>
          <cell r="C339">
            <v>10.507818512768935</v>
          </cell>
          <cell r="D339">
            <v>8.351461285893075</v>
          </cell>
        </row>
        <row r="340">
          <cell r="B340">
            <v>38824</v>
          </cell>
          <cell r="C340">
            <v>10.49985328843799</v>
          </cell>
          <cell r="D340">
            <v>8.3623063928511865</v>
          </cell>
        </row>
        <row r="341">
          <cell r="B341">
            <v>38825</v>
          </cell>
          <cell r="C341">
            <v>10.796842367063144</v>
          </cell>
          <cell r="D341">
            <v>8.5016243053130918</v>
          </cell>
        </row>
        <row r="342">
          <cell r="B342">
            <v>38826</v>
          </cell>
          <cell r="C342">
            <v>10.785463475161798</v>
          </cell>
          <cell r="D342">
            <v>8.5742030980327648</v>
          </cell>
        </row>
        <row r="343">
          <cell r="B343">
            <v>38827</v>
          </cell>
          <cell r="C343">
            <v>10.563610187132493</v>
          </cell>
          <cell r="D343">
            <v>8.5959732831904656</v>
          </cell>
        </row>
        <row r="344">
          <cell r="B344">
            <v>38828</v>
          </cell>
          <cell r="C344">
            <v>10.571428065582214</v>
          </cell>
          <cell r="D344">
            <v>8.5866037936066011</v>
          </cell>
        </row>
        <row r="345">
          <cell r="B345">
            <v>38831</v>
          </cell>
          <cell r="C345">
            <v>10.425122054594617</v>
          </cell>
          <cell r="D345">
            <v>8.506537246253572</v>
          </cell>
        </row>
        <row r="346">
          <cell r="B346">
            <v>38832</v>
          </cell>
          <cell r="C346">
            <v>10.437407292158461</v>
          </cell>
          <cell r="D346">
            <v>8.6274888390634672</v>
          </cell>
        </row>
        <row r="347">
          <cell r="B347">
            <v>38833</v>
          </cell>
          <cell r="C347">
            <v>9.9270115133696706</v>
          </cell>
          <cell r="D347">
            <v>8.737367398728793</v>
          </cell>
        </row>
        <row r="348">
          <cell r="B348">
            <v>38834</v>
          </cell>
          <cell r="C348">
            <v>9.9044815712213943</v>
          </cell>
          <cell r="D348">
            <v>8.6262534801487689</v>
          </cell>
        </row>
        <row r="349">
          <cell r="B349">
            <v>38835</v>
          </cell>
          <cell r="C349">
            <v>9.965522337377525</v>
          </cell>
          <cell r="D349">
            <v>8.7032965275147358</v>
          </cell>
        </row>
        <row r="350">
          <cell r="B350">
            <v>38838</v>
          </cell>
          <cell r="C350">
            <v>10.122723214601537</v>
          </cell>
          <cell r="D350">
            <v>8.7032965275147358</v>
          </cell>
        </row>
        <row r="351">
          <cell r="B351">
            <v>38839</v>
          </cell>
          <cell r="C351">
            <v>9.9370923914965879</v>
          </cell>
          <cell r="D351">
            <v>8.8661038439786193</v>
          </cell>
        </row>
        <row r="352">
          <cell r="B352">
            <v>38840</v>
          </cell>
          <cell r="C352">
            <v>9.8743792755827524</v>
          </cell>
          <cell r="D352">
            <v>8.7235984164340579</v>
          </cell>
        </row>
        <row r="353">
          <cell r="B353">
            <v>38841</v>
          </cell>
          <cell r="C353">
            <v>10.047467475504936</v>
          </cell>
          <cell r="D353">
            <v>8.7014855052633511</v>
          </cell>
        </row>
        <row r="354">
          <cell r="B354">
            <v>38842</v>
          </cell>
          <cell r="C354">
            <v>10.072552721870469</v>
          </cell>
          <cell r="D354">
            <v>8.753082297995002</v>
          </cell>
        </row>
        <row r="355">
          <cell r="B355">
            <v>38845</v>
          </cell>
          <cell r="C355">
            <v>10.017365179866296</v>
          </cell>
          <cell r="D355">
            <v>8.7678242387754732</v>
          </cell>
        </row>
        <row r="356">
          <cell r="B356">
            <v>38846</v>
          </cell>
          <cell r="C356">
            <v>9.8443653697583571</v>
          </cell>
          <cell r="D356">
            <v>8.7555392881250818</v>
          </cell>
        </row>
        <row r="357">
          <cell r="B357">
            <v>38847</v>
          </cell>
          <cell r="C357">
            <v>9.9214273144770164</v>
          </cell>
          <cell r="D357">
            <v>8.818920835455561</v>
          </cell>
        </row>
        <row r="358">
          <cell r="B358">
            <v>38848</v>
          </cell>
          <cell r="C358">
            <v>9.8376643310871703</v>
          </cell>
          <cell r="D358">
            <v>8.7903775235582593</v>
          </cell>
        </row>
        <row r="359">
          <cell r="B359">
            <v>38849</v>
          </cell>
          <cell r="C359">
            <v>9.5294165522125418</v>
          </cell>
          <cell r="D359">
            <v>8.7761058676096084</v>
          </cell>
        </row>
        <row r="360">
          <cell r="B360">
            <v>38852</v>
          </cell>
          <cell r="C360">
            <v>9.3618905854328514</v>
          </cell>
          <cell r="D360">
            <v>8.5406235444568619</v>
          </cell>
        </row>
        <row r="361">
          <cell r="B361">
            <v>38853</v>
          </cell>
          <cell r="C361">
            <v>9.4523546074938825</v>
          </cell>
          <cell r="D361">
            <v>8.5380528021265718</v>
          </cell>
        </row>
        <row r="362">
          <cell r="B362">
            <v>38854</v>
          </cell>
          <cell r="C362">
            <v>9.0904985192497527</v>
          </cell>
          <cell r="D362">
            <v>8.3032978000097124</v>
          </cell>
        </row>
        <row r="363">
          <cell r="B363">
            <v>38855</v>
          </cell>
          <cell r="C363">
            <v>8.6199736164509186</v>
          </cell>
          <cell r="D363">
            <v>7.932458288101194</v>
          </cell>
        </row>
        <row r="364">
          <cell r="B364">
            <v>38856</v>
          </cell>
          <cell r="C364">
            <v>8.6316470318507292</v>
          </cell>
          <cell r="D364">
            <v>8.1883732374668821</v>
          </cell>
        </row>
        <row r="365">
          <cell r="B365">
            <v>38859</v>
          </cell>
          <cell r="C365">
            <v>8.5082423547670274</v>
          </cell>
          <cell r="D365">
            <v>7.9043518608108743</v>
          </cell>
        </row>
        <row r="366">
          <cell r="B366">
            <v>38860</v>
          </cell>
          <cell r="C366">
            <v>8.4023478007830423</v>
          </cell>
          <cell r="D366">
            <v>7.9838205978571466</v>
          </cell>
        </row>
        <row r="367">
          <cell r="B367">
            <v>38861</v>
          </cell>
          <cell r="C367">
            <v>8.3047914006560628</v>
          </cell>
          <cell r="D367">
            <v>7.8504952143528923</v>
          </cell>
        </row>
        <row r="368">
          <cell r="B368">
            <v>38862</v>
          </cell>
          <cell r="C368">
            <v>8.6491571549504442</v>
          </cell>
          <cell r="D368">
            <v>7.9353386402192356</v>
          </cell>
        </row>
        <row r="369">
          <cell r="B369">
            <v>38863</v>
          </cell>
          <cell r="C369">
            <v>8.8451037705901037</v>
          </cell>
          <cell r="D369">
            <v>8.0686640237234908</v>
          </cell>
        </row>
        <row r="370">
          <cell r="B370">
            <v>38867</v>
          </cell>
          <cell r="C370">
            <v>8.6208074318366208</v>
          </cell>
          <cell r="D370">
            <v>8.0201820660855798</v>
          </cell>
        </row>
        <row r="371">
          <cell r="B371">
            <v>38868</v>
          </cell>
          <cell r="C371">
            <v>8.7158623858064974</v>
          </cell>
          <cell r="D371">
            <v>8.0201820660855798</v>
          </cell>
        </row>
        <row r="372">
          <cell r="B372">
            <v>38869</v>
          </cell>
          <cell r="C372">
            <v>8.8892959860322396</v>
          </cell>
          <cell r="D372">
            <v>7.8868566825813256</v>
          </cell>
        </row>
        <row r="373">
          <cell r="B373">
            <v>38870</v>
          </cell>
          <cell r="C373">
            <v>8.966840816902403</v>
          </cell>
          <cell r="D373">
            <v>8.0459135853519985</v>
          </cell>
        </row>
        <row r="374">
          <cell r="B374">
            <v>38873</v>
          </cell>
          <cell r="C374">
            <v>8.5991282318084021</v>
          </cell>
          <cell r="D374">
            <v>7.923218150809757</v>
          </cell>
        </row>
        <row r="375">
          <cell r="B375">
            <v>38874</v>
          </cell>
          <cell r="C375">
            <v>8.3623246622694101</v>
          </cell>
          <cell r="D375">
            <v>7.66658315072657</v>
          </cell>
        </row>
        <row r="376">
          <cell r="B376">
            <v>38875</v>
          </cell>
          <cell r="C376">
            <v>8.1588737081584437</v>
          </cell>
          <cell r="D376">
            <v>7.50895028122667</v>
          </cell>
        </row>
        <row r="377">
          <cell r="B377">
            <v>38876</v>
          </cell>
          <cell r="C377">
            <v>8.0688216465027693</v>
          </cell>
          <cell r="D377">
            <v>7.4044236725743309</v>
          </cell>
        </row>
        <row r="378">
          <cell r="B378">
            <v>38877</v>
          </cell>
          <cell r="C378">
            <v>8.113013861944907</v>
          </cell>
          <cell r="D378">
            <v>7.5159697066513065</v>
          </cell>
        </row>
        <row r="379">
          <cell r="B379">
            <v>38880</v>
          </cell>
          <cell r="C379">
            <v>7.7453012768509062</v>
          </cell>
          <cell r="D379">
            <v>7.389916616792739</v>
          </cell>
        </row>
        <row r="380">
          <cell r="B380">
            <v>38881</v>
          </cell>
          <cell r="C380">
            <v>7.5610280766110547</v>
          </cell>
          <cell r="D380">
            <v>7.1959887862410961</v>
          </cell>
        </row>
        <row r="381">
          <cell r="B381">
            <v>38882</v>
          </cell>
          <cell r="C381">
            <v>7.5802058304821704</v>
          </cell>
          <cell r="D381">
            <v>7.292952701516918</v>
          </cell>
        </row>
        <row r="382">
          <cell r="B382">
            <v>38883</v>
          </cell>
          <cell r="C382">
            <v>7.9886031467912639</v>
          </cell>
          <cell r="D382">
            <v>7.5537558339449458</v>
          </cell>
        </row>
        <row r="383">
          <cell r="B383">
            <v>38884</v>
          </cell>
          <cell r="C383">
            <v>7.8589042865739289</v>
          </cell>
          <cell r="D383">
            <v>7.5148509768763994</v>
          </cell>
        </row>
        <row r="384">
          <cell r="B384">
            <v>38887</v>
          </cell>
          <cell r="C384">
            <v>7.9224985664224281</v>
          </cell>
          <cell r="D384">
            <v>7.5537558339449458</v>
          </cell>
        </row>
        <row r="385">
          <cell r="B385">
            <v>38888</v>
          </cell>
          <cell r="C385">
            <v>7.9651736752681321</v>
          </cell>
          <cell r="D385">
            <v>7.4086384551812783</v>
          </cell>
        </row>
        <row r="386">
          <cell r="B386">
            <v>38889</v>
          </cell>
          <cell r="C386">
            <v>8.1475888464125177</v>
          </cell>
          <cell r="D386">
            <v>7.6050473246651125</v>
          </cell>
        </row>
        <row r="387">
          <cell r="B387">
            <v>38890</v>
          </cell>
          <cell r="C387">
            <v>8.2806347739903039</v>
          </cell>
          <cell r="D387">
            <v>7.6497240202987733</v>
          </cell>
        </row>
        <row r="388">
          <cell r="B388">
            <v>38891</v>
          </cell>
          <cell r="C388">
            <v>8.3065745460337688</v>
          </cell>
          <cell r="D388">
            <v>7.6294930637854179</v>
          </cell>
        </row>
        <row r="389">
          <cell r="B389">
            <v>38894</v>
          </cell>
          <cell r="C389">
            <v>8.4028027326466326</v>
          </cell>
          <cell r="D389">
            <v>7.6774226920049484</v>
          </cell>
        </row>
        <row r="390">
          <cell r="B390">
            <v>38895</v>
          </cell>
          <cell r="C390">
            <v>8.3266569501964529</v>
          </cell>
          <cell r="D390">
            <v>7.6312038870871914</v>
          </cell>
        </row>
        <row r="391">
          <cell r="B391">
            <v>38896</v>
          </cell>
          <cell r="C391">
            <v>8.3618011574811515</v>
          </cell>
          <cell r="D391">
            <v>7.5889594944641487</v>
          </cell>
        </row>
        <row r="392">
          <cell r="B392">
            <v>38897</v>
          </cell>
          <cell r="C392">
            <v>8.681446090403881</v>
          </cell>
          <cell r="D392">
            <v>7.6800704550688073</v>
          </cell>
        </row>
        <row r="393">
          <cell r="B393">
            <v>38898</v>
          </cell>
          <cell r="C393">
            <v>8.7165902976885796</v>
          </cell>
          <cell r="D393">
            <v>7.7778534115500291</v>
          </cell>
        </row>
        <row r="394">
          <cell r="B394">
            <v>38901</v>
          </cell>
          <cell r="C394">
            <v>8.6948343598456699</v>
          </cell>
          <cell r="D394">
            <v>7.8802741412235697</v>
          </cell>
        </row>
        <row r="395">
          <cell r="B395">
            <v>38903</v>
          </cell>
          <cell r="C395">
            <v>8.5525839970266535</v>
          </cell>
          <cell r="D395">
            <v>7.8127245358120696</v>
          </cell>
        </row>
        <row r="396">
          <cell r="B396">
            <v>38904</v>
          </cell>
          <cell r="C396">
            <v>8.5743399348695633</v>
          </cell>
          <cell r="D396">
            <v>7.956745392632814</v>
          </cell>
        </row>
        <row r="397">
          <cell r="B397">
            <v>38905</v>
          </cell>
          <cell r="C397">
            <v>8.4212116031290947</v>
          </cell>
          <cell r="D397">
            <v>7.7854400202425378</v>
          </cell>
        </row>
        <row r="398">
          <cell r="B398">
            <v>38908</v>
          </cell>
          <cell r="C398">
            <v>8.3107583802343292</v>
          </cell>
          <cell r="D398">
            <v>7.7146316724457913</v>
          </cell>
        </row>
        <row r="399">
          <cell r="B399">
            <v>38909</v>
          </cell>
          <cell r="C399">
            <v>8.1392211780113985</v>
          </cell>
          <cell r="D399">
            <v>7.7652090637291815</v>
          </cell>
        </row>
        <row r="400">
          <cell r="B400">
            <v>38910</v>
          </cell>
          <cell r="C400">
            <v>8.0137061519946204</v>
          </cell>
          <cell r="D400">
            <v>7.7778534115500291</v>
          </cell>
        </row>
        <row r="401">
          <cell r="B401">
            <v>38911</v>
          </cell>
          <cell r="C401">
            <v>7.8095350430073278</v>
          </cell>
          <cell r="D401">
            <v>7.6117909768362297</v>
          </cell>
        </row>
        <row r="402">
          <cell r="B402">
            <v>38912</v>
          </cell>
          <cell r="C402">
            <v>7.6974082864323403</v>
          </cell>
          <cell r="D402">
            <v>7.4322412377801941</v>
          </cell>
        </row>
        <row r="403">
          <cell r="B403">
            <v>38915</v>
          </cell>
          <cell r="C403">
            <v>7.543443187851758</v>
          </cell>
          <cell r="D403">
            <v>7.379134976932634</v>
          </cell>
        </row>
        <row r="404">
          <cell r="B404">
            <v>38916</v>
          </cell>
          <cell r="C404">
            <v>7.5610152914941064</v>
          </cell>
          <cell r="D404">
            <v>7.4364560203871433</v>
          </cell>
        </row>
        <row r="405">
          <cell r="B405">
            <v>38917</v>
          </cell>
          <cell r="C405">
            <v>8.0212370535556268</v>
          </cell>
          <cell r="D405">
            <v>7.7264330637452501</v>
          </cell>
        </row>
        <row r="406">
          <cell r="B406">
            <v>38918</v>
          </cell>
          <cell r="C406">
            <v>7.6641154697992517</v>
          </cell>
          <cell r="D406">
            <v>7.4941768001866391</v>
          </cell>
        </row>
        <row r="407">
          <cell r="B407">
            <v>38919</v>
          </cell>
          <cell r="C407">
            <v>7.4957375927993057</v>
          </cell>
          <cell r="D407">
            <v>7.4842352374424816</v>
          </cell>
        </row>
        <row r="408">
          <cell r="B408">
            <v>38922</v>
          </cell>
          <cell r="C408">
            <v>7.886943904037989</v>
          </cell>
          <cell r="D408">
            <v>7.6664972210853506</v>
          </cell>
        </row>
        <row r="409">
          <cell r="B409">
            <v>38923</v>
          </cell>
          <cell r="C409">
            <v>8.0042220273215339</v>
          </cell>
          <cell r="D409">
            <v>7.6282030816982598</v>
          </cell>
        </row>
        <row r="410">
          <cell r="B410">
            <v>38924</v>
          </cell>
          <cell r="C410">
            <v>7.8718652881872471</v>
          </cell>
          <cell r="D410">
            <v>7.5289722697911854</v>
          </cell>
        </row>
        <row r="411">
          <cell r="B411">
            <v>38925</v>
          </cell>
          <cell r="C411">
            <v>7.7362392183721074</v>
          </cell>
          <cell r="D411">
            <v>7.4212720067294908</v>
          </cell>
        </row>
        <row r="412">
          <cell r="B412">
            <v>38926</v>
          </cell>
          <cell r="C412">
            <v>7.8108672923399602</v>
          </cell>
          <cell r="D412">
            <v>7.5090891443028731</v>
          </cell>
        </row>
        <row r="413">
          <cell r="B413">
            <v>38929</v>
          </cell>
          <cell r="C413">
            <v>7.614829366693062</v>
          </cell>
          <cell r="D413">
            <v>7.4047027354892307</v>
          </cell>
        </row>
        <row r="414">
          <cell r="B414">
            <v>38930</v>
          </cell>
          <cell r="C414">
            <v>7.5920731940679325</v>
          </cell>
          <cell r="D414">
            <v>7.374878047256761</v>
          </cell>
        </row>
        <row r="415">
          <cell r="B415">
            <v>38931</v>
          </cell>
          <cell r="C415">
            <v>8.0293530537394346</v>
          </cell>
          <cell r="D415">
            <v>7.4693228933262477</v>
          </cell>
        </row>
        <row r="416">
          <cell r="B416">
            <v>38932</v>
          </cell>
          <cell r="C416">
            <v>8.1522320114942524</v>
          </cell>
          <cell r="D416">
            <v>7.5587969580236551</v>
          </cell>
        </row>
        <row r="417">
          <cell r="B417">
            <v>38933</v>
          </cell>
          <cell r="C417">
            <v>7.9122405747126434</v>
          </cell>
          <cell r="D417">
            <v>7.5372569054113168</v>
          </cell>
        </row>
        <row r="418">
          <cell r="B418">
            <v>38936</v>
          </cell>
          <cell r="C418">
            <v>7.8671593103448272</v>
          </cell>
          <cell r="D418">
            <v>7.5124029985509253</v>
          </cell>
        </row>
        <row r="419">
          <cell r="B419">
            <v>38937</v>
          </cell>
          <cell r="C419">
            <v>7.7226340804597697</v>
          </cell>
          <cell r="D419">
            <v>7.4477828407139084</v>
          </cell>
        </row>
        <row r="420">
          <cell r="B420">
            <v>38938</v>
          </cell>
          <cell r="C420">
            <v>7.6218641954022983</v>
          </cell>
          <cell r="D420">
            <v>7.3301410149080564</v>
          </cell>
        </row>
        <row r="421">
          <cell r="B421">
            <v>38939</v>
          </cell>
          <cell r="C421">
            <v>7.5263979885057468</v>
          </cell>
          <cell r="D421">
            <v>7.2555792943268829</v>
          </cell>
        </row>
        <row r="422">
          <cell r="B422">
            <v>38940</v>
          </cell>
          <cell r="C422">
            <v>7.4587760919540234</v>
          </cell>
          <cell r="D422">
            <v>7.2953455453035083</v>
          </cell>
        </row>
        <row r="423">
          <cell r="B423">
            <v>38943</v>
          </cell>
          <cell r="C423">
            <v>7.4004356321839078</v>
          </cell>
          <cell r="D423">
            <v>7.3017347084212929</v>
          </cell>
        </row>
        <row r="424">
          <cell r="B424">
            <v>38944</v>
          </cell>
          <cell r="C424">
            <v>7.4614279310344829</v>
          </cell>
          <cell r="D424">
            <v>7.3356595447150097</v>
          </cell>
        </row>
        <row r="425">
          <cell r="B425">
            <v>38945</v>
          </cell>
          <cell r="C425">
            <v>7.6470566666666659</v>
          </cell>
          <cell r="D425">
            <v>7.4328704965976744</v>
          </cell>
        </row>
        <row r="426">
          <cell r="B426">
            <v>38946</v>
          </cell>
          <cell r="C426">
            <v>7.61523459770115</v>
          </cell>
          <cell r="D426">
            <v>7.4605461181828794</v>
          </cell>
        </row>
        <row r="427">
          <cell r="B427">
            <v>38947</v>
          </cell>
          <cell r="C427">
            <v>7.5979976436781609</v>
          </cell>
          <cell r="D427">
            <v>7.5417482250461712</v>
          </cell>
        </row>
        <row r="428">
          <cell r="B428">
            <v>38950</v>
          </cell>
          <cell r="C428">
            <v>7.5171165517241381</v>
          </cell>
          <cell r="D428">
            <v>7.4721464191633489</v>
          </cell>
        </row>
        <row r="429">
          <cell r="B429">
            <v>38951</v>
          </cell>
          <cell r="C429">
            <v>7.6669454597701154</v>
          </cell>
          <cell r="D429">
            <v>7.4936898352699375</v>
          </cell>
        </row>
        <row r="430">
          <cell r="B430">
            <v>38952</v>
          </cell>
          <cell r="C430">
            <v>7.5476127011494247</v>
          </cell>
          <cell r="D430">
            <v>7.3743724537565285</v>
          </cell>
        </row>
        <row r="431">
          <cell r="B431">
            <v>38953</v>
          </cell>
          <cell r="C431">
            <v>7.5635237356321836</v>
          </cell>
          <cell r="D431">
            <v>7.3677437103391181</v>
          </cell>
        </row>
        <row r="432">
          <cell r="B432">
            <v>38954</v>
          </cell>
          <cell r="C432">
            <v>7.5263979885057468</v>
          </cell>
          <cell r="D432">
            <v>7.4390027020762917</v>
          </cell>
        </row>
        <row r="433">
          <cell r="B433">
            <v>38957</v>
          </cell>
          <cell r="C433">
            <v>7.7252859195402301</v>
          </cell>
          <cell r="D433">
            <v>7.4373455162219386</v>
          </cell>
        </row>
        <row r="434">
          <cell r="B434">
            <v>38958</v>
          </cell>
          <cell r="C434">
            <v>7.8008633333333339</v>
          </cell>
          <cell r="D434">
            <v>7.4588889323285272</v>
          </cell>
        </row>
        <row r="435">
          <cell r="B435">
            <v>38959</v>
          </cell>
          <cell r="C435">
            <v>7.8088188505747134</v>
          </cell>
          <cell r="D435">
            <v>7.5318051099200538</v>
          </cell>
        </row>
        <row r="436">
          <cell r="B436">
            <v>38960</v>
          </cell>
          <cell r="C436">
            <v>7.816774367816091</v>
          </cell>
          <cell r="D436">
            <v>7.4820895342894662</v>
          </cell>
        </row>
        <row r="437">
          <cell r="B437">
            <v>38961</v>
          </cell>
          <cell r="C437">
            <v>7.8737889080459773</v>
          </cell>
          <cell r="D437">
            <v>7.6047212875115822</v>
          </cell>
        </row>
        <row r="438">
          <cell r="B438">
            <v>38965</v>
          </cell>
          <cell r="C438">
            <v>7.9891439080459774</v>
          </cell>
          <cell r="D438">
            <v>7.6594084207052271</v>
          </cell>
        </row>
        <row r="439">
          <cell r="B439">
            <v>38966</v>
          </cell>
          <cell r="C439">
            <v>7.9003072988505743</v>
          </cell>
          <cell r="D439">
            <v>7.5417482250461712</v>
          </cell>
        </row>
        <row r="440">
          <cell r="B440">
            <v>38967</v>
          </cell>
          <cell r="C440">
            <v>7.7622893097433341</v>
          </cell>
          <cell r="D440">
            <v>7.5036329503960557</v>
          </cell>
        </row>
        <row r="441">
          <cell r="B441">
            <v>38968</v>
          </cell>
          <cell r="C441">
            <v>7.7732292371222105</v>
          </cell>
          <cell r="D441">
            <v>7.448945817202409</v>
          </cell>
        </row>
        <row r="442">
          <cell r="B442">
            <v>38971</v>
          </cell>
          <cell r="C442">
            <v>7.5771520771777441</v>
          </cell>
          <cell r="D442">
            <v>7.4042017991348814</v>
          </cell>
        </row>
        <row r="443">
          <cell r="B443">
            <v>38972</v>
          </cell>
          <cell r="C443">
            <v>7.6124964579402645</v>
          </cell>
          <cell r="D443">
            <v>7.5251763665026417</v>
          </cell>
        </row>
        <row r="444">
          <cell r="B444">
            <v>38973</v>
          </cell>
          <cell r="C444">
            <v>7.9381696806806454</v>
          </cell>
          <cell r="D444">
            <v>7.5947781723854639</v>
          </cell>
        </row>
        <row r="445">
          <cell r="B445">
            <v>38974</v>
          </cell>
          <cell r="C445">
            <v>8.0184112946380797</v>
          </cell>
          <cell r="D445">
            <v>7.5914638006767579</v>
          </cell>
        </row>
        <row r="446">
          <cell r="B446">
            <v>38975</v>
          </cell>
          <cell r="C446">
            <v>7.971184581356356</v>
          </cell>
          <cell r="D446">
            <v>7.6279218894725211</v>
          </cell>
        </row>
        <row r="447">
          <cell r="B447">
            <v>38978</v>
          </cell>
          <cell r="C447">
            <v>7.9188978630801605</v>
          </cell>
          <cell r="D447">
            <v>7.7820401739273413</v>
          </cell>
        </row>
        <row r="448">
          <cell r="B448">
            <v>38979</v>
          </cell>
          <cell r="C448">
            <v>7.759507705754344</v>
          </cell>
          <cell r="D448">
            <v>7.6908949519379313</v>
          </cell>
        </row>
        <row r="449">
          <cell r="B449">
            <v>38980</v>
          </cell>
          <cell r="C449">
            <v>7.7114376583068758</v>
          </cell>
          <cell r="D449">
            <v>7.7472392709859301</v>
          </cell>
        </row>
        <row r="450">
          <cell r="B450">
            <v>38981</v>
          </cell>
          <cell r="C450">
            <v>7.6060208875887421</v>
          </cell>
          <cell r="D450">
            <v>7.6627227924139314</v>
          </cell>
        </row>
        <row r="451">
          <cell r="B451">
            <v>38982</v>
          </cell>
          <cell r="C451">
            <v>7.7139676608041094</v>
          </cell>
          <cell r="D451">
            <v>7.5898066148224057</v>
          </cell>
        </row>
        <row r="452">
          <cell r="B452">
            <v>38985</v>
          </cell>
          <cell r="C452">
            <v>7.6186709000749175</v>
          </cell>
          <cell r="D452">
            <v>7.7041316135463305</v>
          </cell>
        </row>
        <row r="453">
          <cell r="B453">
            <v>38986</v>
          </cell>
          <cell r="C453">
            <v>7.9391378830580441</v>
          </cell>
          <cell r="D453">
            <v>7.7638111295294587</v>
          </cell>
        </row>
        <row r="454">
          <cell r="B454">
            <v>38987</v>
          </cell>
          <cell r="C454">
            <v>8.1103347187042925</v>
          </cell>
          <cell r="D454">
            <v>7.7157045140112235</v>
          </cell>
        </row>
        <row r="455">
          <cell r="B455">
            <v>38988</v>
          </cell>
          <cell r="C455">
            <v>8.3076749134886381</v>
          </cell>
          <cell r="D455">
            <v>7.6815881007255653</v>
          </cell>
        </row>
        <row r="456">
          <cell r="B456">
            <v>38989</v>
          </cell>
          <cell r="C456">
            <v>8.234304841068818</v>
          </cell>
          <cell r="D456">
            <v>7.6059394502774227</v>
          </cell>
        </row>
        <row r="457">
          <cell r="B457">
            <v>38992</v>
          </cell>
          <cell r="C457">
            <v>8.2823748885162853</v>
          </cell>
          <cell r="D457">
            <v>7.6491672505335035</v>
          </cell>
        </row>
        <row r="458">
          <cell r="B458">
            <v>38993</v>
          </cell>
          <cell r="C458">
            <v>8.2357649425287356</v>
          </cell>
          <cell r="D458">
            <v>7.5194838497652583</v>
          </cell>
        </row>
        <row r="459">
          <cell r="B459">
            <v>38994</v>
          </cell>
          <cell r="C459">
            <v>8.2941815668367163</v>
          </cell>
          <cell r="D459">
            <v>7.6671788339735381</v>
          </cell>
        </row>
        <row r="460">
          <cell r="B460">
            <v>38995</v>
          </cell>
          <cell r="C460">
            <v>8.3550977011494254</v>
          </cell>
          <cell r="D460">
            <v>7.7176112676056343</v>
          </cell>
        </row>
        <row r="461">
          <cell r="B461">
            <v>38996</v>
          </cell>
          <cell r="C461">
            <v>8.3577495402298858</v>
          </cell>
          <cell r="D461">
            <v>7.6311556670934708</v>
          </cell>
        </row>
        <row r="462">
          <cell r="B462">
            <v>38999</v>
          </cell>
          <cell r="C462">
            <v>8.3458162643678158</v>
          </cell>
          <cell r="D462">
            <v>7.6455649338454972</v>
          </cell>
        </row>
        <row r="463">
          <cell r="B463">
            <v>39000</v>
          </cell>
          <cell r="C463">
            <v>8.4452602298850579</v>
          </cell>
          <cell r="D463">
            <v>7.6491672505335035</v>
          </cell>
        </row>
        <row r="464">
          <cell r="B464">
            <v>39001</v>
          </cell>
          <cell r="C464">
            <v>8.5950891379310352</v>
          </cell>
          <cell r="D464">
            <v>7.6347579837814763</v>
          </cell>
        </row>
        <row r="465">
          <cell r="B465">
            <v>39002</v>
          </cell>
          <cell r="C465">
            <v>8.7689787021511894</v>
          </cell>
          <cell r="D465">
            <v>7.8544993017498932</v>
          </cell>
        </row>
        <row r="466">
          <cell r="B466">
            <v>39003</v>
          </cell>
          <cell r="C466">
            <v>8.7731953729799166</v>
          </cell>
          <cell r="D466">
            <v>7.7967148172654692</v>
          </cell>
        </row>
        <row r="467">
          <cell r="B467">
            <v>39006</v>
          </cell>
          <cell r="C467">
            <v>8.7723520388141694</v>
          </cell>
          <cell r="D467">
            <v>7.773569016335685</v>
          </cell>
        </row>
        <row r="468">
          <cell r="B468">
            <v>39007</v>
          </cell>
          <cell r="C468">
            <v>8.6880186222396638</v>
          </cell>
          <cell r="D468">
            <v>7.8962417612635445</v>
          </cell>
        </row>
        <row r="469">
          <cell r="B469">
            <v>39008</v>
          </cell>
          <cell r="C469">
            <v>8.7731953729799166</v>
          </cell>
          <cell r="D469">
            <v>7.9841958047967276</v>
          </cell>
        </row>
        <row r="470">
          <cell r="B470">
            <v>39009</v>
          </cell>
          <cell r="C470">
            <v>8.8611099421357196</v>
          </cell>
          <cell r="D470">
            <v>7.8958130559888486</v>
          </cell>
        </row>
        <row r="471">
          <cell r="B471">
            <v>39010</v>
          </cell>
          <cell r="C471">
            <v>8.6183850604944769</v>
          </cell>
          <cell r="D471">
            <v>7.8065177937682506</v>
          </cell>
        </row>
        <row r="472">
          <cell r="B472">
            <v>39013</v>
          </cell>
          <cell r="C472">
            <v>8.5352218638509498</v>
          </cell>
          <cell r="D472">
            <v>7.8042281716600304</v>
          </cell>
        </row>
        <row r="473">
          <cell r="B473">
            <v>39014</v>
          </cell>
          <cell r="C473">
            <v>8.6919723053083011</v>
          </cell>
          <cell r="D473">
            <v>7.7767527063613846</v>
          </cell>
        </row>
        <row r="474">
          <cell r="B474">
            <v>39015</v>
          </cell>
          <cell r="C474">
            <v>8.7294561065263618</v>
          </cell>
          <cell r="D474">
            <v>7.8133866600929114</v>
          </cell>
        </row>
        <row r="475">
          <cell r="B475">
            <v>39016</v>
          </cell>
          <cell r="C475">
            <v>8.7660880031712853</v>
          </cell>
          <cell r="D475">
            <v>7.8042281716600304</v>
          </cell>
        </row>
        <row r="476">
          <cell r="B476">
            <v>39017</v>
          </cell>
          <cell r="C476">
            <v>8.7839779992071794</v>
          </cell>
          <cell r="D476">
            <v>7.6846683397948086</v>
          </cell>
        </row>
        <row r="477">
          <cell r="B477">
            <v>39020</v>
          </cell>
          <cell r="C477">
            <v>8.6476732675051355</v>
          </cell>
          <cell r="D477">
            <v>7.6020719016381877</v>
          </cell>
        </row>
        <row r="478">
          <cell r="B478">
            <v>39021</v>
          </cell>
          <cell r="C478">
            <v>8.6059299434213852</v>
          </cell>
          <cell r="D478">
            <v>7.7375300602150459</v>
          </cell>
        </row>
        <row r="479">
          <cell r="B479">
            <v>39022</v>
          </cell>
          <cell r="C479">
            <v>8.5897437565317674</v>
          </cell>
          <cell r="D479">
            <v>7.6995356986630012</v>
          </cell>
        </row>
        <row r="480">
          <cell r="B480">
            <v>39023</v>
          </cell>
          <cell r="C480">
            <v>8.6093375617139358</v>
          </cell>
          <cell r="D480">
            <v>7.6995356986630012</v>
          </cell>
        </row>
        <row r="481">
          <cell r="B481">
            <v>39024</v>
          </cell>
          <cell r="C481">
            <v>8.6442656492125849</v>
          </cell>
          <cell r="D481">
            <v>7.6731048384528808</v>
          </cell>
        </row>
        <row r="482">
          <cell r="B482">
            <v>39027</v>
          </cell>
          <cell r="C482">
            <v>8.7916451403654197</v>
          </cell>
          <cell r="D482">
            <v>7.790391780635284</v>
          </cell>
        </row>
        <row r="483">
          <cell r="B483">
            <v>39028</v>
          </cell>
          <cell r="C483">
            <v>8.8103870409744509</v>
          </cell>
          <cell r="D483">
            <v>7.7523974190832385</v>
          </cell>
        </row>
        <row r="484">
          <cell r="B484">
            <v>39029</v>
          </cell>
          <cell r="C484">
            <v>8.9630543924250414</v>
          </cell>
          <cell r="D484">
            <v>7.7689167067145624</v>
          </cell>
        </row>
        <row r="485">
          <cell r="B485">
            <v>39030</v>
          </cell>
          <cell r="C485">
            <v>8.9642680168332465</v>
          </cell>
          <cell r="D485">
            <v>7.80880741587647</v>
          </cell>
        </row>
        <row r="486">
          <cell r="B486">
            <v>39031</v>
          </cell>
          <cell r="C486">
            <v>9.1366026827985287</v>
          </cell>
          <cell r="D486">
            <v>7.8795959338444348</v>
          </cell>
        </row>
        <row r="487">
          <cell r="B487">
            <v>39034</v>
          </cell>
          <cell r="C487">
            <v>9.2107821903492013</v>
          </cell>
          <cell r="D487">
            <v>7.8500206138244391</v>
          </cell>
        </row>
        <row r="488">
          <cell r="B488">
            <v>39035</v>
          </cell>
          <cell r="C488">
            <v>9.3385678763198658</v>
          </cell>
          <cell r="D488">
            <v>7.838572503283336</v>
          </cell>
        </row>
        <row r="489">
          <cell r="B489">
            <v>39036</v>
          </cell>
          <cell r="C489">
            <v>9.3922378644275462</v>
          </cell>
          <cell r="D489">
            <v>7.9622120971272405</v>
          </cell>
        </row>
        <row r="490">
          <cell r="B490">
            <v>39037</v>
          </cell>
          <cell r="C490">
            <v>9.3066882687811319</v>
          </cell>
          <cell r="D490">
            <v>7.89601768366445</v>
          </cell>
        </row>
        <row r="491">
          <cell r="B491">
            <v>39038</v>
          </cell>
          <cell r="C491">
            <v>9.3289688929551691</v>
          </cell>
          <cell r="D491">
            <v>7.9269318166183336</v>
          </cell>
        </row>
        <row r="492">
          <cell r="B492">
            <v>39041</v>
          </cell>
          <cell r="C492">
            <v>9.2890983023279468</v>
          </cell>
          <cell r="D492">
            <v>7.9269318166183336</v>
          </cell>
        </row>
        <row r="493">
          <cell r="B493">
            <v>39042</v>
          </cell>
          <cell r="C493">
            <v>9.3195875775134684</v>
          </cell>
          <cell r="D493">
            <v>8.0131659769633803</v>
          </cell>
        </row>
        <row r="494">
          <cell r="B494">
            <v>39043</v>
          </cell>
          <cell r="C494">
            <v>9.3688394835823914</v>
          </cell>
          <cell r="D494">
            <v>7.9936412614135604</v>
          </cell>
        </row>
        <row r="495">
          <cell r="B495">
            <v>39045</v>
          </cell>
          <cell r="C495">
            <v>9.4274727050930149</v>
          </cell>
          <cell r="D495">
            <v>7.9822518440094967</v>
          </cell>
        </row>
        <row r="496">
          <cell r="B496">
            <v>39048</v>
          </cell>
          <cell r="C496">
            <v>9.1964578123411602</v>
          </cell>
          <cell r="D496">
            <v>7.9480835917973076</v>
          </cell>
        </row>
        <row r="497">
          <cell r="B497">
            <v>39049</v>
          </cell>
          <cell r="C497">
            <v>9.1518965639930876</v>
          </cell>
          <cell r="D497">
            <v>7.8595783235473622</v>
          </cell>
        </row>
        <row r="498">
          <cell r="B498">
            <v>39050</v>
          </cell>
          <cell r="C498">
            <v>9.253918369421573</v>
          </cell>
          <cell r="D498">
            <v>7.9199709729149577</v>
          </cell>
        </row>
        <row r="499">
          <cell r="B499">
            <v>39051</v>
          </cell>
          <cell r="C499">
            <v>9.412228067500255</v>
          </cell>
          <cell r="D499">
            <v>8.0636048254670865</v>
          </cell>
        </row>
        <row r="500">
          <cell r="B500">
            <v>39052</v>
          </cell>
          <cell r="C500">
            <v>9.4040194164887669</v>
          </cell>
          <cell r="D500">
            <v>7.9423481554215174</v>
          </cell>
        </row>
        <row r="501">
          <cell r="B501">
            <v>39055</v>
          </cell>
          <cell r="C501">
            <v>9.4263000406628041</v>
          </cell>
          <cell r="D501">
            <v>7.9626010783509056</v>
          </cell>
        </row>
        <row r="502">
          <cell r="B502">
            <v>39056</v>
          </cell>
          <cell r="C502">
            <v>9.4415446782555659</v>
          </cell>
          <cell r="D502">
            <v>7.9320026578095204</v>
          </cell>
        </row>
        <row r="503">
          <cell r="B503">
            <v>39057</v>
          </cell>
          <cell r="C503">
            <v>9.3277962285249565</v>
          </cell>
          <cell r="D503">
            <v>8.0017765595593193</v>
          </cell>
        </row>
        <row r="504">
          <cell r="B504">
            <v>39058</v>
          </cell>
          <cell r="C504">
            <v>9.2351557385381717</v>
          </cell>
          <cell r="D504">
            <v>8.1970666582486267</v>
          </cell>
        </row>
        <row r="505">
          <cell r="B505">
            <v>39059</v>
          </cell>
          <cell r="C505">
            <v>9.2257744230964711</v>
          </cell>
          <cell r="D505">
            <v>8.1072163633813243</v>
          </cell>
        </row>
        <row r="506">
          <cell r="B506">
            <v>39062</v>
          </cell>
          <cell r="C506">
            <v>9.1706591948764871</v>
          </cell>
          <cell r="D506">
            <v>8.1942301398045529</v>
          </cell>
        </row>
        <row r="507">
          <cell r="B507">
            <v>39063</v>
          </cell>
          <cell r="C507">
            <v>9.0100041679373781</v>
          </cell>
          <cell r="D507">
            <v>8.2645643251888803</v>
          </cell>
        </row>
        <row r="508">
          <cell r="B508">
            <v>39064</v>
          </cell>
          <cell r="C508">
            <v>9.0088315035071673</v>
          </cell>
          <cell r="D508">
            <v>8.1793041143169827</v>
          </cell>
        </row>
        <row r="509">
          <cell r="B509">
            <v>39065</v>
          </cell>
          <cell r="C509">
            <v>8.9959321947748307</v>
          </cell>
          <cell r="D509">
            <v>8.1624004630409175</v>
          </cell>
        </row>
        <row r="510">
          <cell r="B510">
            <v>39066</v>
          </cell>
          <cell r="C510">
            <v>8.9372989732642054</v>
          </cell>
          <cell r="D510">
            <v>8.2739219222563012</v>
          </cell>
        </row>
        <row r="511">
          <cell r="B511">
            <v>39069</v>
          </cell>
          <cell r="C511">
            <v>8.9197090068110185</v>
          </cell>
          <cell r="D511">
            <v>8.1875077471956459</v>
          </cell>
        </row>
        <row r="512">
          <cell r="B512">
            <v>39070</v>
          </cell>
          <cell r="C512">
            <v>8.8751477584629459</v>
          </cell>
          <cell r="D512">
            <v>8.0863836602752137</v>
          </cell>
        </row>
        <row r="513">
          <cell r="B513">
            <v>39071</v>
          </cell>
          <cell r="C513">
            <v>8.8868744027650717</v>
          </cell>
          <cell r="D513">
            <v>8.0842370449570637</v>
          </cell>
        </row>
        <row r="514">
          <cell r="B514">
            <v>39072</v>
          </cell>
          <cell r="C514">
            <v>8.8634211141608201</v>
          </cell>
          <cell r="D514">
            <v>8.0853815611414852</v>
          </cell>
        </row>
        <row r="515">
          <cell r="B515">
            <v>39073</v>
          </cell>
          <cell r="C515">
            <v>8.8176872013825349</v>
          </cell>
          <cell r="D515">
            <v>7.9832555322042946</v>
          </cell>
        </row>
        <row r="516">
          <cell r="B516">
            <v>39077</v>
          </cell>
          <cell r="C516">
            <v>8.9197090068110185</v>
          </cell>
          <cell r="D516">
            <v>7.9838789036386482</v>
          </cell>
        </row>
        <row r="517">
          <cell r="B517">
            <v>39078</v>
          </cell>
          <cell r="C517">
            <v>8.9713062417403666</v>
          </cell>
          <cell r="D517">
            <v>8.1417036876663769</v>
          </cell>
        </row>
        <row r="518">
          <cell r="B518">
            <v>39079</v>
          </cell>
          <cell r="C518">
            <v>9.007658839076953</v>
          </cell>
          <cell r="D518">
            <v>8.1433307472955256</v>
          </cell>
        </row>
        <row r="519">
          <cell r="B519">
            <v>39080</v>
          </cell>
          <cell r="C519">
            <v>8.9408169665548449</v>
          </cell>
          <cell r="D519">
            <v>8.0877173998147835</v>
          </cell>
        </row>
        <row r="520">
          <cell r="B520">
            <v>39085</v>
          </cell>
          <cell r="C520">
            <v>8.9783422283216421</v>
          </cell>
          <cell r="D520">
            <v>8.1261186440393622</v>
          </cell>
        </row>
        <row r="521">
          <cell r="B521">
            <v>39086</v>
          </cell>
          <cell r="C521">
            <v>9.2163931076547723</v>
          </cell>
          <cell r="D521">
            <v>8.1226629619884978</v>
          </cell>
        </row>
        <row r="522">
          <cell r="B522">
            <v>39087</v>
          </cell>
          <cell r="C522">
            <v>9.1788678458879733</v>
          </cell>
          <cell r="D522">
            <v>8.0775257127617017</v>
          </cell>
        </row>
        <row r="523">
          <cell r="B523">
            <v>39090</v>
          </cell>
          <cell r="C523">
            <v>9.2574363627122089</v>
          </cell>
          <cell r="D523">
            <v>8.1717961289945613</v>
          </cell>
        </row>
        <row r="524">
          <cell r="B524">
            <v>39091</v>
          </cell>
          <cell r="C524">
            <v>9.1847311680390362</v>
          </cell>
          <cell r="D524">
            <v>8.2189309835978133</v>
          </cell>
        </row>
        <row r="525">
          <cell r="B525">
            <v>39092</v>
          </cell>
          <cell r="C525">
            <v>9.2879256378977324</v>
          </cell>
          <cell r="D525">
            <v>8.1168049546606227</v>
          </cell>
        </row>
        <row r="526">
          <cell r="B526">
            <v>39093</v>
          </cell>
          <cell r="C526">
            <v>9.4884512554640636</v>
          </cell>
          <cell r="D526">
            <v>8.195363438458461</v>
          </cell>
        </row>
        <row r="527">
          <cell r="B527">
            <v>39094</v>
          </cell>
          <cell r="C527">
            <v>9.5588111212768112</v>
          </cell>
          <cell r="D527">
            <v>8.2660660738765177</v>
          </cell>
        </row>
        <row r="528">
          <cell r="B528">
            <v>39098</v>
          </cell>
          <cell r="C528">
            <v>9.6291709870895588</v>
          </cell>
          <cell r="D528">
            <v>8.2835792389291125</v>
          </cell>
        </row>
        <row r="529">
          <cell r="B529">
            <v>39099</v>
          </cell>
          <cell r="C529">
            <v>9.6385523025312612</v>
          </cell>
          <cell r="D529">
            <v>8.3300038850402593</v>
          </cell>
        </row>
        <row r="530">
          <cell r="B530">
            <v>39100</v>
          </cell>
          <cell r="C530">
            <v>8.946765125910412</v>
          </cell>
          <cell r="D530">
            <v>8.31790899786224</v>
          </cell>
        </row>
        <row r="531">
          <cell r="B531">
            <v>39101</v>
          </cell>
          <cell r="C531">
            <v>9.0598851811301007</v>
          </cell>
          <cell r="D531">
            <v>8.4104466890756306</v>
          </cell>
        </row>
        <row r="532">
          <cell r="B532">
            <v>39104</v>
          </cell>
          <cell r="C532">
            <v>8.9489616318370082</v>
          </cell>
          <cell r="D532">
            <v>8.4531011781512611</v>
          </cell>
        </row>
        <row r="533">
          <cell r="B533">
            <v>39105</v>
          </cell>
          <cell r="C533">
            <v>9.126878611891275</v>
          </cell>
          <cell r="D533">
            <v>8.4855095773290774</v>
          </cell>
        </row>
        <row r="534">
          <cell r="B534">
            <v>39106</v>
          </cell>
          <cell r="C534">
            <v>9.2015598133955354</v>
          </cell>
          <cell r="D534">
            <v>8.4993323055325298</v>
          </cell>
        </row>
        <row r="535">
          <cell r="B535">
            <v>39107</v>
          </cell>
          <cell r="C535">
            <v>9.1444506593040416</v>
          </cell>
          <cell r="D535">
            <v>8.3926739852941186</v>
          </cell>
        </row>
        <row r="536">
          <cell r="B536">
            <v>39108</v>
          </cell>
          <cell r="C536">
            <v>9.0895380111391457</v>
          </cell>
          <cell r="D536">
            <v>8.3749012815126047</v>
          </cell>
        </row>
        <row r="537">
          <cell r="B537">
            <v>39111</v>
          </cell>
          <cell r="C537">
            <v>9.3542169752939497</v>
          </cell>
          <cell r="D537">
            <v>8.4104466890756306</v>
          </cell>
        </row>
        <row r="538">
          <cell r="B538">
            <v>39112</v>
          </cell>
          <cell r="C538">
            <v>9.3366449278811832</v>
          </cell>
          <cell r="D538">
            <v>8.4077567311846675</v>
          </cell>
        </row>
        <row r="539">
          <cell r="B539">
            <v>39113</v>
          </cell>
          <cell r="C539">
            <v>9.3827715523396957</v>
          </cell>
          <cell r="D539">
            <v>8.435336784508852</v>
          </cell>
        </row>
        <row r="540">
          <cell r="B540">
            <v>39114</v>
          </cell>
          <cell r="C540">
            <v>9.3904593230827818</v>
          </cell>
          <cell r="D540">
            <v>8.54080049014288</v>
          </cell>
        </row>
        <row r="541">
          <cell r="B541">
            <v>39115</v>
          </cell>
          <cell r="C541">
            <v>9.4124243823487408</v>
          </cell>
          <cell r="D541">
            <v>8.6323760644907424</v>
          </cell>
        </row>
        <row r="542">
          <cell r="B542">
            <v>39118</v>
          </cell>
          <cell r="C542">
            <v>9.4256034179083166</v>
          </cell>
          <cell r="D542">
            <v>8.6323760644907424</v>
          </cell>
        </row>
        <row r="543">
          <cell r="B543">
            <v>39119</v>
          </cell>
          <cell r="C543">
            <v>9.5266426905317285</v>
          </cell>
          <cell r="D543">
            <v>8.6323760644907424</v>
          </cell>
        </row>
        <row r="544">
          <cell r="B544">
            <v>39120</v>
          </cell>
          <cell r="C544">
            <v>9.4201121530918268</v>
          </cell>
          <cell r="D544">
            <v>8.7339098978991618</v>
          </cell>
        </row>
        <row r="545">
          <cell r="B545">
            <v>39121</v>
          </cell>
          <cell r="C545">
            <v>9.4519614890274681</v>
          </cell>
          <cell r="D545">
            <v>8.641015269617899</v>
          </cell>
        </row>
        <row r="546">
          <cell r="B546">
            <v>39122</v>
          </cell>
          <cell r="C546">
            <v>9.5628850383205606</v>
          </cell>
          <cell r="D546">
            <v>8.609500971428572</v>
          </cell>
        </row>
        <row r="547">
          <cell r="B547">
            <v>39125</v>
          </cell>
          <cell r="C547">
            <v>9.4234069119817221</v>
          </cell>
          <cell r="D547">
            <v>8.5277465340336143</v>
          </cell>
        </row>
        <row r="548">
          <cell r="B548">
            <v>39126</v>
          </cell>
          <cell r="C548">
            <v>9.5277409434950258</v>
          </cell>
          <cell r="D548">
            <v>8.5561828600840339</v>
          </cell>
        </row>
        <row r="549">
          <cell r="B549">
            <v>39127</v>
          </cell>
          <cell r="C549">
            <v>9.5837518446232206</v>
          </cell>
          <cell r="D549">
            <v>8.8192188760504209</v>
          </cell>
        </row>
        <row r="550">
          <cell r="B550">
            <v>39128</v>
          </cell>
          <cell r="C550">
            <v>9.5508042557242838</v>
          </cell>
          <cell r="D550">
            <v>8.7430290757610827</v>
          </cell>
        </row>
        <row r="551">
          <cell r="B551">
            <v>39129</v>
          </cell>
          <cell r="C551">
            <v>9.4442737182843821</v>
          </cell>
          <cell r="D551">
            <v>8.8106633914708326</v>
          </cell>
        </row>
        <row r="552">
          <cell r="B552">
            <v>39133</v>
          </cell>
          <cell r="C552">
            <v>10.036232065501977</v>
          </cell>
          <cell r="D552">
            <v>8.9960494143426715</v>
          </cell>
        </row>
        <row r="553">
          <cell r="B553">
            <v>39134</v>
          </cell>
          <cell r="C553">
            <v>10.199871757033371</v>
          </cell>
          <cell r="D553">
            <v>8.91837795333727</v>
          </cell>
        </row>
        <row r="554">
          <cell r="B554">
            <v>39135</v>
          </cell>
          <cell r="C554">
            <v>10.172415432950922</v>
          </cell>
          <cell r="D554">
            <v>8.8725459670256974</v>
          </cell>
        </row>
        <row r="555">
          <cell r="B555">
            <v>39136</v>
          </cell>
          <cell r="C555">
            <v>10.148253867758367</v>
          </cell>
          <cell r="D555">
            <v>8.7343186849911891</v>
          </cell>
        </row>
        <row r="556">
          <cell r="B556">
            <v>39139</v>
          </cell>
          <cell r="C556">
            <v>10.217443804446138</v>
          </cell>
          <cell r="D556">
            <v>8.7204959567877403</v>
          </cell>
        </row>
        <row r="557">
          <cell r="B557">
            <v>39140</v>
          </cell>
          <cell r="C557">
            <v>10.039526824391872</v>
          </cell>
          <cell r="D557">
            <v>8.354193659396298</v>
          </cell>
        </row>
        <row r="558">
          <cell r="B558">
            <v>39141</v>
          </cell>
          <cell r="C558">
            <v>10.018660018089209</v>
          </cell>
          <cell r="D558">
            <v>8.4262157021733177</v>
          </cell>
        </row>
        <row r="559">
          <cell r="B559">
            <v>39142</v>
          </cell>
          <cell r="C559">
            <v>9.8714941210072844</v>
          </cell>
          <cell r="D559">
            <v>8.1658589876242829</v>
          </cell>
        </row>
        <row r="560">
          <cell r="B560">
            <v>39143</v>
          </cell>
          <cell r="C560">
            <v>9.624387204265247</v>
          </cell>
          <cell r="D560">
            <v>8.0132904062611772</v>
          </cell>
        </row>
        <row r="561">
          <cell r="B561">
            <v>39146</v>
          </cell>
          <cell r="C561">
            <v>9.4541579949540626</v>
          </cell>
          <cell r="D561">
            <v>8.2090739517367624</v>
          </cell>
        </row>
        <row r="562">
          <cell r="B562">
            <v>39147</v>
          </cell>
          <cell r="C562">
            <v>9.5628850383205606</v>
          </cell>
          <cell r="D562">
            <v>8.1592381401611576</v>
          </cell>
        </row>
        <row r="563">
          <cell r="B563">
            <v>39148</v>
          </cell>
          <cell r="C563">
            <v>9.5475094968343885</v>
          </cell>
          <cell r="D563">
            <v>8.1556784393343307</v>
          </cell>
        </row>
        <row r="564">
          <cell r="B564">
            <v>39149</v>
          </cell>
          <cell r="C564">
            <v>9.6353697338982247</v>
          </cell>
          <cell r="D564">
            <v>8.3336634806757708</v>
          </cell>
        </row>
        <row r="565">
          <cell r="B565">
            <v>39150</v>
          </cell>
          <cell r="C565">
            <v>9.9538630932546308</v>
          </cell>
          <cell r="D565">
            <v>8.307541951709652</v>
          </cell>
        </row>
        <row r="566">
          <cell r="B566">
            <v>39153</v>
          </cell>
          <cell r="C566">
            <v>9.8539220735945161</v>
          </cell>
          <cell r="D566">
            <v>8.3109976337605147</v>
          </cell>
        </row>
        <row r="567">
          <cell r="B567">
            <v>39154</v>
          </cell>
          <cell r="C567">
            <v>9.6617278050173745</v>
          </cell>
          <cell r="D567">
            <v>8.1105680748104803</v>
          </cell>
        </row>
        <row r="568">
          <cell r="B568">
            <v>39155</v>
          </cell>
          <cell r="C568">
            <v>9.5068741371923657</v>
          </cell>
          <cell r="D568">
            <v>8.0708277312255596</v>
          </cell>
        </row>
        <row r="569">
          <cell r="B569">
            <v>39156</v>
          </cell>
          <cell r="C569">
            <v>9.6992296939021472</v>
          </cell>
          <cell r="D569">
            <v>7.5417087189938625</v>
          </cell>
        </row>
        <row r="570">
          <cell r="B570">
            <v>39157</v>
          </cell>
          <cell r="C570">
            <v>9.5246263195950842</v>
          </cell>
          <cell r="D570">
            <v>7.5451332102124207</v>
          </cell>
        </row>
        <row r="571">
          <cell r="B571">
            <v>39160</v>
          </cell>
          <cell r="C571">
            <v>9.5657748855145819</v>
          </cell>
          <cell r="D571">
            <v>7.6072021135487873</v>
          </cell>
        </row>
        <row r="572">
          <cell r="B572">
            <v>39161</v>
          </cell>
          <cell r="C572">
            <v>9.7715177151120756</v>
          </cell>
          <cell r="D572">
            <v>7.6393067187227697</v>
          </cell>
        </row>
        <row r="573">
          <cell r="B573">
            <v>39162</v>
          </cell>
          <cell r="C573">
            <v>10.028418221258136</v>
          </cell>
          <cell r="D573">
            <v>7.7260930853152692</v>
          </cell>
        </row>
        <row r="574">
          <cell r="B574">
            <v>39163</v>
          </cell>
          <cell r="C574">
            <v>9.9950545191612434</v>
          </cell>
          <cell r="D574">
            <v>7.746750130705033</v>
          </cell>
        </row>
        <row r="575">
          <cell r="B575">
            <v>39164</v>
          </cell>
          <cell r="C575">
            <v>10.061781923355026</v>
          </cell>
          <cell r="D575">
            <v>7.7878440253277308</v>
          </cell>
        </row>
        <row r="576">
          <cell r="B576">
            <v>39167</v>
          </cell>
          <cell r="C576">
            <v>10.079575897806702</v>
          </cell>
          <cell r="D576">
            <v>7.7668690166140619</v>
          </cell>
        </row>
        <row r="577">
          <cell r="B577">
            <v>39168</v>
          </cell>
          <cell r="C577">
            <v>9.914981634128706</v>
          </cell>
          <cell r="D577">
            <v>7.7912685165462898</v>
          </cell>
        </row>
        <row r="578">
          <cell r="B578">
            <v>39169</v>
          </cell>
          <cell r="C578">
            <v>9.785975319354062</v>
          </cell>
          <cell r="D578">
            <v>7.7013756220591372</v>
          </cell>
        </row>
        <row r="579">
          <cell r="B579">
            <v>39170</v>
          </cell>
          <cell r="C579">
            <v>10.046212195709812</v>
          </cell>
          <cell r="D579">
            <v>7.7600200341769465</v>
          </cell>
        </row>
        <row r="580">
          <cell r="B580">
            <v>39171</v>
          </cell>
          <cell r="C580">
            <v>9.7359297662087254</v>
          </cell>
          <cell r="D580">
            <v>7.7608761569815856</v>
          </cell>
        </row>
        <row r="581">
          <cell r="B581">
            <v>39174</v>
          </cell>
          <cell r="C581">
            <v>9.5735597493371891</v>
          </cell>
          <cell r="D581">
            <v>7.7488904377166321</v>
          </cell>
        </row>
        <row r="582">
          <cell r="B582">
            <v>39175</v>
          </cell>
          <cell r="C582">
            <v>9.8382451193058582</v>
          </cell>
          <cell r="D582">
            <v>7.8554777268942555</v>
          </cell>
        </row>
        <row r="583">
          <cell r="B583">
            <v>39176</v>
          </cell>
          <cell r="C583">
            <v>9.6914448300795364</v>
          </cell>
          <cell r="D583">
            <v>7.868319568963849</v>
          </cell>
        </row>
        <row r="584">
          <cell r="B584">
            <v>39177</v>
          </cell>
          <cell r="C584">
            <v>9.572447625933961</v>
          </cell>
          <cell r="D584">
            <v>7.8306501655597085</v>
          </cell>
        </row>
        <row r="585">
          <cell r="B585">
            <v>39181</v>
          </cell>
          <cell r="C585">
            <v>9.4879262472885042</v>
          </cell>
          <cell r="D585">
            <v>7.8306501655597085</v>
          </cell>
        </row>
        <row r="586">
          <cell r="B586">
            <v>39182</v>
          </cell>
          <cell r="C586">
            <v>9.9861575319354063</v>
          </cell>
          <cell r="D586">
            <v>7.8881081021437591</v>
          </cell>
        </row>
        <row r="587">
          <cell r="B587">
            <v>39183</v>
          </cell>
          <cell r="C587">
            <v>9.6736508556278622</v>
          </cell>
          <cell r="D587">
            <v>7.9547837563051713</v>
          </cell>
        </row>
        <row r="588">
          <cell r="B588">
            <v>39184</v>
          </cell>
          <cell r="C588">
            <v>9.6647538684020251</v>
          </cell>
          <cell r="D588">
            <v>7.8981094502679703</v>
          </cell>
        </row>
        <row r="589">
          <cell r="B589">
            <v>39185</v>
          </cell>
          <cell r="C589">
            <v>9.8037692938057379</v>
          </cell>
          <cell r="D589">
            <v>7.9847878006778066</v>
          </cell>
        </row>
        <row r="590">
          <cell r="B590">
            <v>39188</v>
          </cell>
          <cell r="C590">
            <v>9.7370418896119553</v>
          </cell>
          <cell r="D590">
            <v>7.9381148427648176</v>
          </cell>
        </row>
        <row r="591">
          <cell r="B591">
            <v>39189</v>
          </cell>
          <cell r="C591">
            <v>9.564662762111352</v>
          </cell>
          <cell r="D591">
            <v>7.9881215833858761</v>
          </cell>
        </row>
        <row r="592">
          <cell r="B592">
            <v>39190</v>
          </cell>
          <cell r="C592">
            <v>9.4289837069173306</v>
          </cell>
          <cell r="D592">
            <v>7.8547702750630526</v>
          </cell>
        </row>
        <row r="593">
          <cell r="B593">
            <v>39191</v>
          </cell>
          <cell r="C593">
            <v>9.6494547083898468</v>
          </cell>
          <cell r="D593">
            <v>7.7436072361086481</v>
          </cell>
        </row>
        <row r="594">
          <cell r="B594">
            <v>39192</v>
          </cell>
          <cell r="C594">
            <v>9.8852608021701229</v>
          </cell>
          <cell r="D594">
            <v>7.8314838570176288</v>
          </cell>
        </row>
        <row r="595">
          <cell r="B595">
            <v>39195</v>
          </cell>
          <cell r="C595">
            <v>10.117714202673902</v>
          </cell>
          <cell r="D595">
            <v>7.7762529771952797</v>
          </cell>
        </row>
        <row r="596">
          <cell r="B596">
            <v>39196</v>
          </cell>
          <cell r="C596">
            <v>9.9746659562100373</v>
          </cell>
          <cell r="D596">
            <v>7.7820450316548166</v>
          </cell>
        </row>
        <row r="597">
          <cell r="B597">
            <v>39197</v>
          </cell>
          <cell r="C597">
            <v>10.050660337143967</v>
          </cell>
          <cell r="D597">
            <v>7.7358753500618151</v>
          </cell>
        </row>
        <row r="598">
          <cell r="B598">
            <v>39198</v>
          </cell>
          <cell r="C598">
            <v>10.1199493315249</v>
          </cell>
          <cell r="D598">
            <v>7.7655654232005453</v>
          </cell>
        </row>
        <row r="599">
          <cell r="B599">
            <v>39199</v>
          </cell>
          <cell r="C599">
            <v>10.057365723696959</v>
          </cell>
          <cell r="D599">
            <v>7.773675681846334</v>
          </cell>
        </row>
        <row r="600">
          <cell r="B600">
            <v>39202</v>
          </cell>
          <cell r="C600">
            <v>9.8550865626816524</v>
          </cell>
          <cell r="D600">
            <v>7.8741902004551712</v>
          </cell>
        </row>
        <row r="601">
          <cell r="B601">
            <v>39203</v>
          </cell>
          <cell r="C601">
            <v>9.779092181747723</v>
          </cell>
          <cell r="D601">
            <v>7.8741902004551712</v>
          </cell>
        </row>
        <row r="602">
          <cell r="B602">
            <v>39204</v>
          </cell>
          <cell r="C602">
            <v>9.8606743848091458</v>
          </cell>
          <cell r="D602">
            <v>7.9519386101483311</v>
          </cell>
        </row>
        <row r="603">
          <cell r="B603">
            <v>39205</v>
          </cell>
          <cell r="C603">
            <v>10.379224278240653</v>
          </cell>
          <cell r="D603">
            <v>8.0790851806962625</v>
          </cell>
        </row>
        <row r="604">
          <cell r="B604">
            <v>39206</v>
          </cell>
          <cell r="C604">
            <v>10.435102499515599</v>
          </cell>
          <cell r="D604">
            <v>8.116455963255957</v>
          </cell>
        </row>
        <row r="605">
          <cell r="B605">
            <v>39209</v>
          </cell>
          <cell r="C605">
            <v>10.363578376283666</v>
          </cell>
          <cell r="D605">
            <v>8.1615586318624853</v>
          </cell>
        </row>
        <row r="606">
          <cell r="B606">
            <v>39210</v>
          </cell>
          <cell r="C606">
            <v>10.427279548537108</v>
          </cell>
          <cell r="D606">
            <v>8.1847542900029868</v>
          </cell>
        </row>
        <row r="607">
          <cell r="B607">
            <v>39211</v>
          </cell>
          <cell r="C607">
            <v>10.335639265646194</v>
          </cell>
          <cell r="D607">
            <v>8.1602699841880142</v>
          </cell>
        </row>
        <row r="608">
          <cell r="B608">
            <v>39212</v>
          </cell>
          <cell r="C608">
            <v>9.9958996802945173</v>
          </cell>
          <cell r="D608">
            <v>8.134926579923393</v>
          </cell>
        </row>
        <row r="609">
          <cell r="B609">
            <v>39213</v>
          </cell>
          <cell r="C609">
            <v>10.136712797907384</v>
          </cell>
          <cell r="D609">
            <v>8.1469539582184662</v>
          </cell>
        </row>
        <row r="610">
          <cell r="B610">
            <v>39216</v>
          </cell>
          <cell r="C610">
            <v>9.988076729316024</v>
          </cell>
          <cell r="D610">
            <v>8.1448062120943465</v>
          </cell>
        </row>
        <row r="611">
          <cell r="B611">
            <v>39217</v>
          </cell>
          <cell r="C611">
            <v>10.031661741910483</v>
          </cell>
          <cell r="D611">
            <v>8.1684314194596723</v>
          </cell>
        </row>
        <row r="612">
          <cell r="B612">
            <v>39218</v>
          </cell>
          <cell r="C612">
            <v>10.078599447781439</v>
          </cell>
          <cell r="D612">
            <v>8.1774519531809773</v>
          </cell>
        </row>
        <row r="613">
          <cell r="B613">
            <v>39219</v>
          </cell>
          <cell r="C613">
            <v>10.057547419715741</v>
          </cell>
          <cell r="D613">
            <v>7.8932539609807808</v>
          </cell>
        </row>
        <row r="614">
          <cell r="B614">
            <v>39220</v>
          </cell>
          <cell r="C614">
            <v>9.9836064716140278</v>
          </cell>
          <cell r="D614">
            <v>7.9279746730346794</v>
          </cell>
        </row>
        <row r="615">
          <cell r="B615">
            <v>39223</v>
          </cell>
          <cell r="C615">
            <v>10.524507653555514</v>
          </cell>
          <cell r="D615">
            <v>7.959388650607254</v>
          </cell>
        </row>
        <row r="616">
          <cell r="B616">
            <v>39224</v>
          </cell>
          <cell r="C616">
            <v>10.856294987484301</v>
          </cell>
          <cell r="D616">
            <v>8.0122964023084329</v>
          </cell>
        </row>
        <row r="617">
          <cell r="B617">
            <v>39225</v>
          </cell>
          <cell r="C617">
            <v>10.847406880517376</v>
          </cell>
          <cell r="D617">
            <v>7.9676554868105631</v>
          </cell>
        </row>
        <row r="618">
          <cell r="B618">
            <v>39226</v>
          </cell>
          <cell r="C618">
            <v>10.754725925208295</v>
          </cell>
          <cell r="D618">
            <v>7.951365435872245</v>
          </cell>
        </row>
        <row r="619">
          <cell r="B619">
            <v>39227</v>
          </cell>
          <cell r="C619">
            <v>10.650792433636894</v>
          </cell>
          <cell r="D619">
            <v>8.0040295661051228</v>
          </cell>
        </row>
        <row r="620">
          <cell r="B620">
            <v>39231</v>
          </cell>
          <cell r="C620">
            <v>10.911641959971822</v>
          </cell>
          <cell r="D620">
            <v>8.2073937367065284</v>
          </cell>
        </row>
        <row r="621">
          <cell r="B621">
            <v>39232</v>
          </cell>
          <cell r="C621">
            <v>11.10071792907473</v>
          </cell>
          <cell r="D621">
            <v>8.1858832167391444</v>
          </cell>
        </row>
        <row r="622">
          <cell r="B622">
            <v>39233</v>
          </cell>
          <cell r="C622">
            <v>11.107629837566815</v>
          </cell>
          <cell r="D622">
            <v>8.2407550310029052</v>
          </cell>
        </row>
        <row r="623">
          <cell r="B623">
            <v>39234</v>
          </cell>
          <cell r="C623">
            <v>11.217152130341443</v>
          </cell>
          <cell r="D623">
            <v>8.3646452991452982</v>
          </cell>
        </row>
        <row r="624">
          <cell r="B624">
            <v>39237</v>
          </cell>
          <cell r="C624">
            <v>11.225222564123813</v>
          </cell>
          <cell r="D624">
            <v>8.3565002642155211</v>
          </cell>
        </row>
        <row r="625">
          <cell r="B625">
            <v>39238</v>
          </cell>
          <cell r="C625">
            <v>11.101606739771421</v>
          </cell>
          <cell r="D625">
            <v>8.3183472058602508</v>
          </cell>
        </row>
        <row r="626">
          <cell r="B626">
            <v>39239</v>
          </cell>
          <cell r="C626">
            <v>10.869627147934688</v>
          </cell>
          <cell r="D626">
            <v>8.148587530481743</v>
          </cell>
        </row>
        <row r="627">
          <cell r="B627">
            <v>39240</v>
          </cell>
          <cell r="C627">
            <v>10.651700143372146</v>
          </cell>
          <cell r="D627">
            <v>8.0731387858690749</v>
          </cell>
        </row>
        <row r="628">
          <cell r="B628">
            <v>39241</v>
          </cell>
          <cell r="C628">
            <v>10.843561960386191</v>
          </cell>
          <cell r="D628">
            <v>8.0975738906584063</v>
          </cell>
        </row>
        <row r="629">
          <cell r="B629">
            <v>39244</v>
          </cell>
          <cell r="C629">
            <v>10.801188724289366</v>
          </cell>
          <cell r="D629">
            <v>8.14129986764984</v>
          </cell>
        </row>
        <row r="630">
          <cell r="B630">
            <v>39245</v>
          </cell>
          <cell r="C630">
            <v>10.643869230974799</v>
          </cell>
          <cell r="D630">
            <v>8.0572774020584585</v>
          </cell>
        </row>
        <row r="631">
          <cell r="B631">
            <v>39246</v>
          </cell>
          <cell r="C631">
            <v>10.88829217256523</v>
          </cell>
          <cell r="D631">
            <v>8.0731387858690749</v>
          </cell>
        </row>
        <row r="632">
          <cell r="B632">
            <v>39247</v>
          </cell>
          <cell r="C632">
            <v>10.937926337900839</v>
          </cell>
          <cell r="D632">
            <v>8.267251960063108</v>
          </cell>
        </row>
        <row r="633">
          <cell r="B633">
            <v>39248</v>
          </cell>
          <cell r="C633">
            <v>11.115679488770319</v>
          </cell>
          <cell r="D633">
            <v>8.3293046422037875</v>
          </cell>
        </row>
        <row r="634">
          <cell r="B634">
            <v>39251</v>
          </cell>
          <cell r="C634">
            <v>11.112142112633613</v>
          </cell>
          <cell r="D634">
            <v>8.414038649540716</v>
          </cell>
        </row>
        <row r="635">
          <cell r="B635">
            <v>39252</v>
          </cell>
          <cell r="C635">
            <v>10.936157649832484</v>
          </cell>
          <cell r="D635">
            <v>8.3519859674000347</v>
          </cell>
        </row>
        <row r="636">
          <cell r="B636">
            <v>39253</v>
          </cell>
          <cell r="C636">
            <v>10.757520154928828</v>
          </cell>
          <cell r="D636">
            <v>8.344575390319994</v>
          </cell>
        </row>
        <row r="637">
          <cell r="B637">
            <v>39254</v>
          </cell>
          <cell r="C637">
            <v>10.981259195575488</v>
          </cell>
          <cell r="D637">
            <v>8.3498462197400123</v>
          </cell>
        </row>
        <row r="638">
          <cell r="B638">
            <v>39255</v>
          </cell>
          <cell r="C638">
            <v>10.855682342722421</v>
          </cell>
          <cell r="D638">
            <v>8.3819424346403633</v>
          </cell>
        </row>
        <row r="639">
          <cell r="B639">
            <v>39258</v>
          </cell>
          <cell r="C639">
            <v>10.692963040433943</v>
          </cell>
          <cell r="D639">
            <v>8.3267936231167763</v>
          </cell>
        </row>
        <row r="640">
          <cell r="B640">
            <v>39259</v>
          </cell>
          <cell r="C640">
            <v>10.525855295653253</v>
          </cell>
          <cell r="D640">
            <v>8.160291621123033</v>
          </cell>
        </row>
        <row r="641">
          <cell r="B641">
            <v>39260</v>
          </cell>
          <cell r="C641">
            <v>10.676456506857827</v>
          </cell>
          <cell r="D641">
            <v>8.0697662608157543</v>
          </cell>
        </row>
        <row r="642">
          <cell r="B642">
            <v>39261</v>
          </cell>
          <cell r="C642">
            <v>10.851814081548087</v>
          </cell>
          <cell r="D642">
            <v>8.1295776595902076</v>
          </cell>
        </row>
        <row r="643">
          <cell r="B643">
            <v>39262</v>
          </cell>
          <cell r="C643">
            <v>10.876570445033769</v>
          </cell>
          <cell r="D643">
            <v>8.072999309398158</v>
          </cell>
        </row>
        <row r="644">
          <cell r="B644">
            <v>39265</v>
          </cell>
          <cell r="C644">
            <v>11.095251655823974</v>
          </cell>
          <cell r="D644">
            <v>8.1328107081726095</v>
          </cell>
        </row>
        <row r="645">
          <cell r="B645">
            <v>39266</v>
          </cell>
          <cell r="C645">
            <v>11.027171656238345</v>
          </cell>
          <cell r="D645">
            <v>8.3607406332320071</v>
          </cell>
        </row>
        <row r="646">
          <cell r="B646">
            <v>39268</v>
          </cell>
          <cell r="C646">
            <v>11.216970442961919</v>
          </cell>
          <cell r="D646">
            <v>8.1667577182878386</v>
          </cell>
        </row>
        <row r="647">
          <cell r="B647">
            <v>39269</v>
          </cell>
          <cell r="C647">
            <v>11.268546200223758</v>
          </cell>
          <cell r="D647">
            <v>8.1263446110078039</v>
          </cell>
        </row>
        <row r="648">
          <cell r="B648">
            <v>39272</v>
          </cell>
          <cell r="C648">
            <v>10.934335293167031</v>
          </cell>
          <cell r="D648">
            <v>8.0810819308541664</v>
          </cell>
        </row>
        <row r="649">
          <cell r="B649">
            <v>39273</v>
          </cell>
          <cell r="C649">
            <v>10.736284385281563</v>
          </cell>
          <cell r="D649">
            <v>8.0778488822717627</v>
          </cell>
        </row>
        <row r="650">
          <cell r="B650">
            <v>39274</v>
          </cell>
          <cell r="C650">
            <v>10.62075468901504</v>
          </cell>
          <cell r="D650">
            <v>8.0390522992829272</v>
          </cell>
        </row>
        <row r="651">
          <cell r="B651">
            <v>39275</v>
          </cell>
          <cell r="C651">
            <v>10.924020141714664</v>
          </cell>
          <cell r="D651">
            <v>8.0616836393597477</v>
          </cell>
        </row>
        <row r="652">
          <cell r="B652">
            <v>39276</v>
          </cell>
          <cell r="C652">
            <v>11.247915897319022</v>
          </cell>
          <cell r="D652">
            <v>8.1263446110078039</v>
          </cell>
        </row>
        <row r="653">
          <cell r="B653">
            <v>39279</v>
          </cell>
          <cell r="C653">
            <v>11.146827413085814</v>
          </cell>
          <cell r="D653">
            <v>7.9533765118492541</v>
          </cell>
        </row>
        <row r="654">
          <cell r="B654">
            <v>39280</v>
          </cell>
          <cell r="C654">
            <v>11.124134079890604</v>
          </cell>
          <cell r="D654">
            <v>7.799806704185122</v>
          </cell>
        </row>
        <row r="655">
          <cell r="B655">
            <v>39281</v>
          </cell>
          <cell r="C655">
            <v>10.897200747938506</v>
          </cell>
          <cell r="D655">
            <v>7.8580015786683717</v>
          </cell>
        </row>
        <row r="656">
          <cell r="B656">
            <v>39282</v>
          </cell>
          <cell r="C656">
            <v>10.502723451827912</v>
          </cell>
          <cell r="D656">
            <v>7.9457289400880766</v>
          </cell>
        </row>
        <row r="657">
          <cell r="B657">
            <v>39283</v>
          </cell>
          <cell r="C657">
            <v>10.166854036760249</v>
          </cell>
          <cell r="D657">
            <v>7.8006103348547846</v>
          </cell>
        </row>
        <row r="658">
          <cell r="B658">
            <v>39286</v>
          </cell>
          <cell r="C658">
            <v>10.299592847505554</v>
          </cell>
          <cell r="D658">
            <v>7.7777826890877497</v>
          </cell>
        </row>
        <row r="659">
          <cell r="B659">
            <v>39287</v>
          </cell>
          <cell r="C659">
            <v>10.130652542920622</v>
          </cell>
          <cell r="D659">
            <v>7.691363744398263</v>
          </cell>
        </row>
        <row r="660">
          <cell r="B660">
            <v>39288</v>
          </cell>
          <cell r="C660">
            <v>9.7887495455463522</v>
          </cell>
          <cell r="D660">
            <v>7.679949921514746</v>
          </cell>
        </row>
        <row r="661">
          <cell r="B661">
            <v>39289</v>
          </cell>
          <cell r="C661">
            <v>9.5715405825085842</v>
          </cell>
          <cell r="D661">
            <v>7.5413535007863208</v>
          </cell>
        </row>
        <row r="662">
          <cell r="B662">
            <v>39290</v>
          </cell>
          <cell r="C662">
            <v>9.3945555015148443</v>
          </cell>
          <cell r="D662">
            <v>7.4712400173590003</v>
          </cell>
        </row>
        <row r="663">
          <cell r="B663">
            <v>39293</v>
          </cell>
          <cell r="C663">
            <v>9.6539995406988481</v>
          </cell>
          <cell r="D663">
            <v>7.4891760247473842</v>
          </cell>
        </row>
        <row r="664">
          <cell r="B664">
            <v>39294</v>
          </cell>
          <cell r="C664">
            <v>9.5333278945667512</v>
          </cell>
          <cell r="D664">
            <v>7.4386290948346652</v>
          </cell>
        </row>
        <row r="665">
          <cell r="B665">
            <v>39295</v>
          </cell>
          <cell r="C665">
            <v>9.5433838650777609</v>
          </cell>
          <cell r="D665">
            <v>7.3227785693431979</v>
          </cell>
        </row>
        <row r="666">
          <cell r="B666">
            <v>39296</v>
          </cell>
          <cell r="C666">
            <v>9.5976861058372016</v>
          </cell>
          <cell r="D666">
            <v>7.40601817231033</v>
          </cell>
        </row>
        <row r="667">
          <cell r="B667">
            <v>39297</v>
          </cell>
          <cell r="C667">
            <v>9.0747756392647947</v>
          </cell>
          <cell r="D667">
            <v>7.3310130505043594</v>
          </cell>
        </row>
        <row r="668">
          <cell r="B668">
            <v>39300</v>
          </cell>
          <cell r="C668">
            <v>9.0828204156736021</v>
          </cell>
          <cell r="D668">
            <v>7.2348108290575706</v>
          </cell>
        </row>
        <row r="669">
          <cell r="B669">
            <v>39301</v>
          </cell>
          <cell r="C669">
            <v>9.2980181846091696</v>
          </cell>
          <cell r="D669">
            <v>7.4369985487084485</v>
          </cell>
        </row>
        <row r="670">
          <cell r="B670">
            <v>39302</v>
          </cell>
          <cell r="C670">
            <v>9.47701445970511</v>
          </cell>
          <cell r="D670">
            <v>7.523417493397937</v>
          </cell>
        </row>
        <row r="671">
          <cell r="B671">
            <v>39303</v>
          </cell>
          <cell r="C671">
            <v>9.3985778897192489</v>
          </cell>
          <cell r="D671">
            <v>7.5364618624076698</v>
          </cell>
        </row>
        <row r="672">
          <cell r="B672">
            <v>39304</v>
          </cell>
          <cell r="C672">
            <v>9.1532122092506558</v>
          </cell>
          <cell r="D672">
            <v>7.4223236335724971</v>
          </cell>
        </row>
        <row r="673">
          <cell r="B673">
            <v>39307</v>
          </cell>
          <cell r="C673">
            <v>8.9983502633811341</v>
          </cell>
          <cell r="D673">
            <v>7.5071120321357681</v>
          </cell>
        </row>
        <row r="674">
          <cell r="B674">
            <v>39308</v>
          </cell>
          <cell r="C674">
            <v>8.7911972708543704</v>
          </cell>
          <cell r="D674">
            <v>7.4206930874462813</v>
          </cell>
        </row>
        <row r="675">
          <cell r="B675">
            <v>39309</v>
          </cell>
          <cell r="C675">
            <v>8.4070591973338722</v>
          </cell>
          <cell r="D675">
            <v>7.1528973939294742</v>
          </cell>
        </row>
        <row r="676">
          <cell r="B676">
            <v>39310</v>
          </cell>
          <cell r="C676">
            <v>9.0708403308264334</v>
          </cell>
          <cell r="D676">
            <v>7.0655652895409791</v>
          </cell>
        </row>
        <row r="677">
          <cell r="B677">
            <v>39311</v>
          </cell>
          <cell r="C677">
            <v>9.0645296442453951</v>
          </cell>
          <cell r="D677">
            <v>7.0456480077622015</v>
          </cell>
        </row>
        <row r="678">
          <cell r="B678">
            <v>39314</v>
          </cell>
          <cell r="C678">
            <v>9.1402578832178456</v>
          </cell>
          <cell r="D678">
            <v>7.0718549574711185</v>
          </cell>
        </row>
        <row r="679">
          <cell r="B679">
            <v>39315</v>
          </cell>
          <cell r="C679">
            <v>8.9761800321108662</v>
          </cell>
          <cell r="D679">
            <v>7.129510246830737</v>
          </cell>
        </row>
        <row r="680">
          <cell r="B680">
            <v>39316</v>
          </cell>
          <cell r="C680">
            <v>9.0287690869528472</v>
          </cell>
          <cell r="D680">
            <v>7.1717948200283796</v>
          </cell>
        </row>
        <row r="681">
          <cell r="B681">
            <v>39317</v>
          </cell>
          <cell r="C681">
            <v>8.8260482174940904</v>
          </cell>
          <cell r="D681">
            <v>7.1656758374290437</v>
          </cell>
        </row>
        <row r="682">
          <cell r="B682">
            <v>39318</v>
          </cell>
          <cell r="C682">
            <v>9.0826850401891264</v>
          </cell>
          <cell r="D682">
            <v>7.3024830439680484</v>
          </cell>
        </row>
        <row r="683">
          <cell r="B683">
            <v>39321</v>
          </cell>
          <cell r="C683">
            <v>9.0194693522458635</v>
          </cell>
          <cell r="D683">
            <v>7.2895755650604279</v>
          </cell>
        </row>
        <row r="684">
          <cell r="B684">
            <v>39322</v>
          </cell>
          <cell r="C684">
            <v>8.6826335224586284</v>
          </cell>
          <cell r="D684">
            <v>7.1924069261321391</v>
          </cell>
        </row>
        <row r="685">
          <cell r="B685">
            <v>39323</v>
          </cell>
          <cell r="C685">
            <v>8.9270046146572106</v>
          </cell>
          <cell r="D685">
            <v>7.2678829412938217</v>
          </cell>
        </row>
        <row r="686">
          <cell r="B686">
            <v>39324</v>
          </cell>
          <cell r="C686">
            <v>8.809064898345154</v>
          </cell>
          <cell r="D686">
            <v>7.2836071111191725</v>
          </cell>
        </row>
        <row r="687">
          <cell r="B687">
            <v>39325</v>
          </cell>
          <cell r="C687">
            <v>8.9336092387706856</v>
          </cell>
          <cell r="D687">
            <v>7.4277453345182183</v>
          </cell>
        </row>
        <row r="688">
          <cell r="B688">
            <v>39329</v>
          </cell>
          <cell r="C688">
            <v>8.9015296359338052</v>
          </cell>
          <cell r="D688">
            <v>7.4751205743574891</v>
          </cell>
        </row>
        <row r="689">
          <cell r="B689">
            <v>39330</v>
          </cell>
          <cell r="C689">
            <v>8.687351111111111</v>
          </cell>
          <cell r="D689">
            <v>7.4009025706386629</v>
          </cell>
        </row>
        <row r="690">
          <cell r="B690">
            <v>39331</v>
          </cell>
          <cell r="C690">
            <v>8.7027169469325667</v>
          </cell>
          <cell r="D690">
            <v>7.4025160055021155</v>
          </cell>
        </row>
        <row r="691">
          <cell r="B691">
            <v>39332</v>
          </cell>
          <cell r="C691">
            <v>8.6606457030589823</v>
          </cell>
          <cell r="D691">
            <v>7.260533737518279</v>
          </cell>
        </row>
        <row r="692">
          <cell r="B692">
            <v>39335</v>
          </cell>
          <cell r="C692">
            <v>8.5302248470508708</v>
          </cell>
          <cell r="D692">
            <v>7.045123868768024</v>
          </cell>
        </row>
        <row r="693">
          <cell r="B693">
            <v>39336</v>
          </cell>
          <cell r="C693">
            <v>8.5194049550827415</v>
          </cell>
          <cell r="D693">
            <v>7.1263654128656668</v>
          </cell>
        </row>
        <row r="694">
          <cell r="B694">
            <v>39337</v>
          </cell>
          <cell r="C694">
            <v>8.5335577210401876</v>
          </cell>
          <cell r="D694">
            <v>7.0901998222673619</v>
          </cell>
        </row>
        <row r="695">
          <cell r="B695">
            <v>39338</v>
          </cell>
          <cell r="C695">
            <v>8.6024345153664292</v>
          </cell>
          <cell r="D695">
            <v>7.1006826021509282</v>
          </cell>
        </row>
        <row r="696">
          <cell r="B696">
            <v>39339</v>
          </cell>
          <cell r="C696">
            <v>8.4750596217494092</v>
          </cell>
          <cell r="D696">
            <v>6.9708415294036969</v>
          </cell>
        </row>
        <row r="697">
          <cell r="B697">
            <v>39342</v>
          </cell>
          <cell r="C697">
            <v>8.2967294435524757</v>
          </cell>
          <cell r="D697">
            <v>6.8774825611421555</v>
          </cell>
        </row>
        <row r="698">
          <cell r="B698">
            <v>39343</v>
          </cell>
          <cell r="C698">
            <v>8.5401623451536643</v>
          </cell>
          <cell r="D698">
            <v>7.0193611503420508</v>
          </cell>
        </row>
        <row r="699">
          <cell r="B699">
            <v>39344</v>
          </cell>
          <cell r="C699">
            <v>8.6837848871894519</v>
          </cell>
          <cell r="D699">
            <v>7.1751103393242541</v>
          </cell>
        </row>
        <row r="700">
          <cell r="B700">
            <v>39345</v>
          </cell>
          <cell r="C700">
            <v>8.7546480090736907</v>
          </cell>
          <cell r="D700">
            <v>6.9633242137862652</v>
          </cell>
        </row>
        <row r="701">
          <cell r="B701">
            <v>39346</v>
          </cell>
          <cell r="C701">
            <v>8.8314021318768443</v>
          </cell>
          <cell r="D701">
            <v>7.0129533829934587</v>
          </cell>
        </row>
        <row r="702">
          <cell r="B702">
            <v>39349</v>
          </cell>
          <cell r="C702">
            <v>8.7546480090736907</v>
          </cell>
          <cell r="D702">
            <v>6.9549457972145765</v>
          </cell>
        </row>
        <row r="703">
          <cell r="B703">
            <v>39350</v>
          </cell>
          <cell r="C703">
            <v>8.7261393348896625</v>
          </cell>
          <cell r="D703">
            <v>6.9862256390452329</v>
          </cell>
        </row>
        <row r="704">
          <cell r="B704">
            <v>39351</v>
          </cell>
          <cell r="C704">
            <v>8.6713149614588367</v>
          </cell>
          <cell r="D704">
            <v>6.9966522529887847</v>
          </cell>
        </row>
        <row r="705">
          <cell r="B705">
            <v>39352</v>
          </cell>
          <cell r="C705">
            <v>8.8745125703351455</v>
          </cell>
          <cell r="D705">
            <v>6.9897011770264168</v>
          </cell>
        </row>
        <row r="706">
          <cell r="B706">
            <v>39353</v>
          </cell>
          <cell r="C706">
            <v>8.8678964344580642</v>
          </cell>
          <cell r="D706">
            <v>7.0140299428947053</v>
          </cell>
        </row>
        <row r="707">
          <cell r="B707">
            <v>39356</v>
          </cell>
          <cell r="C707">
            <v>9.1041870014966939</v>
          </cell>
          <cell r="D707">
            <v>7.0146748128956968</v>
          </cell>
        </row>
        <row r="708">
          <cell r="B708">
            <v>39357</v>
          </cell>
          <cell r="C708">
            <v>9.3971873046245946</v>
          </cell>
          <cell r="D708">
            <v>7.1676908042057601</v>
          </cell>
        </row>
        <row r="709">
          <cell r="B709">
            <v>39358</v>
          </cell>
          <cell r="C709">
            <v>9.4066389273061386</v>
          </cell>
          <cell r="D709">
            <v>7.3009084442439063</v>
          </cell>
        </row>
        <row r="710">
          <cell r="B710">
            <v>39359</v>
          </cell>
          <cell r="C710">
            <v>9.2970001042002153</v>
          </cell>
          <cell r="D710">
            <v>7.2899002628159399</v>
          </cell>
        </row>
        <row r="711">
          <cell r="B711">
            <v>39360</v>
          </cell>
          <cell r="C711">
            <v>9.4236518481329199</v>
          </cell>
          <cell r="D711">
            <v>7.2899002628159399</v>
          </cell>
        </row>
        <row r="712">
          <cell r="B712">
            <v>39363</v>
          </cell>
          <cell r="C712">
            <v>9.3376420817308592</v>
          </cell>
          <cell r="D712">
            <v>7.2899002628159399</v>
          </cell>
        </row>
        <row r="713">
          <cell r="B713">
            <v>39364</v>
          </cell>
          <cell r="C713">
            <v>9.2327165453904758</v>
          </cell>
          <cell r="D713">
            <v>7.2678838999600064</v>
          </cell>
        </row>
        <row r="714">
          <cell r="B714">
            <v>39365</v>
          </cell>
          <cell r="C714">
            <v>9.2699971193234383</v>
          </cell>
          <cell r="D714">
            <v>7.2824527976883093</v>
          </cell>
        </row>
        <row r="715">
          <cell r="B715">
            <v>39366</v>
          </cell>
          <cell r="C715">
            <v>9.3708739664361538</v>
          </cell>
          <cell r="D715">
            <v>7.0911828085507285</v>
          </cell>
        </row>
        <row r="716">
          <cell r="B716">
            <v>39367</v>
          </cell>
          <cell r="C716">
            <v>9.3796458661850863</v>
          </cell>
          <cell r="D716">
            <v>7.0957959851312262</v>
          </cell>
        </row>
        <row r="717">
          <cell r="B717">
            <v>39370</v>
          </cell>
          <cell r="C717">
            <v>9.3379793423776576</v>
          </cell>
          <cell r="D717">
            <v>7.1923916032279056</v>
          </cell>
        </row>
        <row r="718">
          <cell r="B718">
            <v>39371</v>
          </cell>
          <cell r="C718">
            <v>9.07262937497247</v>
          </cell>
          <cell r="D718">
            <v>6.9756600258386703</v>
          </cell>
        </row>
        <row r="719">
          <cell r="B719">
            <v>39372</v>
          </cell>
          <cell r="C719">
            <v>8.9476298035501927</v>
          </cell>
          <cell r="D719">
            <v>7.0272575027690367</v>
          </cell>
        </row>
        <row r="720">
          <cell r="B720">
            <v>39373</v>
          </cell>
          <cell r="C720">
            <v>8.8752225378913003</v>
          </cell>
          <cell r="D720">
            <v>6.976180826011146</v>
          </cell>
        </row>
        <row r="721">
          <cell r="B721">
            <v>39374</v>
          </cell>
          <cell r="C721">
            <v>8.7129431073289556</v>
          </cell>
          <cell r="D721">
            <v>6.9528953828395883</v>
          </cell>
        </row>
        <row r="722">
          <cell r="B722">
            <v>39377</v>
          </cell>
          <cell r="C722">
            <v>8.8094335795552148</v>
          </cell>
          <cell r="D722">
            <v>6.8698777158801212</v>
          </cell>
        </row>
        <row r="723">
          <cell r="B723">
            <v>39378</v>
          </cell>
          <cell r="C723">
            <v>9.1361854059577752</v>
          </cell>
          <cell r="D723">
            <v>6.942265071826486</v>
          </cell>
        </row>
        <row r="724">
          <cell r="B724">
            <v>39379</v>
          </cell>
          <cell r="C724">
            <v>9.269956287907819</v>
          </cell>
          <cell r="D724">
            <v>6.9402402506811329</v>
          </cell>
        </row>
        <row r="725">
          <cell r="B725">
            <v>39380</v>
          </cell>
          <cell r="C725">
            <v>9.2392547740176436</v>
          </cell>
          <cell r="D725">
            <v>7.0003726245180458</v>
          </cell>
        </row>
        <row r="726">
          <cell r="B726">
            <v>39381</v>
          </cell>
          <cell r="C726">
            <v>9.2496865737551435</v>
          </cell>
          <cell r="D726">
            <v>6.9381509996925059</v>
          </cell>
        </row>
      </sheetData>
      <sheetData sheetId="7"/>
      <sheetData sheetId="8">
        <row r="16">
          <cell r="C16" t="str">
            <v>Primary comparables</v>
          </cell>
          <cell r="D16" t="str">
            <v>Secondary comparables</v>
          </cell>
        </row>
        <row r="17">
          <cell r="B17">
            <v>38355</v>
          </cell>
          <cell r="C17">
            <v>15.104166999999999</v>
          </cell>
          <cell r="D17">
            <v>13.546816</v>
          </cell>
          <cell r="F17" t="str">
            <v>Beginning</v>
          </cell>
          <cell r="G17" t="str">
            <v>End</v>
          </cell>
        </row>
        <row r="18">
          <cell r="B18">
            <v>38356</v>
          </cell>
          <cell r="C18">
            <v>14.9375</v>
          </cell>
          <cell r="D18">
            <v>13.774600000000001</v>
          </cell>
          <cell r="F18">
            <v>38355</v>
          </cell>
          <cell r="G18">
            <v>39381</v>
          </cell>
        </row>
        <row r="19">
          <cell r="B19">
            <v>38357</v>
          </cell>
          <cell r="C19">
            <v>15.104166999999999</v>
          </cell>
          <cell r="D19">
            <v>13.88541</v>
          </cell>
          <cell r="F19" t="str">
            <v>Labels</v>
          </cell>
          <cell r="G19" t="str">
            <v>Major Unit</v>
          </cell>
        </row>
        <row r="20">
          <cell r="B20">
            <v>38358</v>
          </cell>
          <cell r="C20">
            <v>15.416666999999999</v>
          </cell>
          <cell r="D20">
            <v>13.968520000000002</v>
          </cell>
          <cell r="F20">
            <v>15</v>
          </cell>
          <cell r="G20">
            <v>68.400000000000006</v>
          </cell>
        </row>
        <row r="21">
          <cell r="B21">
            <v>38359</v>
          </cell>
          <cell r="C21">
            <v>15.104166999999999</v>
          </cell>
          <cell r="D21">
            <v>14.159362999999999</v>
          </cell>
        </row>
        <row r="22">
          <cell r="B22">
            <v>38362</v>
          </cell>
          <cell r="C22">
            <v>15.375</v>
          </cell>
          <cell r="D22">
            <v>14.323741</v>
          </cell>
          <cell r="F22" t="str">
            <v>Median</v>
          </cell>
        </row>
        <row r="23">
          <cell r="B23">
            <v>38363</v>
          </cell>
          <cell r="C23">
            <v>15.3125</v>
          </cell>
          <cell r="D23">
            <v>14.348248999999999</v>
          </cell>
          <cell r="F23" t="str">
            <v>Primary comparables: 18.1x</v>
          </cell>
          <cell r="G23">
            <v>18.07959</v>
          </cell>
        </row>
        <row r="24">
          <cell r="B24">
            <v>38364</v>
          </cell>
          <cell r="C24">
            <v>15.416666999999999</v>
          </cell>
          <cell r="D24">
            <v>14.291722999999999</v>
          </cell>
          <cell r="F24" t="str">
            <v>Secondary comparables: 13.1x</v>
          </cell>
          <cell r="G24">
            <v>13.083914999999999</v>
          </cell>
        </row>
        <row r="25">
          <cell r="B25">
            <v>38365</v>
          </cell>
          <cell r="C25">
            <v>15.083333</v>
          </cell>
          <cell r="D25">
            <v>14.532373999999999</v>
          </cell>
        </row>
        <row r="26">
          <cell r="B26">
            <v>38366</v>
          </cell>
          <cell r="C26">
            <v>15.147917</v>
          </cell>
          <cell r="D26">
            <v>14.517985999999999</v>
          </cell>
        </row>
        <row r="27">
          <cell r="B27">
            <v>38370</v>
          </cell>
          <cell r="C27">
            <v>15.333333999999999</v>
          </cell>
          <cell r="D27">
            <v>14.892087</v>
          </cell>
        </row>
        <row r="28">
          <cell r="B28">
            <v>38371</v>
          </cell>
          <cell r="C28">
            <v>15.458333999999999</v>
          </cell>
          <cell r="D28">
            <v>14.944284999999999</v>
          </cell>
        </row>
        <row r="29">
          <cell r="B29">
            <v>38372</v>
          </cell>
          <cell r="C29">
            <v>15.583333999999999</v>
          </cell>
          <cell r="D29">
            <v>14.990400000000001</v>
          </cell>
        </row>
        <row r="30">
          <cell r="B30">
            <v>38373</v>
          </cell>
          <cell r="C30">
            <v>15.625</v>
          </cell>
          <cell r="D30">
            <v>15.124760999999999</v>
          </cell>
        </row>
        <row r="31">
          <cell r="B31">
            <v>38376</v>
          </cell>
          <cell r="C31">
            <v>15.625</v>
          </cell>
          <cell r="D31">
            <v>14.798463999999999</v>
          </cell>
        </row>
        <row r="32">
          <cell r="B32">
            <v>38377</v>
          </cell>
          <cell r="C32">
            <v>16.0625</v>
          </cell>
          <cell r="D32">
            <v>15.019193999999999</v>
          </cell>
        </row>
        <row r="33">
          <cell r="B33">
            <v>38378</v>
          </cell>
          <cell r="C33">
            <v>16.20833</v>
          </cell>
          <cell r="D33">
            <v>15.115162999999999</v>
          </cell>
        </row>
        <row r="34">
          <cell r="B34">
            <v>38379</v>
          </cell>
          <cell r="C34">
            <v>16.4375</v>
          </cell>
          <cell r="D34">
            <v>15.249518999999999</v>
          </cell>
        </row>
        <row r="35">
          <cell r="B35">
            <v>38380</v>
          </cell>
          <cell r="C35">
            <v>15.875</v>
          </cell>
          <cell r="D35">
            <v>15.172744999999999</v>
          </cell>
        </row>
        <row r="36">
          <cell r="B36">
            <v>38383</v>
          </cell>
          <cell r="C36">
            <v>16.5625</v>
          </cell>
          <cell r="D36">
            <v>15.182341999999998</v>
          </cell>
        </row>
        <row r="37">
          <cell r="B37">
            <v>38384</v>
          </cell>
          <cell r="C37">
            <v>16.66667</v>
          </cell>
          <cell r="D37">
            <v>15.211131999999999</v>
          </cell>
        </row>
        <row r="38">
          <cell r="B38">
            <v>38385</v>
          </cell>
          <cell r="C38">
            <v>18.125</v>
          </cell>
          <cell r="D38">
            <v>15.383877999999999</v>
          </cell>
        </row>
        <row r="39">
          <cell r="B39">
            <v>38386</v>
          </cell>
          <cell r="C39">
            <v>14.549020000000001</v>
          </cell>
          <cell r="D39">
            <v>15.374280000000001</v>
          </cell>
        </row>
        <row r="40">
          <cell r="B40">
            <v>38387</v>
          </cell>
          <cell r="C40">
            <v>14.709446999999999</v>
          </cell>
          <cell r="D40">
            <v>15.403070000000001</v>
          </cell>
        </row>
        <row r="41">
          <cell r="B41">
            <v>38390</v>
          </cell>
          <cell r="C41">
            <v>14.545453999999999</v>
          </cell>
          <cell r="D41">
            <v>15.556623</v>
          </cell>
        </row>
        <row r="42">
          <cell r="B42">
            <v>38391</v>
          </cell>
          <cell r="C42">
            <v>14.538323999999999</v>
          </cell>
          <cell r="D42">
            <v>15.547025</v>
          </cell>
        </row>
        <row r="43">
          <cell r="B43">
            <v>38392</v>
          </cell>
          <cell r="C43">
            <v>14.311942999999999</v>
          </cell>
          <cell r="D43">
            <v>15.422263999999998</v>
          </cell>
        </row>
        <row r="44">
          <cell r="B44">
            <v>38393</v>
          </cell>
          <cell r="C44">
            <v>14.320855</v>
          </cell>
          <cell r="D44">
            <v>15.364683999999999</v>
          </cell>
        </row>
        <row r="45">
          <cell r="B45">
            <v>38394</v>
          </cell>
          <cell r="C45">
            <v>14.333333999999999</v>
          </cell>
          <cell r="D45">
            <v>15.602837999999998</v>
          </cell>
        </row>
        <row r="46">
          <cell r="B46">
            <v>38397</v>
          </cell>
          <cell r="C46">
            <v>14.372548</v>
          </cell>
          <cell r="D46">
            <v>15.489362</v>
          </cell>
        </row>
        <row r="47">
          <cell r="B47">
            <v>38398</v>
          </cell>
          <cell r="C47">
            <v>14.347593</v>
          </cell>
          <cell r="D47">
            <v>15.567376999999999</v>
          </cell>
        </row>
        <row r="48">
          <cell r="B48">
            <v>38399</v>
          </cell>
          <cell r="C48">
            <v>14.777184</v>
          </cell>
          <cell r="D48">
            <v>15.374280000000001</v>
          </cell>
        </row>
        <row r="49">
          <cell r="B49">
            <v>38400</v>
          </cell>
          <cell r="C49">
            <v>17.764710000000001</v>
          </cell>
          <cell r="D49">
            <v>15.535212</v>
          </cell>
        </row>
        <row r="50">
          <cell r="B50">
            <v>38401</v>
          </cell>
          <cell r="C50">
            <v>17.85294</v>
          </cell>
          <cell r="D50">
            <v>15.366200000000001</v>
          </cell>
        </row>
        <row r="51">
          <cell r="B51">
            <v>38405</v>
          </cell>
          <cell r="C51">
            <v>17.088240000000003</v>
          </cell>
          <cell r="D51">
            <v>15.133802999999999</v>
          </cell>
        </row>
        <row r="52">
          <cell r="B52">
            <v>38406</v>
          </cell>
          <cell r="C52">
            <v>16.558820000000001</v>
          </cell>
          <cell r="D52">
            <v>14.880281</v>
          </cell>
        </row>
        <row r="53">
          <cell r="B53">
            <v>38407</v>
          </cell>
          <cell r="C53">
            <v>17.323530000000002</v>
          </cell>
          <cell r="D53">
            <v>14.704225999999998</v>
          </cell>
        </row>
        <row r="54">
          <cell r="B54">
            <v>38408</v>
          </cell>
          <cell r="C54">
            <v>18.235290000000003</v>
          </cell>
          <cell r="D54">
            <v>14.990440000000001</v>
          </cell>
        </row>
        <row r="55">
          <cell r="B55">
            <v>38411</v>
          </cell>
          <cell r="C55">
            <v>18.382350000000002</v>
          </cell>
          <cell r="D55">
            <v>15.047800000000001</v>
          </cell>
        </row>
        <row r="56">
          <cell r="B56">
            <v>38412</v>
          </cell>
          <cell r="C56">
            <v>18.411770000000001</v>
          </cell>
          <cell r="D56">
            <v>15.070423</v>
          </cell>
        </row>
        <row r="57">
          <cell r="B57">
            <v>38413</v>
          </cell>
          <cell r="C57">
            <v>17.441180000000003</v>
          </cell>
          <cell r="D57">
            <v>15</v>
          </cell>
        </row>
        <row r="58">
          <cell r="B58">
            <v>38414</v>
          </cell>
          <cell r="C58">
            <v>16.441180000000003</v>
          </cell>
          <cell r="D58">
            <v>14.887324</v>
          </cell>
        </row>
        <row r="59">
          <cell r="B59">
            <v>38415</v>
          </cell>
          <cell r="C59">
            <v>18.35294</v>
          </cell>
          <cell r="D59">
            <v>15.070423</v>
          </cell>
        </row>
        <row r="60">
          <cell r="B60">
            <v>38418</v>
          </cell>
          <cell r="C60">
            <v>17.911760000000001</v>
          </cell>
          <cell r="D60">
            <v>14.894836999999999</v>
          </cell>
        </row>
        <row r="61">
          <cell r="B61">
            <v>38419</v>
          </cell>
          <cell r="C61">
            <v>17.941180000000003</v>
          </cell>
          <cell r="D61">
            <v>14.964789</v>
          </cell>
        </row>
        <row r="62">
          <cell r="B62">
            <v>38420</v>
          </cell>
          <cell r="C62">
            <v>17.205880000000001</v>
          </cell>
          <cell r="D62">
            <v>14.827916</v>
          </cell>
        </row>
        <row r="63">
          <cell r="B63">
            <v>38421</v>
          </cell>
          <cell r="C63">
            <v>17.205880000000001</v>
          </cell>
          <cell r="D63">
            <v>14.713192999999999</v>
          </cell>
        </row>
        <row r="64">
          <cell r="B64">
            <v>38422</v>
          </cell>
          <cell r="C64">
            <v>17.029410000000002</v>
          </cell>
          <cell r="D64">
            <v>14.627151</v>
          </cell>
        </row>
        <row r="65">
          <cell r="B65">
            <v>38425</v>
          </cell>
          <cell r="C65">
            <v>17.058820000000001</v>
          </cell>
          <cell r="D65">
            <v>14.713192999999999</v>
          </cell>
        </row>
        <row r="66">
          <cell r="B66">
            <v>38426</v>
          </cell>
          <cell r="C66">
            <v>16.85294</v>
          </cell>
          <cell r="D66">
            <v>14.751434</v>
          </cell>
        </row>
        <row r="67">
          <cell r="B67">
            <v>38427</v>
          </cell>
          <cell r="C67">
            <v>17.058820000000001</v>
          </cell>
          <cell r="D67">
            <v>14.435946</v>
          </cell>
        </row>
        <row r="68">
          <cell r="B68">
            <v>38428</v>
          </cell>
          <cell r="C68">
            <v>15.001783</v>
          </cell>
          <cell r="D68">
            <v>13.271794</v>
          </cell>
        </row>
        <row r="69">
          <cell r="B69">
            <v>38429</v>
          </cell>
          <cell r="C69">
            <v>14.800355999999999</v>
          </cell>
          <cell r="D69">
            <v>13.333333</v>
          </cell>
        </row>
        <row r="70">
          <cell r="B70">
            <v>38432</v>
          </cell>
          <cell r="C70">
            <v>14.673796999999999</v>
          </cell>
          <cell r="D70">
            <v>13.173076999999999</v>
          </cell>
        </row>
        <row r="71">
          <cell r="B71">
            <v>38433</v>
          </cell>
          <cell r="C71">
            <v>14.696968999999999</v>
          </cell>
          <cell r="D71">
            <v>13.173076999999999</v>
          </cell>
        </row>
        <row r="72">
          <cell r="B72">
            <v>38434</v>
          </cell>
          <cell r="C72">
            <v>14.680925999999999</v>
          </cell>
          <cell r="D72">
            <v>12.980770000000001</v>
          </cell>
        </row>
        <row r="73">
          <cell r="B73">
            <v>38435</v>
          </cell>
          <cell r="C73">
            <v>14.705881999999999</v>
          </cell>
          <cell r="D73">
            <v>13.333333</v>
          </cell>
        </row>
        <row r="74">
          <cell r="B74">
            <v>38439</v>
          </cell>
          <cell r="C74">
            <v>14.705881999999999</v>
          </cell>
          <cell r="D74">
            <v>13.333333</v>
          </cell>
        </row>
        <row r="75">
          <cell r="B75">
            <v>38440</v>
          </cell>
          <cell r="C75">
            <v>14.402852999999999</v>
          </cell>
          <cell r="D75">
            <v>13.117948999999999</v>
          </cell>
        </row>
        <row r="76">
          <cell r="B76">
            <v>38441</v>
          </cell>
          <cell r="C76">
            <v>14.5</v>
          </cell>
          <cell r="D76">
            <v>13.189743</v>
          </cell>
        </row>
        <row r="77">
          <cell r="B77">
            <v>38442</v>
          </cell>
          <cell r="C77">
            <v>14.928571999999999</v>
          </cell>
          <cell r="D77">
            <v>13.117948999999999</v>
          </cell>
        </row>
        <row r="78">
          <cell r="B78">
            <v>38443</v>
          </cell>
          <cell r="C78">
            <v>14.952382</v>
          </cell>
          <cell r="D78">
            <v>13.076922</v>
          </cell>
        </row>
        <row r="79">
          <cell r="B79">
            <v>38446</v>
          </cell>
          <cell r="C79">
            <v>14.833333999999999</v>
          </cell>
          <cell r="D79">
            <v>13.456408999999999</v>
          </cell>
        </row>
        <row r="80">
          <cell r="B80">
            <v>38447</v>
          </cell>
          <cell r="C80">
            <v>15.095238999999999</v>
          </cell>
          <cell r="D80">
            <v>13.610256</v>
          </cell>
        </row>
        <row r="81">
          <cell r="B81">
            <v>38448</v>
          </cell>
          <cell r="C81">
            <v>15.023809</v>
          </cell>
          <cell r="D81">
            <v>13.323075999999999</v>
          </cell>
        </row>
        <row r="82">
          <cell r="B82">
            <v>38449</v>
          </cell>
          <cell r="C82">
            <v>15.190477</v>
          </cell>
          <cell r="D82">
            <v>13.579486999999999</v>
          </cell>
        </row>
        <row r="83">
          <cell r="B83">
            <v>38450</v>
          </cell>
          <cell r="C83">
            <v>15.023809</v>
          </cell>
          <cell r="D83">
            <v>13.630768999999999</v>
          </cell>
        </row>
        <row r="84">
          <cell r="B84">
            <v>38453</v>
          </cell>
          <cell r="C84">
            <v>15.095238999999999</v>
          </cell>
          <cell r="D84">
            <v>13.558973999999999</v>
          </cell>
        </row>
        <row r="85">
          <cell r="B85">
            <v>38454</v>
          </cell>
          <cell r="C85">
            <v>15.238095999999999</v>
          </cell>
          <cell r="D85">
            <v>13.4359</v>
          </cell>
        </row>
        <row r="86">
          <cell r="B86">
            <v>38455</v>
          </cell>
          <cell r="C86">
            <v>15.071429</v>
          </cell>
          <cell r="D86">
            <v>13.455128999999999</v>
          </cell>
        </row>
        <row r="87">
          <cell r="B87">
            <v>38456</v>
          </cell>
          <cell r="C87">
            <v>15.119047999999999</v>
          </cell>
          <cell r="D87">
            <v>12.075374</v>
          </cell>
        </row>
        <row r="88">
          <cell r="B88">
            <v>38457</v>
          </cell>
          <cell r="C88">
            <v>14</v>
          </cell>
          <cell r="D88">
            <v>11.838241999999999</v>
          </cell>
        </row>
        <row r="89">
          <cell r="B89">
            <v>38460</v>
          </cell>
          <cell r="C89">
            <v>14.642857999999999</v>
          </cell>
          <cell r="D89">
            <v>11.502233499999999</v>
          </cell>
        </row>
        <row r="90">
          <cell r="B90">
            <v>38461</v>
          </cell>
          <cell r="C90">
            <v>14.167558</v>
          </cell>
          <cell r="D90">
            <v>11.5628905</v>
          </cell>
        </row>
        <row r="91">
          <cell r="B91">
            <v>38462</v>
          </cell>
          <cell r="C91">
            <v>14.162210000000002</v>
          </cell>
          <cell r="D91">
            <v>11.536133499999998</v>
          </cell>
        </row>
        <row r="92">
          <cell r="B92">
            <v>38463</v>
          </cell>
          <cell r="C92">
            <v>14.238095</v>
          </cell>
          <cell r="D92">
            <v>11.418476999999999</v>
          </cell>
        </row>
        <row r="93">
          <cell r="B93">
            <v>38464</v>
          </cell>
          <cell r="C93">
            <v>13.778967</v>
          </cell>
          <cell r="D93">
            <v>11.470551499999999</v>
          </cell>
        </row>
        <row r="94">
          <cell r="B94">
            <v>38467</v>
          </cell>
          <cell r="C94">
            <v>13.966132</v>
          </cell>
          <cell r="D94">
            <v>11.396604499999999</v>
          </cell>
        </row>
        <row r="95">
          <cell r="B95">
            <v>38468</v>
          </cell>
          <cell r="C95">
            <v>13.778967</v>
          </cell>
          <cell r="D95">
            <v>11.434995499999999</v>
          </cell>
        </row>
        <row r="96">
          <cell r="B96">
            <v>38469</v>
          </cell>
          <cell r="C96">
            <v>14.095238999999999</v>
          </cell>
          <cell r="D96">
            <v>11.23668</v>
          </cell>
        </row>
        <row r="97">
          <cell r="B97">
            <v>38470</v>
          </cell>
          <cell r="C97">
            <v>14.452382</v>
          </cell>
          <cell r="D97">
            <v>11.216061499999999</v>
          </cell>
        </row>
        <row r="98">
          <cell r="B98">
            <v>38471</v>
          </cell>
          <cell r="C98">
            <v>14.333333999999999</v>
          </cell>
          <cell r="D98">
            <v>11.2662695</v>
          </cell>
        </row>
        <row r="99">
          <cell r="B99">
            <v>38474</v>
          </cell>
          <cell r="C99">
            <v>14.309524999999999</v>
          </cell>
          <cell r="D99">
            <v>11.2662695</v>
          </cell>
        </row>
        <row r="100">
          <cell r="B100">
            <v>38475</v>
          </cell>
          <cell r="C100">
            <v>14.523809</v>
          </cell>
          <cell r="D100">
            <v>11.2774675</v>
          </cell>
        </row>
        <row r="101">
          <cell r="B101">
            <v>38476</v>
          </cell>
          <cell r="C101">
            <v>14.131907</v>
          </cell>
          <cell r="D101">
            <v>11.392262499999999</v>
          </cell>
        </row>
        <row r="102">
          <cell r="B102">
            <v>38477</v>
          </cell>
          <cell r="C102">
            <v>14.167558</v>
          </cell>
          <cell r="D102">
            <v>11.464513</v>
          </cell>
        </row>
        <row r="103">
          <cell r="B103">
            <v>38478</v>
          </cell>
          <cell r="C103">
            <v>14.376113999999999</v>
          </cell>
          <cell r="D103">
            <v>11.449235999999999</v>
          </cell>
        </row>
        <row r="104">
          <cell r="B104">
            <v>38481</v>
          </cell>
          <cell r="C104">
            <v>14.595365999999999</v>
          </cell>
          <cell r="D104">
            <v>11.415186</v>
          </cell>
        </row>
        <row r="105">
          <cell r="B105">
            <v>38482</v>
          </cell>
          <cell r="C105">
            <v>14.377896999999999</v>
          </cell>
          <cell r="D105">
            <v>11.442919499999999</v>
          </cell>
        </row>
        <row r="106">
          <cell r="B106">
            <v>38483</v>
          </cell>
          <cell r="C106">
            <v>14.413546999999999</v>
          </cell>
          <cell r="D106">
            <v>11.290200500000001</v>
          </cell>
        </row>
        <row r="107">
          <cell r="B107">
            <v>38484</v>
          </cell>
          <cell r="C107">
            <v>14.393939</v>
          </cell>
          <cell r="D107">
            <v>11.4630075</v>
          </cell>
        </row>
        <row r="108">
          <cell r="B108">
            <v>38485</v>
          </cell>
          <cell r="C108">
            <v>14.324420999999999</v>
          </cell>
          <cell r="D108">
            <v>11.4624375</v>
          </cell>
        </row>
        <row r="109">
          <cell r="B109">
            <v>38488</v>
          </cell>
          <cell r="C109">
            <v>14.427807999999999</v>
          </cell>
          <cell r="D109">
            <v>11.4937535</v>
          </cell>
        </row>
        <row r="110">
          <cell r="B110">
            <v>38489</v>
          </cell>
          <cell r="C110">
            <v>14.654188999999999</v>
          </cell>
          <cell r="D110">
            <v>11.473943999999999</v>
          </cell>
        </row>
        <row r="111">
          <cell r="B111">
            <v>38490</v>
          </cell>
          <cell r="C111">
            <v>15.286987999999999</v>
          </cell>
          <cell r="D111">
            <v>11.838328499999999</v>
          </cell>
        </row>
        <row r="112">
          <cell r="B112">
            <v>38491</v>
          </cell>
          <cell r="C112">
            <v>15.540540999999999</v>
          </cell>
          <cell r="D112">
            <v>11.907515</v>
          </cell>
        </row>
        <row r="113">
          <cell r="B113">
            <v>38492</v>
          </cell>
          <cell r="C113">
            <v>15.702703</v>
          </cell>
          <cell r="D113">
            <v>11.878613</v>
          </cell>
        </row>
        <row r="114">
          <cell r="B114">
            <v>38495</v>
          </cell>
          <cell r="C114">
            <v>15.513513</v>
          </cell>
          <cell r="D114">
            <v>12.063620999999999</v>
          </cell>
        </row>
        <row r="115">
          <cell r="B115">
            <v>38496</v>
          </cell>
          <cell r="C115">
            <v>16.27027</v>
          </cell>
          <cell r="D115">
            <v>11.924854999999999</v>
          </cell>
        </row>
        <row r="116">
          <cell r="B116">
            <v>38497</v>
          </cell>
          <cell r="C116">
            <v>16.27027</v>
          </cell>
          <cell r="D116">
            <v>11.919075999999999</v>
          </cell>
        </row>
        <row r="117">
          <cell r="B117">
            <v>38498</v>
          </cell>
          <cell r="C117">
            <v>16.62162</v>
          </cell>
          <cell r="D117">
            <v>12.071778</v>
          </cell>
        </row>
        <row r="118">
          <cell r="B118">
            <v>38499</v>
          </cell>
          <cell r="C118">
            <v>16.54054</v>
          </cell>
          <cell r="D118">
            <v>11.997584</v>
          </cell>
        </row>
        <row r="119">
          <cell r="B119">
            <v>38503</v>
          </cell>
          <cell r="C119">
            <v>16.54054</v>
          </cell>
          <cell r="D119">
            <v>12.047307999999999</v>
          </cell>
        </row>
        <row r="120">
          <cell r="B120">
            <v>38504</v>
          </cell>
          <cell r="C120">
            <v>16.83784</v>
          </cell>
          <cell r="D120">
            <v>12.138727999999999</v>
          </cell>
        </row>
        <row r="121">
          <cell r="B121">
            <v>38505</v>
          </cell>
          <cell r="C121">
            <v>16.78378</v>
          </cell>
          <cell r="D121">
            <v>12.121386999999999</v>
          </cell>
        </row>
        <row r="122">
          <cell r="B122">
            <v>38506</v>
          </cell>
          <cell r="C122">
            <v>16.64865</v>
          </cell>
          <cell r="D122">
            <v>12.053141</v>
          </cell>
        </row>
        <row r="123">
          <cell r="B123">
            <v>38509</v>
          </cell>
          <cell r="C123">
            <v>16.78378</v>
          </cell>
          <cell r="D123">
            <v>12.069364</v>
          </cell>
        </row>
        <row r="124">
          <cell r="B124">
            <v>38510</v>
          </cell>
          <cell r="C124">
            <v>16.7027</v>
          </cell>
          <cell r="D124">
            <v>11.934782999999999</v>
          </cell>
        </row>
        <row r="125">
          <cell r="B125">
            <v>38511</v>
          </cell>
          <cell r="C125">
            <v>16.89189</v>
          </cell>
          <cell r="D125">
            <v>11.990210999999999</v>
          </cell>
        </row>
        <row r="126">
          <cell r="B126">
            <v>38512</v>
          </cell>
          <cell r="C126">
            <v>16.83784</v>
          </cell>
          <cell r="D126">
            <v>12.063620999999999</v>
          </cell>
        </row>
        <row r="127">
          <cell r="B127">
            <v>38513</v>
          </cell>
          <cell r="C127">
            <v>16.89189</v>
          </cell>
          <cell r="D127">
            <v>12.196531999999999</v>
          </cell>
        </row>
        <row r="128">
          <cell r="B128">
            <v>38516</v>
          </cell>
          <cell r="C128">
            <v>16.664050000000003</v>
          </cell>
          <cell r="D128">
            <v>12.456647</v>
          </cell>
        </row>
        <row r="129">
          <cell r="B129">
            <v>38517</v>
          </cell>
          <cell r="C129">
            <v>16.91892</v>
          </cell>
          <cell r="D129">
            <v>12.543353</v>
          </cell>
        </row>
        <row r="130">
          <cell r="B130">
            <v>38518</v>
          </cell>
          <cell r="C130">
            <v>16.94595</v>
          </cell>
          <cell r="D130">
            <v>12.572253999999999</v>
          </cell>
        </row>
        <row r="131">
          <cell r="B131">
            <v>38519</v>
          </cell>
          <cell r="C131">
            <v>17.64865</v>
          </cell>
          <cell r="D131">
            <v>12.313915999999999</v>
          </cell>
        </row>
        <row r="132">
          <cell r="B132">
            <v>38520</v>
          </cell>
          <cell r="C132">
            <v>17.7027</v>
          </cell>
          <cell r="D132">
            <v>12.394822</v>
          </cell>
        </row>
        <row r="133">
          <cell r="B133">
            <v>38523</v>
          </cell>
          <cell r="C133">
            <v>17.62162</v>
          </cell>
          <cell r="D133">
            <v>12.330097</v>
          </cell>
        </row>
        <row r="134">
          <cell r="B134">
            <v>38524</v>
          </cell>
          <cell r="C134">
            <v>17.85135</v>
          </cell>
          <cell r="D134">
            <v>12.402913</v>
          </cell>
        </row>
        <row r="135">
          <cell r="B135">
            <v>38525</v>
          </cell>
          <cell r="C135">
            <v>17.05405</v>
          </cell>
          <cell r="D135">
            <v>12.346278999999999</v>
          </cell>
        </row>
        <row r="136">
          <cell r="B136">
            <v>38526</v>
          </cell>
          <cell r="C136">
            <v>16.7027</v>
          </cell>
          <cell r="D136">
            <v>12.281554</v>
          </cell>
        </row>
        <row r="137">
          <cell r="B137">
            <v>38527</v>
          </cell>
          <cell r="C137">
            <v>17.40541</v>
          </cell>
          <cell r="D137">
            <v>12.095469</v>
          </cell>
        </row>
        <row r="138">
          <cell r="B138">
            <v>38530</v>
          </cell>
          <cell r="C138">
            <v>17.32432</v>
          </cell>
          <cell r="D138">
            <v>11.9726</v>
          </cell>
        </row>
        <row r="139">
          <cell r="B139">
            <v>38531</v>
          </cell>
          <cell r="C139">
            <v>17.37838</v>
          </cell>
          <cell r="D139">
            <v>12.127830999999999</v>
          </cell>
        </row>
        <row r="140">
          <cell r="B140">
            <v>38532</v>
          </cell>
          <cell r="C140">
            <v>17.43243</v>
          </cell>
          <cell r="D140">
            <v>12.168284</v>
          </cell>
        </row>
        <row r="141">
          <cell r="B141">
            <v>38533</v>
          </cell>
          <cell r="C141">
            <v>17.48649</v>
          </cell>
          <cell r="D141">
            <v>12.192556</v>
          </cell>
        </row>
        <row r="142">
          <cell r="B142">
            <v>38534</v>
          </cell>
          <cell r="C142">
            <v>17.21622</v>
          </cell>
          <cell r="D142">
            <v>12.297734999999999</v>
          </cell>
        </row>
        <row r="143">
          <cell r="B143">
            <v>38538</v>
          </cell>
          <cell r="C143">
            <v>17.21622</v>
          </cell>
          <cell r="D143">
            <v>12.200647999999999</v>
          </cell>
        </row>
        <row r="144">
          <cell r="B144">
            <v>38539</v>
          </cell>
          <cell r="C144">
            <v>17.16216</v>
          </cell>
          <cell r="D144">
            <v>12.330097</v>
          </cell>
        </row>
        <row r="145">
          <cell r="B145">
            <v>38540</v>
          </cell>
          <cell r="C145">
            <v>17.21622</v>
          </cell>
          <cell r="D145">
            <v>12.119740999999999</v>
          </cell>
        </row>
        <row r="146">
          <cell r="B146">
            <v>38541</v>
          </cell>
          <cell r="C146">
            <v>17.45946</v>
          </cell>
          <cell r="D146">
            <v>12.273463</v>
          </cell>
        </row>
        <row r="147">
          <cell r="B147">
            <v>38544</v>
          </cell>
          <cell r="C147">
            <v>17.51351</v>
          </cell>
          <cell r="D147">
            <v>12.313915999999999</v>
          </cell>
        </row>
        <row r="148">
          <cell r="B148">
            <v>38545</v>
          </cell>
          <cell r="C148">
            <v>17.67567</v>
          </cell>
          <cell r="D148">
            <v>12.200647999999999</v>
          </cell>
        </row>
        <row r="149">
          <cell r="B149">
            <v>38546</v>
          </cell>
          <cell r="C149">
            <v>17.86486</v>
          </cell>
          <cell r="D149">
            <v>12.322006999999999</v>
          </cell>
        </row>
        <row r="150">
          <cell r="B150">
            <v>38547</v>
          </cell>
          <cell r="C150">
            <v>17.21622</v>
          </cell>
          <cell r="D150">
            <v>12.495948</v>
          </cell>
        </row>
        <row r="151">
          <cell r="B151">
            <v>38548</v>
          </cell>
          <cell r="C151">
            <v>17.18919</v>
          </cell>
          <cell r="D151">
            <v>12.390600000000001</v>
          </cell>
        </row>
        <row r="152">
          <cell r="B152">
            <v>38551</v>
          </cell>
          <cell r="C152">
            <v>17.54054</v>
          </cell>
          <cell r="D152">
            <v>12.358184999999999</v>
          </cell>
        </row>
        <row r="153">
          <cell r="B153">
            <v>38552</v>
          </cell>
          <cell r="C153">
            <v>17.10811</v>
          </cell>
          <cell r="D153">
            <v>12.553571999999999</v>
          </cell>
        </row>
        <row r="154">
          <cell r="B154">
            <v>38553</v>
          </cell>
          <cell r="C154">
            <v>17.27027</v>
          </cell>
          <cell r="D154">
            <v>12.487843999999999</v>
          </cell>
        </row>
        <row r="155">
          <cell r="B155">
            <v>38554</v>
          </cell>
          <cell r="C155">
            <v>17.48649</v>
          </cell>
          <cell r="D155">
            <v>12.666126</v>
          </cell>
        </row>
        <row r="156">
          <cell r="B156">
            <v>38555</v>
          </cell>
          <cell r="C156">
            <v>17.51351</v>
          </cell>
          <cell r="D156">
            <v>12.625606999999999</v>
          </cell>
        </row>
        <row r="157">
          <cell r="B157">
            <v>38558</v>
          </cell>
          <cell r="C157">
            <v>17.56757</v>
          </cell>
          <cell r="D157">
            <v>12.568881999999999</v>
          </cell>
        </row>
        <row r="158">
          <cell r="B158">
            <v>38559</v>
          </cell>
          <cell r="C158">
            <v>17.75676</v>
          </cell>
          <cell r="D158">
            <v>12.625606999999999</v>
          </cell>
        </row>
        <row r="159">
          <cell r="B159">
            <v>38560</v>
          </cell>
          <cell r="C159">
            <v>17.62162</v>
          </cell>
          <cell r="D159">
            <v>12.860616</v>
          </cell>
        </row>
        <row r="160">
          <cell r="B160">
            <v>38561</v>
          </cell>
          <cell r="C160">
            <v>17.83784</v>
          </cell>
          <cell r="D160">
            <v>12.946427999999999</v>
          </cell>
        </row>
        <row r="161">
          <cell r="B161">
            <v>38562</v>
          </cell>
          <cell r="C161">
            <v>18.10811</v>
          </cell>
          <cell r="D161">
            <v>12.658021999999999</v>
          </cell>
        </row>
        <row r="162">
          <cell r="B162">
            <v>38565</v>
          </cell>
          <cell r="C162">
            <v>18.24324</v>
          </cell>
          <cell r="D162">
            <v>12.617504</v>
          </cell>
        </row>
        <row r="163">
          <cell r="B163">
            <v>38566</v>
          </cell>
          <cell r="C163">
            <v>18.66216</v>
          </cell>
          <cell r="D163">
            <v>12.598213999999999</v>
          </cell>
        </row>
        <row r="164">
          <cell r="B164">
            <v>38567</v>
          </cell>
          <cell r="C164">
            <v>18.64865</v>
          </cell>
          <cell r="D164">
            <v>12.674230000000001</v>
          </cell>
        </row>
        <row r="165">
          <cell r="B165">
            <v>38568</v>
          </cell>
          <cell r="C165">
            <v>18.18919</v>
          </cell>
          <cell r="D165">
            <v>12.649920000000002</v>
          </cell>
        </row>
        <row r="166">
          <cell r="B166">
            <v>38569</v>
          </cell>
          <cell r="C166">
            <v>18.08108</v>
          </cell>
          <cell r="D166">
            <v>12.568881999999999</v>
          </cell>
        </row>
        <row r="167">
          <cell r="B167">
            <v>38572</v>
          </cell>
          <cell r="C167">
            <v>18.10811</v>
          </cell>
          <cell r="D167">
            <v>12.593192</v>
          </cell>
        </row>
        <row r="168">
          <cell r="B168">
            <v>38573</v>
          </cell>
          <cell r="C168">
            <v>18.13514</v>
          </cell>
          <cell r="D168">
            <v>12.682333999999999</v>
          </cell>
        </row>
        <row r="169">
          <cell r="B169">
            <v>38574</v>
          </cell>
          <cell r="C169">
            <v>18.10811</v>
          </cell>
          <cell r="D169">
            <v>12.747164</v>
          </cell>
        </row>
        <row r="170">
          <cell r="B170">
            <v>38575</v>
          </cell>
          <cell r="C170">
            <v>19.10811</v>
          </cell>
          <cell r="D170">
            <v>12.609400000000001</v>
          </cell>
        </row>
        <row r="171">
          <cell r="B171">
            <v>38576</v>
          </cell>
          <cell r="C171">
            <v>19.37838</v>
          </cell>
          <cell r="D171">
            <v>12.633711</v>
          </cell>
        </row>
        <row r="172">
          <cell r="B172">
            <v>38579</v>
          </cell>
          <cell r="C172">
            <v>19.08108</v>
          </cell>
          <cell r="D172">
            <v>12.568881999999999</v>
          </cell>
        </row>
        <row r="173">
          <cell r="B173">
            <v>38580</v>
          </cell>
          <cell r="C173">
            <v>18.62162</v>
          </cell>
          <cell r="D173">
            <v>12.617504</v>
          </cell>
        </row>
        <row r="174">
          <cell r="B174">
            <v>38581</v>
          </cell>
          <cell r="C174">
            <v>18.91892</v>
          </cell>
          <cell r="D174">
            <v>12.544570999999999</v>
          </cell>
        </row>
        <row r="175">
          <cell r="B175">
            <v>38582</v>
          </cell>
          <cell r="C175">
            <v>18.630140000000001</v>
          </cell>
          <cell r="D175">
            <v>12.448430000000002</v>
          </cell>
        </row>
        <row r="176">
          <cell r="B176">
            <v>38583</v>
          </cell>
          <cell r="C176">
            <v>18.460270000000001</v>
          </cell>
          <cell r="D176">
            <v>12.654707999999999</v>
          </cell>
        </row>
        <row r="177">
          <cell r="B177">
            <v>38586</v>
          </cell>
          <cell r="C177">
            <v>18.36712</v>
          </cell>
          <cell r="D177">
            <v>12.556054</v>
          </cell>
        </row>
        <row r="178">
          <cell r="B178">
            <v>38587</v>
          </cell>
          <cell r="C178">
            <v>18.443830000000002</v>
          </cell>
          <cell r="D178">
            <v>12.547084999999999</v>
          </cell>
        </row>
        <row r="179">
          <cell r="B179">
            <v>38588</v>
          </cell>
          <cell r="C179">
            <v>18.241099999999999</v>
          </cell>
          <cell r="D179">
            <v>12.415730000000002</v>
          </cell>
        </row>
        <row r="180">
          <cell r="B180">
            <v>38589</v>
          </cell>
          <cell r="C180">
            <v>18.25479</v>
          </cell>
          <cell r="D180">
            <v>12.320224999999999</v>
          </cell>
        </row>
        <row r="181">
          <cell r="B181">
            <v>38590</v>
          </cell>
          <cell r="C181">
            <v>18.104110000000002</v>
          </cell>
          <cell r="D181">
            <v>12.376405</v>
          </cell>
        </row>
        <row r="182">
          <cell r="B182">
            <v>38593</v>
          </cell>
          <cell r="C182">
            <v>18.120550000000001</v>
          </cell>
          <cell r="D182">
            <v>12.516853999999999</v>
          </cell>
        </row>
        <row r="183">
          <cell r="B183">
            <v>38594</v>
          </cell>
          <cell r="C183">
            <v>18.205480000000001</v>
          </cell>
          <cell r="D183">
            <v>12.162920999999999</v>
          </cell>
        </row>
        <row r="184">
          <cell r="B184">
            <v>38595</v>
          </cell>
          <cell r="C184">
            <v>19.813700000000001</v>
          </cell>
          <cell r="D184">
            <v>12.370787</v>
          </cell>
        </row>
        <row r="185">
          <cell r="B185">
            <v>38596</v>
          </cell>
          <cell r="C185">
            <v>19.709590000000002</v>
          </cell>
          <cell r="D185">
            <v>12.652388999999999</v>
          </cell>
        </row>
        <row r="186">
          <cell r="B186">
            <v>38597</v>
          </cell>
          <cell r="C186">
            <v>19.391780000000001</v>
          </cell>
          <cell r="D186">
            <v>12.965403999999999</v>
          </cell>
        </row>
        <row r="187">
          <cell r="B187">
            <v>38601</v>
          </cell>
          <cell r="C187">
            <v>19.9726</v>
          </cell>
          <cell r="D187">
            <v>13.0618</v>
          </cell>
        </row>
        <row r="188">
          <cell r="B188">
            <v>38602</v>
          </cell>
          <cell r="C188">
            <v>19.791780000000003</v>
          </cell>
          <cell r="D188">
            <v>12.949437999999999</v>
          </cell>
        </row>
        <row r="189">
          <cell r="B189">
            <v>38603</v>
          </cell>
          <cell r="C189">
            <v>19.53425</v>
          </cell>
          <cell r="D189">
            <v>12.837078999999999</v>
          </cell>
        </row>
        <row r="190">
          <cell r="B190">
            <v>38604</v>
          </cell>
          <cell r="C190">
            <v>19.589040000000001</v>
          </cell>
          <cell r="D190">
            <v>12.780268999999999</v>
          </cell>
        </row>
        <row r="191">
          <cell r="B191">
            <v>38607</v>
          </cell>
          <cell r="C191">
            <v>19.602740000000001</v>
          </cell>
          <cell r="D191">
            <v>12.762331</v>
          </cell>
        </row>
        <row r="192">
          <cell r="B192">
            <v>38608</v>
          </cell>
          <cell r="C192">
            <v>19.495890000000003</v>
          </cell>
          <cell r="D192">
            <v>12.850081999999999</v>
          </cell>
        </row>
        <row r="193">
          <cell r="B193">
            <v>38609</v>
          </cell>
          <cell r="C193">
            <v>19.361640000000001</v>
          </cell>
          <cell r="D193">
            <v>12.645740999999999</v>
          </cell>
        </row>
        <row r="194">
          <cell r="B194">
            <v>38610</v>
          </cell>
          <cell r="C194">
            <v>19.476710000000001</v>
          </cell>
          <cell r="D194">
            <v>12.515625999999999</v>
          </cell>
        </row>
        <row r="195">
          <cell r="B195">
            <v>38611</v>
          </cell>
          <cell r="C195">
            <v>19.589040000000001</v>
          </cell>
          <cell r="D195">
            <v>12.609375</v>
          </cell>
        </row>
        <row r="196">
          <cell r="B196">
            <v>38614</v>
          </cell>
          <cell r="C196">
            <v>19.509590000000003</v>
          </cell>
          <cell r="D196">
            <v>12.5</v>
          </cell>
        </row>
        <row r="197">
          <cell r="B197">
            <v>38615</v>
          </cell>
          <cell r="C197">
            <v>19.26849</v>
          </cell>
          <cell r="D197">
            <v>12.444445</v>
          </cell>
        </row>
        <row r="198">
          <cell r="B198">
            <v>38616</v>
          </cell>
          <cell r="C198">
            <v>19.523290000000003</v>
          </cell>
          <cell r="D198">
            <v>12.426665999999999</v>
          </cell>
        </row>
        <row r="199">
          <cell r="B199">
            <v>38617</v>
          </cell>
          <cell r="C199">
            <v>19.797260000000001</v>
          </cell>
          <cell r="D199">
            <v>12.260392999999999</v>
          </cell>
        </row>
        <row r="200">
          <cell r="B200">
            <v>38618</v>
          </cell>
          <cell r="C200">
            <v>19.663</v>
          </cell>
          <cell r="D200">
            <v>12.266665999999999</v>
          </cell>
        </row>
        <row r="201">
          <cell r="B201">
            <v>38621</v>
          </cell>
          <cell r="C201">
            <v>20.38082</v>
          </cell>
          <cell r="D201">
            <v>12.252746999999999</v>
          </cell>
        </row>
        <row r="202">
          <cell r="B202">
            <v>38622</v>
          </cell>
          <cell r="C202">
            <v>20.657530000000001</v>
          </cell>
          <cell r="D202">
            <v>12.391110000000001</v>
          </cell>
        </row>
        <row r="203">
          <cell r="B203">
            <v>38623</v>
          </cell>
          <cell r="C203">
            <v>20.57808</v>
          </cell>
          <cell r="D203">
            <v>12.524445</v>
          </cell>
        </row>
        <row r="204">
          <cell r="B204">
            <v>38624</v>
          </cell>
          <cell r="C204">
            <v>20.97297</v>
          </cell>
          <cell r="D204">
            <v>12.48</v>
          </cell>
        </row>
        <row r="205">
          <cell r="B205">
            <v>38625</v>
          </cell>
          <cell r="C205">
            <v>20.837840000000003</v>
          </cell>
          <cell r="D205">
            <v>12.390108999999999</v>
          </cell>
        </row>
        <row r="206">
          <cell r="B206">
            <v>38628</v>
          </cell>
          <cell r="C206">
            <v>20.81081</v>
          </cell>
          <cell r="D206">
            <v>12.510988999999999</v>
          </cell>
        </row>
        <row r="207">
          <cell r="B207">
            <v>38629</v>
          </cell>
          <cell r="C207">
            <v>20.64865</v>
          </cell>
          <cell r="D207">
            <v>12.763736</v>
          </cell>
        </row>
        <row r="208">
          <cell r="B208">
            <v>38630</v>
          </cell>
          <cell r="C208">
            <v>19.59459</v>
          </cell>
          <cell r="D208">
            <v>12.343750000000002</v>
          </cell>
        </row>
        <row r="209">
          <cell r="B209">
            <v>38631</v>
          </cell>
          <cell r="C209">
            <v>18.48649</v>
          </cell>
          <cell r="D209">
            <v>12.337778</v>
          </cell>
        </row>
        <row r="210">
          <cell r="B210">
            <v>38632</v>
          </cell>
          <cell r="C210">
            <v>18.64865</v>
          </cell>
          <cell r="D210">
            <v>12.362636999999999</v>
          </cell>
        </row>
        <row r="211">
          <cell r="B211">
            <v>38635</v>
          </cell>
          <cell r="C211">
            <v>18.64865</v>
          </cell>
          <cell r="D211">
            <v>12.401100000000001</v>
          </cell>
        </row>
        <row r="212">
          <cell r="B212">
            <v>38636</v>
          </cell>
          <cell r="C212">
            <v>18.35135</v>
          </cell>
          <cell r="D212">
            <v>12.335165</v>
          </cell>
        </row>
        <row r="213">
          <cell r="B213">
            <v>38637</v>
          </cell>
          <cell r="C213">
            <v>17.56757</v>
          </cell>
          <cell r="D213">
            <v>12.186812999999999</v>
          </cell>
        </row>
        <row r="214">
          <cell r="B214">
            <v>38638</v>
          </cell>
          <cell r="C214">
            <v>17.59459</v>
          </cell>
          <cell r="D214">
            <v>12.027471999999999</v>
          </cell>
        </row>
        <row r="215">
          <cell r="B215">
            <v>38639</v>
          </cell>
          <cell r="C215">
            <v>18.24324</v>
          </cell>
          <cell r="D215">
            <v>11.956044</v>
          </cell>
        </row>
        <row r="216">
          <cell r="B216">
            <v>38642</v>
          </cell>
          <cell r="C216">
            <v>18.18919</v>
          </cell>
          <cell r="D216">
            <v>11.978021999999999</v>
          </cell>
        </row>
        <row r="217">
          <cell r="B217">
            <v>38643</v>
          </cell>
          <cell r="C217">
            <v>18.08108</v>
          </cell>
          <cell r="D217">
            <v>11.796700000000001</v>
          </cell>
        </row>
        <row r="218">
          <cell r="B218">
            <v>38644</v>
          </cell>
          <cell r="C218">
            <v>18.13514</v>
          </cell>
          <cell r="D218">
            <v>11.785558</v>
          </cell>
        </row>
        <row r="219">
          <cell r="B219">
            <v>38645</v>
          </cell>
          <cell r="C219">
            <v>18.48846</v>
          </cell>
          <cell r="D219">
            <v>12.040521999999999</v>
          </cell>
        </row>
        <row r="220">
          <cell r="B220">
            <v>38646</v>
          </cell>
          <cell r="C220">
            <v>18.676920000000003</v>
          </cell>
          <cell r="D220">
            <v>11.915897999999999</v>
          </cell>
        </row>
        <row r="221">
          <cell r="B221">
            <v>38649</v>
          </cell>
          <cell r="C221">
            <v>19.584620000000001</v>
          </cell>
          <cell r="D221">
            <v>12.1264875</v>
          </cell>
        </row>
        <row r="222">
          <cell r="B222">
            <v>38650</v>
          </cell>
          <cell r="C222">
            <v>19.341950000000001</v>
          </cell>
          <cell r="D222">
            <v>12.2023805</v>
          </cell>
        </row>
        <row r="223">
          <cell r="B223">
            <v>38651</v>
          </cell>
          <cell r="C223">
            <v>19.00385</v>
          </cell>
          <cell r="D223">
            <v>12.304195499999999</v>
          </cell>
        </row>
        <row r="224">
          <cell r="B224">
            <v>38652</v>
          </cell>
          <cell r="C224">
            <v>18.307690000000001</v>
          </cell>
          <cell r="D224">
            <v>12.204877</v>
          </cell>
        </row>
        <row r="225">
          <cell r="B225">
            <v>38653</v>
          </cell>
          <cell r="C225">
            <v>18.284480000000002</v>
          </cell>
          <cell r="D225">
            <v>11.943739999999998</v>
          </cell>
        </row>
        <row r="226">
          <cell r="B226">
            <v>38656</v>
          </cell>
          <cell r="C226">
            <v>18.678160000000002</v>
          </cell>
          <cell r="D226">
            <v>12.187883499999998</v>
          </cell>
        </row>
        <row r="227">
          <cell r="B227">
            <v>38657</v>
          </cell>
          <cell r="C227">
            <v>18.965520000000001</v>
          </cell>
          <cell r="D227">
            <v>12.337568999999998</v>
          </cell>
        </row>
        <row r="228">
          <cell r="B228">
            <v>38658</v>
          </cell>
          <cell r="C228">
            <v>19.612070000000003</v>
          </cell>
          <cell r="D228">
            <v>12.478021500000001</v>
          </cell>
        </row>
        <row r="229">
          <cell r="B229">
            <v>38659</v>
          </cell>
          <cell r="C229">
            <v>19.23846</v>
          </cell>
          <cell r="D229">
            <v>12.579270999999999</v>
          </cell>
        </row>
        <row r="230">
          <cell r="B230">
            <v>38660</v>
          </cell>
          <cell r="C230">
            <v>19.293100000000003</v>
          </cell>
          <cell r="D230">
            <v>12.528158999999999</v>
          </cell>
        </row>
        <row r="231">
          <cell r="B231">
            <v>38663</v>
          </cell>
          <cell r="C231">
            <v>19.319230000000001</v>
          </cell>
          <cell r="D231">
            <v>12.574863000000001</v>
          </cell>
        </row>
        <row r="232">
          <cell r="B232">
            <v>38664</v>
          </cell>
          <cell r="C232">
            <v>18.68974</v>
          </cell>
          <cell r="D232">
            <v>12.653092000000001</v>
          </cell>
        </row>
        <row r="233">
          <cell r="B233">
            <v>38665</v>
          </cell>
          <cell r="C233">
            <v>18.366660000000003</v>
          </cell>
          <cell r="D233">
            <v>12.68956</v>
          </cell>
        </row>
        <row r="234">
          <cell r="B234">
            <v>38666</v>
          </cell>
          <cell r="C234">
            <v>18.824710000000003</v>
          </cell>
          <cell r="D234">
            <v>12.682005500000001</v>
          </cell>
        </row>
        <row r="235">
          <cell r="B235">
            <v>38667</v>
          </cell>
          <cell r="C235">
            <v>18.715520000000001</v>
          </cell>
          <cell r="D235">
            <v>12.615385</v>
          </cell>
        </row>
        <row r="236">
          <cell r="B236">
            <v>38670</v>
          </cell>
          <cell r="C236">
            <v>18.653850000000002</v>
          </cell>
          <cell r="D236">
            <v>12.6737635</v>
          </cell>
        </row>
        <row r="237">
          <cell r="B237">
            <v>38671</v>
          </cell>
          <cell r="C237">
            <v>18.589740000000003</v>
          </cell>
          <cell r="D237">
            <v>12.759552499999998</v>
          </cell>
        </row>
        <row r="238">
          <cell r="B238">
            <v>38672</v>
          </cell>
          <cell r="C238">
            <v>18.717950000000002</v>
          </cell>
          <cell r="D238">
            <v>12.833861499999999</v>
          </cell>
        </row>
        <row r="239">
          <cell r="B239">
            <v>38673</v>
          </cell>
          <cell r="C239">
            <v>19.892860000000002</v>
          </cell>
          <cell r="D239">
            <v>12.5</v>
          </cell>
        </row>
        <row r="240">
          <cell r="B240">
            <v>38674</v>
          </cell>
          <cell r="C240">
            <v>19.607140000000001</v>
          </cell>
          <cell r="D240">
            <v>12.79321</v>
          </cell>
        </row>
        <row r="241">
          <cell r="B241">
            <v>38677</v>
          </cell>
          <cell r="C241">
            <v>20.047620000000002</v>
          </cell>
          <cell r="D241">
            <v>12.700616999999999</v>
          </cell>
        </row>
        <row r="242">
          <cell r="B242">
            <v>38678</v>
          </cell>
          <cell r="C242">
            <v>20.107140000000001</v>
          </cell>
          <cell r="D242">
            <v>12.646409</v>
          </cell>
        </row>
        <row r="243">
          <cell r="B243">
            <v>38679</v>
          </cell>
          <cell r="C243">
            <v>19.615080000000003</v>
          </cell>
          <cell r="D243">
            <v>12.651933999999999</v>
          </cell>
        </row>
        <row r="244">
          <cell r="B244">
            <v>38681</v>
          </cell>
          <cell r="C244">
            <v>19.670640000000002</v>
          </cell>
          <cell r="D244">
            <v>12.546296</v>
          </cell>
        </row>
        <row r="245">
          <cell r="B245">
            <v>38684</v>
          </cell>
          <cell r="C245">
            <v>19.603180000000002</v>
          </cell>
          <cell r="D245">
            <v>12.654320999999999</v>
          </cell>
        </row>
        <row r="246">
          <cell r="B246">
            <v>38685</v>
          </cell>
          <cell r="C246">
            <v>19.793650000000003</v>
          </cell>
          <cell r="D246">
            <v>12.669753</v>
          </cell>
        </row>
        <row r="247">
          <cell r="B247">
            <v>38686</v>
          </cell>
          <cell r="C247">
            <v>19.793650000000003</v>
          </cell>
          <cell r="D247">
            <v>12.669753</v>
          </cell>
        </row>
        <row r="248">
          <cell r="B248">
            <v>38687</v>
          </cell>
          <cell r="C248">
            <v>20.801200000000001</v>
          </cell>
          <cell r="D248">
            <v>12.585635999999999</v>
          </cell>
        </row>
        <row r="249">
          <cell r="B249">
            <v>38688</v>
          </cell>
          <cell r="C249">
            <v>20.939760000000003</v>
          </cell>
          <cell r="D249">
            <v>12.690607999999999</v>
          </cell>
        </row>
        <row r="250">
          <cell r="B250">
            <v>38691</v>
          </cell>
          <cell r="C250">
            <v>20.487950000000001</v>
          </cell>
          <cell r="D250">
            <v>12.790054999999999</v>
          </cell>
        </row>
        <row r="251">
          <cell r="B251">
            <v>38692</v>
          </cell>
          <cell r="C251">
            <v>20.650790000000001</v>
          </cell>
          <cell r="D251">
            <v>12.994475</v>
          </cell>
        </row>
        <row r="252">
          <cell r="B252">
            <v>38693</v>
          </cell>
          <cell r="C252">
            <v>20.079360000000001</v>
          </cell>
          <cell r="D252">
            <v>12.983426</v>
          </cell>
        </row>
        <row r="253">
          <cell r="B253">
            <v>38694</v>
          </cell>
          <cell r="C253">
            <v>20.309520000000003</v>
          </cell>
          <cell r="D253">
            <v>12.928177</v>
          </cell>
        </row>
        <row r="254">
          <cell r="B254">
            <v>38695</v>
          </cell>
          <cell r="C254">
            <v>20.404760000000003</v>
          </cell>
          <cell r="D254">
            <v>13.121547999999999</v>
          </cell>
        </row>
        <row r="255">
          <cell r="B255">
            <v>38698</v>
          </cell>
          <cell r="C255">
            <v>20.535720000000001</v>
          </cell>
          <cell r="D255">
            <v>13.149170999999999</v>
          </cell>
        </row>
        <row r="256">
          <cell r="B256">
            <v>38699</v>
          </cell>
          <cell r="C256">
            <v>20.511900000000001</v>
          </cell>
          <cell r="D256">
            <v>13.0663</v>
          </cell>
        </row>
        <row r="257">
          <cell r="B257">
            <v>38700</v>
          </cell>
          <cell r="C257">
            <v>20.714290000000002</v>
          </cell>
          <cell r="D257">
            <v>13.038673999999999</v>
          </cell>
        </row>
        <row r="258">
          <cell r="B258">
            <v>38701</v>
          </cell>
          <cell r="C258">
            <v>20.59524</v>
          </cell>
          <cell r="D258">
            <v>13.314917999999999</v>
          </cell>
        </row>
        <row r="259">
          <cell r="B259">
            <v>38702</v>
          </cell>
          <cell r="C259">
            <v>20.13889</v>
          </cell>
          <cell r="D259">
            <v>13.342542</v>
          </cell>
        </row>
        <row r="260">
          <cell r="B260">
            <v>38705</v>
          </cell>
          <cell r="C260">
            <v>19.742060000000002</v>
          </cell>
          <cell r="D260">
            <v>13.491714</v>
          </cell>
        </row>
        <row r="261">
          <cell r="B261">
            <v>38706</v>
          </cell>
          <cell r="C261">
            <v>19.674600000000002</v>
          </cell>
          <cell r="D261">
            <v>13.425414</v>
          </cell>
        </row>
        <row r="262">
          <cell r="B262">
            <v>38707</v>
          </cell>
          <cell r="C262">
            <v>20.238099999999999</v>
          </cell>
          <cell r="D262">
            <v>13.491714</v>
          </cell>
        </row>
        <row r="263">
          <cell r="B263">
            <v>38708</v>
          </cell>
          <cell r="C263">
            <v>20.119050000000001</v>
          </cell>
          <cell r="D263">
            <v>13.458565</v>
          </cell>
        </row>
        <row r="264">
          <cell r="B264">
            <v>38709</v>
          </cell>
          <cell r="C264">
            <v>20.238099999999999</v>
          </cell>
          <cell r="D264">
            <v>13.535912</v>
          </cell>
        </row>
        <row r="265">
          <cell r="B265">
            <v>38713</v>
          </cell>
          <cell r="C265">
            <v>20.01558</v>
          </cell>
          <cell r="D265">
            <v>13.535912</v>
          </cell>
        </row>
        <row r="266">
          <cell r="B266">
            <v>38714</v>
          </cell>
          <cell r="C266">
            <v>20.098700000000001</v>
          </cell>
          <cell r="D266">
            <v>13.430940000000001</v>
          </cell>
        </row>
        <row r="267">
          <cell r="B267">
            <v>38715</v>
          </cell>
          <cell r="C267">
            <v>20.101300000000002</v>
          </cell>
          <cell r="D267">
            <v>13.497237999999999</v>
          </cell>
        </row>
        <row r="268">
          <cell r="B268">
            <v>38716</v>
          </cell>
          <cell r="C268">
            <v>19.92727</v>
          </cell>
          <cell r="D268">
            <v>13.729282</v>
          </cell>
        </row>
        <row r="269">
          <cell r="B269">
            <v>38720</v>
          </cell>
          <cell r="C269">
            <v>20.44416</v>
          </cell>
          <cell r="D269">
            <v>13.9779</v>
          </cell>
        </row>
        <row r="270">
          <cell r="B270">
            <v>38721</v>
          </cell>
          <cell r="C270">
            <v>20.25</v>
          </cell>
          <cell r="D270">
            <v>14.0884</v>
          </cell>
        </row>
        <row r="271">
          <cell r="B271">
            <v>38722</v>
          </cell>
          <cell r="C271">
            <v>20.348050000000001</v>
          </cell>
          <cell r="D271">
            <v>14.104972999999999</v>
          </cell>
        </row>
        <row r="272">
          <cell r="B272">
            <v>38723</v>
          </cell>
          <cell r="C272">
            <v>20.693510000000003</v>
          </cell>
          <cell r="D272">
            <v>14.1105</v>
          </cell>
        </row>
        <row r="273">
          <cell r="B273">
            <v>38726</v>
          </cell>
          <cell r="C273">
            <v>20.928570000000001</v>
          </cell>
          <cell r="D273">
            <v>14.0884</v>
          </cell>
        </row>
        <row r="274">
          <cell r="B274">
            <v>38727</v>
          </cell>
          <cell r="C274">
            <v>21.58333</v>
          </cell>
          <cell r="D274">
            <v>14.005526</v>
          </cell>
        </row>
        <row r="275">
          <cell r="B275">
            <v>38728</v>
          </cell>
          <cell r="C275">
            <v>21.412700000000001</v>
          </cell>
          <cell r="D275">
            <v>14.011050000000001</v>
          </cell>
        </row>
        <row r="276">
          <cell r="B276">
            <v>38729</v>
          </cell>
          <cell r="C276">
            <v>20.95635</v>
          </cell>
          <cell r="D276">
            <v>14.154696999999999</v>
          </cell>
        </row>
        <row r="277">
          <cell r="B277">
            <v>38730</v>
          </cell>
          <cell r="C277">
            <v>21.023810000000001</v>
          </cell>
          <cell r="D277">
            <v>14.154696999999999</v>
          </cell>
        </row>
        <row r="278">
          <cell r="B278">
            <v>38734</v>
          </cell>
          <cell r="C278">
            <v>20.859740000000002</v>
          </cell>
          <cell r="D278">
            <v>14.209944999999999</v>
          </cell>
        </row>
        <row r="279">
          <cell r="B279">
            <v>38735</v>
          </cell>
          <cell r="C279">
            <v>20.888310000000001</v>
          </cell>
          <cell r="D279">
            <v>14.0884</v>
          </cell>
        </row>
        <row r="280">
          <cell r="B280">
            <v>38736</v>
          </cell>
          <cell r="C280">
            <v>21.38381</v>
          </cell>
          <cell r="D280">
            <v>14.081966999999999</v>
          </cell>
        </row>
        <row r="281">
          <cell r="B281">
            <v>38737</v>
          </cell>
          <cell r="C281">
            <v>20.859000000000002</v>
          </cell>
          <cell r="D281">
            <v>13.841530000000001</v>
          </cell>
        </row>
        <row r="282">
          <cell r="B282">
            <v>38740</v>
          </cell>
          <cell r="C282">
            <v>21.070500000000003</v>
          </cell>
          <cell r="D282">
            <v>14.010928</v>
          </cell>
        </row>
        <row r="283">
          <cell r="B283">
            <v>38741</v>
          </cell>
          <cell r="C283">
            <v>21.404320000000002</v>
          </cell>
          <cell r="D283">
            <v>14.060108999999999</v>
          </cell>
        </row>
        <row r="284">
          <cell r="B284">
            <v>38742</v>
          </cell>
          <cell r="C284">
            <v>21.549180000000003</v>
          </cell>
          <cell r="D284">
            <v>13.885244999999999</v>
          </cell>
        </row>
        <row r="285">
          <cell r="B285">
            <v>38743</v>
          </cell>
          <cell r="C285">
            <v>22.29504</v>
          </cell>
          <cell r="D285">
            <v>14.406780000000001</v>
          </cell>
        </row>
        <row r="286">
          <cell r="B286">
            <v>38744</v>
          </cell>
          <cell r="C286">
            <v>22.22222</v>
          </cell>
          <cell r="D286">
            <v>14.524619</v>
          </cell>
        </row>
        <row r="287">
          <cell r="B287">
            <v>38747</v>
          </cell>
          <cell r="C287">
            <v>22.376540000000002</v>
          </cell>
          <cell r="D287">
            <v>14.541596</v>
          </cell>
        </row>
        <row r="288">
          <cell r="B288">
            <v>38748</v>
          </cell>
          <cell r="C288">
            <v>22.135770000000001</v>
          </cell>
          <cell r="D288">
            <v>14.702886999999999</v>
          </cell>
        </row>
        <row r="289">
          <cell r="B289">
            <v>38749</v>
          </cell>
          <cell r="C289">
            <v>23.772850000000002</v>
          </cell>
          <cell r="D289">
            <v>14.847200000000001</v>
          </cell>
        </row>
        <row r="290">
          <cell r="B290">
            <v>38750</v>
          </cell>
          <cell r="C290">
            <v>23.107050000000001</v>
          </cell>
          <cell r="D290">
            <v>14.651954</v>
          </cell>
        </row>
        <row r="291">
          <cell r="B291">
            <v>38751</v>
          </cell>
          <cell r="C291">
            <v>22.993830000000003</v>
          </cell>
          <cell r="D291">
            <v>14.685908</v>
          </cell>
        </row>
        <row r="292">
          <cell r="B292">
            <v>38754</v>
          </cell>
          <cell r="C292">
            <v>24.099220000000003</v>
          </cell>
          <cell r="D292">
            <v>15.137271999999999</v>
          </cell>
        </row>
        <row r="293">
          <cell r="B293">
            <v>38755</v>
          </cell>
          <cell r="C293">
            <v>23.2376</v>
          </cell>
          <cell r="D293">
            <v>15.090860999999999</v>
          </cell>
        </row>
        <row r="294">
          <cell r="B294">
            <v>38756</v>
          </cell>
          <cell r="C294">
            <v>23.276760000000003</v>
          </cell>
          <cell r="D294">
            <v>14.685908</v>
          </cell>
        </row>
        <row r="295">
          <cell r="B295">
            <v>38757</v>
          </cell>
          <cell r="C295">
            <v>24.367280000000001</v>
          </cell>
          <cell r="D295">
            <v>14.983022999999999</v>
          </cell>
        </row>
        <row r="296">
          <cell r="B296">
            <v>38758</v>
          </cell>
          <cell r="C296">
            <v>24.006170000000001</v>
          </cell>
          <cell r="D296">
            <v>14.847200000000001</v>
          </cell>
        </row>
        <row r="297">
          <cell r="B297">
            <v>38761</v>
          </cell>
          <cell r="C297">
            <v>23.648150000000001</v>
          </cell>
          <cell r="D297">
            <v>14.991512</v>
          </cell>
        </row>
        <row r="298">
          <cell r="B298">
            <v>38762</v>
          </cell>
          <cell r="C298">
            <v>24.101850000000002</v>
          </cell>
          <cell r="D298">
            <v>14.915111</v>
          </cell>
        </row>
        <row r="299">
          <cell r="B299">
            <v>38763</v>
          </cell>
          <cell r="C299">
            <v>24.302470000000003</v>
          </cell>
          <cell r="D299">
            <v>14.779287</v>
          </cell>
        </row>
        <row r="300">
          <cell r="B300">
            <v>38764</v>
          </cell>
          <cell r="C300">
            <v>19.231710000000003</v>
          </cell>
          <cell r="D300">
            <v>15.016921</v>
          </cell>
        </row>
        <row r="301">
          <cell r="B301">
            <v>38765</v>
          </cell>
          <cell r="C301">
            <v>18.9878</v>
          </cell>
          <cell r="D301">
            <v>15.043108</v>
          </cell>
        </row>
        <row r="302">
          <cell r="B302">
            <v>38769</v>
          </cell>
          <cell r="C302">
            <v>19.016200000000001</v>
          </cell>
          <cell r="D302">
            <v>15.274066999999999</v>
          </cell>
        </row>
        <row r="303">
          <cell r="B303">
            <v>38770</v>
          </cell>
          <cell r="C303">
            <v>19.090240000000001</v>
          </cell>
          <cell r="D303">
            <v>15.600676999999999</v>
          </cell>
        </row>
        <row r="304">
          <cell r="B304">
            <v>38771</v>
          </cell>
          <cell r="C304">
            <v>19.397560000000002</v>
          </cell>
          <cell r="D304">
            <v>15.126904</v>
          </cell>
        </row>
        <row r="305">
          <cell r="B305">
            <v>38772</v>
          </cell>
          <cell r="C305">
            <v>19.470730000000003</v>
          </cell>
          <cell r="D305">
            <v>15.245346999999999</v>
          </cell>
        </row>
        <row r="306">
          <cell r="B306">
            <v>38775</v>
          </cell>
          <cell r="C306">
            <v>19.536580000000001</v>
          </cell>
          <cell r="D306">
            <v>15.262267</v>
          </cell>
        </row>
        <row r="307">
          <cell r="B307">
            <v>38776</v>
          </cell>
          <cell r="C307">
            <v>19.26829</v>
          </cell>
          <cell r="D307">
            <v>14.923912</v>
          </cell>
        </row>
        <row r="308">
          <cell r="B308">
            <v>38777</v>
          </cell>
          <cell r="C308">
            <v>19.52439</v>
          </cell>
          <cell r="D308">
            <v>15.126904</v>
          </cell>
        </row>
        <row r="309">
          <cell r="B309">
            <v>38778</v>
          </cell>
          <cell r="C309">
            <v>19.526630000000001</v>
          </cell>
          <cell r="D309">
            <v>15</v>
          </cell>
        </row>
        <row r="310">
          <cell r="B310">
            <v>38779</v>
          </cell>
          <cell r="C310">
            <v>19.469430000000003</v>
          </cell>
          <cell r="D310">
            <v>14.873097</v>
          </cell>
        </row>
        <row r="311">
          <cell r="B311">
            <v>38782</v>
          </cell>
          <cell r="C311">
            <v>19.195260000000001</v>
          </cell>
          <cell r="D311">
            <v>15.101522999999998</v>
          </cell>
        </row>
        <row r="312">
          <cell r="B312">
            <v>38783</v>
          </cell>
          <cell r="C312">
            <v>18.976330000000001</v>
          </cell>
          <cell r="D312">
            <v>14.864130000000001</v>
          </cell>
        </row>
        <row r="313">
          <cell r="B313">
            <v>38784</v>
          </cell>
          <cell r="C313">
            <v>19.132150000000003</v>
          </cell>
          <cell r="D313">
            <v>14.500845999999999</v>
          </cell>
        </row>
        <row r="314">
          <cell r="B314">
            <v>38785</v>
          </cell>
          <cell r="C314">
            <v>19.33136</v>
          </cell>
          <cell r="D314">
            <v>14.805415</v>
          </cell>
        </row>
        <row r="315">
          <cell r="B315">
            <v>38786</v>
          </cell>
          <cell r="C315">
            <v>19.34122</v>
          </cell>
          <cell r="D315">
            <v>14.9154</v>
          </cell>
        </row>
        <row r="316">
          <cell r="B316">
            <v>38789</v>
          </cell>
          <cell r="C316">
            <v>19.309660000000001</v>
          </cell>
          <cell r="D316">
            <v>15.081520999999999</v>
          </cell>
        </row>
        <row r="317">
          <cell r="B317">
            <v>38790</v>
          </cell>
          <cell r="C317">
            <v>19.368290000000002</v>
          </cell>
          <cell r="D317">
            <v>15.108694999999999</v>
          </cell>
        </row>
        <row r="318">
          <cell r="B318">
            <v>38791</v>
          </cell>
          <cell r="C318">
            <v>20.731710000000003</v>
          </cell>
          <cell r="D318">
            <v>15.298912999999999</v>
          </cell>
        </row>
        <row r="319">
          <cell r="B319">
            <v>38792</v>
          </cell>
          <cell r="C319">
            <v>19.808820000000001</v>
          </cell>
          <cell r="D319">
            <v>13.855768999999999</v>
          </cell>
        </row>
        <row r="320">
          <cell r="B320">
            <v>38793</v>
          </cell>
          <cell r="C320">
            <v>20.264710000000001</v>
          </cell>
          <cell r="D320">
            <v>13.956386</v>
          </cell>
        </row>
        <row r="321">
          <cell r="B321">
            <v>38796</v>
          </cell>
          <cell r="C321">
            <v>19.955880000000001</v>
          </cell>
          <cell r="D321">
            <v>13.846153999999999</v>
          </cell>
        </row>
        <row r="322">
          <cell r="B322">
            <v>38797</v>
          </cell>
          <cell r="C322">
            <v>20.014710000000001</v>
          </cell>
          <cell r="D322">
            <v>13.701922999999999</v>
          </cell>
        </row>
        <row r="323">
          <cell r="B323">
            <v>38798</v>
          </cell>
          <cell r="C323">
            <v>20.12847</v>
          </cell>
          <cell r="D323">
            <v>13.557692999999999</v>
          </cell>
        </row>
        <row r="324">
          <cell r="B324">
            <v>38799</v>
          </cell>
          <cell r="C324">
            <v>20.573530000000002</v>
          </cell>
          <cell r="D324">
            <v>13.653846999999999</v>
          </cell>
        </row>
        <row r="325">
          <cell r="B325">
            <v>38800</v>
          </cell>
          <cell r="C325">
            <v>20.691180000000003</v>
          </cell>
          <cell r="D325">
            <v>13.660437</v>
          </cell>
        </row>
        <row r="326">
          <cell r="B326">
            <v>38803</v>
          </cell>
          <cell r="C326">
            <v>20.661760000000001</v>
          </cell>
          <cell r="D326">
            <v>13.515459</v>
          </cell>
        </row>
        <row r="327">
          <cell r="B327">
            <v>38804</v>
          </cell>
          <cell r="C327">
            <v>20.647060000000003</v>
          </cell>
          <cell r="D327">
            <v>13.528404</v>
          </cell>
        </row>
        <row r="328">
          <cell r="B328">
            <v>38805</v>
          </cell>
          <cell r="C328">
            <v>20.558820000000001</v>
          </cell>
          <cell r="D328">
            <v>13.489566999999999</v>
          </cell>
        </row>
        <row r="329">
          <cell r="B329">
            <v>38806</v>
          </cell>
          <cell r="C329">
            <v>21.220590000000001</v>
          </cell>
          <cell r="D329">
            <v>13.701922999999999</v>
          </cell>
        </row>
        <row r="330">
          <cell r="B330">
            <v>38807</v>
          </cell>
          <cell r="C330">
            <v>21.264710000000001</v>
          </cell>
          <cell r="D330">
            <v>13.846153999999999</v>
          </cell>
        </row>
        <row r="331">
          <cell r="B331">
            <v>38810</v>
          </cell>
          <cell r="C331">
            <v>21.588240000000003</v>
          </cell>
          <cell r="D331">
            <v>14.024744999999999</v>
          </cell>
        </row>
        <row r="332">
          <cell r="B332">
            <v>38811</v>
          </cell>
          <cell r="C332">
            <v>21.720590000000001</v>
          </cell>
          <cell r="D332">
            <v>13.894081</v>
          </cell>
        </row>
        <row r="333">
          <cell r="B333">
            <v>38812</v>
          </cell>
          <cell r="C333">
            <v>21.794120000000003</v>
          </cell>
          <cell r="D333">
            <v>13.901019</v>
          </cell>
        </row>
        <row r="334">
          <cell r="B334">
            <v>38813</v>
          </cell>
          <cell r="C334">
            <v>20.9863</v>
          </cell>
          <cell r="D334">
            <v>14.028846999999999</v>
          </cell>
        </row>
        <row r="335">
          <cell r="B335">
            <v>38814</v>
          </cell>
          <cell r="C335">
            <v>20.299090000000003</v>
          </cell>
          <cell r="D335">
            <v>14.007400000000001</v>
          </cell>
        </row>
        <row r="336">
          <cell r="B336">
            <v>38817</v>
          </cell>
          <cell r="C336">
            <v>20.474890000000002</v>
          </cell>
          <cell r="D336">
            <v>13.871907</v>
          </cell>
        </row>
        <row r="337">
          <cell r="B337">
            <v>38818</v>
          </cell>
          <cell r="C337">
            <v>19.977170000000001</v>
          </cell>
          <cell r="D337">
            <v>13.60608</v>
          </cell>
        </row>
        <row r="338">
          <cell r="B338">
            <v>38819</v>
          </cell>
          <cell r="C338">
            <v>20.082190000000001</v>
          </cell>
          <cell r="D338">
            <v>13.60608</v>
          </cell>
        </row>
        <row r="339">
          <cell r="B339">
            <v>38820</v>
          </cell>
          <cell r="C339">
            <v>20.764840000000003</v>
          </cell>
          <cell r="D339">
            <v>13.60608</v>
          </cell>
        </row>
        <row r="340">
          <cell r="B340">
            <v>38824</v>
          </cell>
          <cell r="C340">
            <v>20.748860000000001</v>
          </cell>
          <cell r="D340">
            <v>13.60608</v>
          </cell>
        </row>
        <row r="341">
          <cell r="B341">
            <v>38825</v>
          </cell>
          <cell r="C341">
            <v>21.344750000000001</v>
          </cell>
          <cell r="D341">
            <v>13.437783999999999</v>
          </cell>
        </row>
        <row r="342">
          <cell r="B342">
            <v>38826</v>
          </cell>
          <cell r="C342">
            <v>21.321920000000002</v>
          </cell>
          <cell r="D342">
            <v>13.762737</v>
          </cell>
        </row>
        <row r="343">
          <cell r="B343">
            <v>38827</v>
          </cell>
          <cell r="C343">
            <v>20.529410000000002</v>
          </cell>
          <cell r="D343">
            <v>13.921851999999999</v>
          </cell>
        </row>
        <row r="344">
          <cell r="B344">
            <v>38828</v>
          </cell>
          <cell r="C344">
            <v>21</v>
          </cell>
          <cell r="D344">
            <v>14.274571</v>
          </cell>
        </row>
        <row r="345">
          <cell r="B345">
            <v>38831</v>
          </cell>
          <cell r="C345">
            <v>20.588240000000003</v>
          </cell>
          <cell r="D345">
            <v>14.088277999999999</v>
          </cell>
        </row>
        <row r="346">
          <cell r="B346">
            <v>38832</v>
          </cell>
          <cell r="C346">
            <v>20.911760000000001</v>
          </cell>
          <cell r="D346">
            <v>14.138928999999999</v>
          </cell>
        </row>
        <row r="347">
          <cell r="B347">
            <v>38833</v>
          </cell>
          <cell r="C347">
            <v>20.941180000000003</v>
          </cell>
          <cell r="D347">
            <v>14.377224999999999</v>
          </cell>
        </row>
        <row r="348">
          <cell r="B348">
            <v>38834</v>
          </cell>
          <cell r="C348">
            <v>20.117650000000001</v>
          </cell>
          <cell r="D348">
            <v>14.131694</v>
          </cell>
        </row>
        <row r="349">
          <cell r="B349">
            <v>38835</v>
          </cell>
          <cell r="C349">
            <v>20.176470000000002</v>
          </cell>
          <cell r="D349">
            <v>14.109985999999999</v>
          </cell>
        </row>
        <row r="350">
          <cell r="B350">
            <v>38838</v>
          </cell>
          <cell r="C350">
            <v>19.867650000000001</v>
          </cell>
          <cell r="D350">
            <v>14.109985999999999</v>
          </cell>
        </row>
        <row r="351">
          <cell r="B351">
            <v>38839</v>
          </cell>
          <cell r="C351">
            <v>20.911760000000001</v>
          </cell>
          <cell r="D351">
            <v>14.261940000000001</v>
          </cell>
        </row>
        <row r="352">
          <cell r="B352">
            <v>38840</v>
          </cell>
          <cell r="C352">
            <v>21.10294</v>
          </cell>
          <cell r="D352">
            <v>14.254703999999998</v>
          </cell>
        </row>
        <row r="353">
          <cell r="B353">
            <v>38841</v>
          </cell>
          <cell r="C353">
            <v>21.470590000000001</v>
          </cell>
          <cell r="D353">
            <v>14.261940000000001</v>
          </cell>
        </row>
        <row r="354">
          <cell r="B354">
            <v>38842</v>
          </cell>
          <cell r="C354">
            <v>21.455880000000001</v>
          </cell>
          <cell r="D354">
            <v>14.298120000000001</v>
          </cell>
        </row>
        <row r="355">
          <cell r="B355">
            <v>38845</v>
          </cell>
          <cell r="C355">
            <v>21.441180000000003</v>
          </cell>
          <cell r="D355">
            <v>14.363242</v>
          </cell>
        </row>
        <row r="356">
          <cell r="B356">
            <v>38846</v>
          </cell>
          <cell r="C356">
            <v>21.137930000000001</v>
          </cell>
          <cell r="D356">
            <v>14.399421999999999</v>
          </cell>
        </row>
        <row r="357">
          <cell r="B357">
            <v>38847</v>
          </cell>
          <cell r="C357">
            <v>20.913790000000002</v>
          </cell>
          <cell r="D357">
            <v>14.674384999999999</v>
          </cell>
        </row>
        <row r="358">
          <cell r="B358">
            <v>38848</v>
          </cell>
          <cell r="C358">
            <v>20.368970000000001</v>
          </cell>
          <cell r="D358">
            <v>14.804632</v>
          </cell>
        </row>
        <row r="359">
          <cell r="B359">
            <v>38849</v>
          </cell>
          <cell r="C359">
            <v>19.144830000000002</v>
          </cell>
          <cell r="D359">
            <v>14.363242</v>
          </cell>
        </row>
        <row r="360">
          <cell r="B360">
            <v>38852</v>
          </cell>
          <cell r="C360">
            <v>18.503450000000001</v>
          </cell>
          <cell r="D360">
            <v>13.965268</v>
          </cell>
        </row>
        <row r="361">
          <cell r="B361">
            <v>38853</v>
          </cell>
          <cell r="C361">
            <v>18.2</v>
          </cell>
          <cell r="D361">
            <v>13.965268</v>
          </cell>
        </row>
        <row r="362">
          <cell r="B362">
            <v>38854</v>
          </cell>
          <cell r="C362">
            <v>17.46725</v>
          </cell>
          <cell r="D362">
            <v>13.480464</v>
          </cell>
        </row>
        <row r="363">
          <cell r="B363">
            <v>38855</v>
          </cell>
          <cell r="C363">
            <v>17.098500000000001</v>
          </cell>
          <cell r="D363">
            <v>12.930555</v>
          </cell>
        </row>
        <row r="364">
          <cell r="B364">
            <v>38856</v>
          </cell>
          <cell r="C364">
            <v>17.12848</v>
          </cell>
          <cell r="D364">
            <v>13.1875</v>
          </cell>
        </row>
        <row r="365">
          <cell r="B365">
            <v>38859</v>
          </cell>
          <cell r="C365">
            <v>16.71734</v>
          </cell>
          <cell r="D365">
            <v>12.395833999999999</v>
          </cell>
        </row>
        <row r="366">
          <cell r="B366">
            <v>38860</v>
          </cell>
          <cell r="C366">
            <v>16.755890000000001</v>
          </cell>
          <cell r="D366">
            <v>12.849314999999999</v>
          </cell>
        </row>
        <row r="367">
          <cell r="B367">
            <v>38861</v>
          </cell>
          <cell r="C367">
            <v>16.516060000000003</v>
          </cell>
          <cell r="D367">
            <v>12.888888999999999</v>
          </cell>
        </row>
        <row r="368">
          <cell r="B368">
            <v>38862</v>
          </cell>
          <cell r="C368">
            <v>16.957170000000001</v>
          </cell>
          <cell r="D368">
            <v>12.958903999999999</v>
          </cell>
        </row>
        <row r="369">
          <cell r="B369">
            <v>38863</v>
          </cell>
          <cell r="C369">
            <v>17.11777</v>
          </cell>
          <cell r="D369">
            <v>13.191780999999999</v>
          </cell>
        </row>
        <row r="370">
          <cell r="B370">
            <v>38867</v>
          </cell>
          <cell r="C370">
            <v>16.64668</v>
          </cell>
          <cell r="D370">
            <v>12.826388999999999</v>
          </cell>
        </row>
        <row r="371">
          <cell r="B371">
            <v>38868</v>
          </cell>
          <cell r="C371">
            <v>16.713060000000002</v>
          </cell>
          <cell r="D371">
            <v>12.986111999999999</v>
          </cell>
        </row>
        <row r="372">
          <cell r="B372">
            <v>38869</v>
          </cell>
          <cell r="C372">
            <v>17.346900000000002</v>
          </cell>
          <cell r="D372">
            <v>13.152778</v>
          </cell>
        </row>
        <row r="373">
          <cell r="B373">
            <v>38870</v>
          </cell>
          <cell r="C373">
            <v>17.535330000000002</v>
          </cell>
          <cell r="D373">
            <v>13.152778</v>
          </cell>
        </row>
        <row r="374">
          <cell r="B374">
            <v>38873</v>
          </cell>
          <cell r="C374">
            <v>16.860810000000001</v>
          </cell>
          <cell r="D374">
            <v>13.041666999999999</v>
          </cell>
        </row>
        <row r="375">
          <cell r="B375">
            <v>38874</v>
          </cell>
          <cell r="C375">
            <v>16.57816</v>
          </cell>
          <cell r="D375">
            <v>12.770833</v>
          </cell>
        </row>
        <row r="376">
          <cell r="B376">
            <v>38875</v>
          </cell>
          <cell r="C376">
            <v>16.289080000000002</v>
          </cell>
          <cell r="D376">
            <v>12.770833</v>
          </cell>
        </row>
        <row r="377">
          <cell r="B377">
            <v>38876</v>
          </cell>
          <cell r="C377">
            <v>16.040690000000001</v>
          </cell>
          <cell r="D377">
            <v>11.777778999999999</v>
          </cell>
        </row>
        <row r="378">
          <cell r="B378">
            <v>38877</v>
          </cell>
          <cell r="C378">
            <v>15.985011</v>
          </cell>
          <cell r="D378">
            <v>12.270833</v>
          </cell>
        </row>
        <row r="379">
          <cell r="B379">
            <v>38880</v>
          </cell>
          <cell r="C379">
            <v>15.661670000000001</v>
          </cell>
          <cell r="D379">
            <v>12.1875</v>
          </cell>
        </row>
        <row r="380">
          <cell r="B380">
            <v>38881</v>
          </cell>
          <cell r="C380">
            <v>15.214132999999999</v>
          </cell>
          <cell r="D380">
            <v>11.756945</v>
          </cell>
        </row>
        <row r="381">
          <cell r="B381">
            <v>38882</v>
          </cell>
          <cell r="C381">
            <v>15.301926999999999</v>
          </cell>
          <cell r="D381">
            <v>11.708333999999999</v>
          </cell>
        </row>
        <row r="382">
          <cell r="B382">
            <v>38883</v>
          </cell>
          <cell r="C382">
            <v>15.632353</v>
          </cell>
          <cell r="D382">
            <v>12.144846999999999</v>
          </cell>
        </row>
        <row r="383">
          <cell r="B383">
            <v>38884</v>
          </cell>
          <cell r="C383">
            <v>15.5</v>
          </cell>
          <cell r="D383">
            <v>12.144846999999999</v>
          </cell>
        </row>
        <row r="384">
          <cell r="B384">
            <v>38887</v>
          </cell>
          <cell r="C384">
            <v>15.117645999999999</v>
          </cell>
          <cell r="D384">
            <v>12.367346999999999</v>
          </cell>
        </row>
        <row r="385">
          <cell r="B385">
            <v>38888</v>
          </cell>
          <cell r="C385">
            <v>14.941175999999999</v>
          </cell>
          <cell r="D385">
            <v>12.5</v>
          </cell>
        </row>
        <row r="386">
          <cell r="B386">
            <v>38889</v>
          </cell>
          <cell r="C386">
            <v>15.294117</v>
          </cell>
          <cell r="D386">
            <v>12.523809</v>
          </cell>
        </row>
        <row r="387">
          <cell r="B387">
            <v>38890</v>
          </cell>
          <cell r="C387">
            <v>15.867647</v>
          </cell>
          <cell r="D387">
            <v>12.510202999999999</v>
          </cell>
        </row>
        <row r="388">
          <cell r="B388">
            <v>38891</v>
          </cell>
          <cell r="C388">
            <v>16.132350000000002</v>
          </cell>
          <cell r="D388">
            <v>12.646258</v>
          </cell>
        </row>
        <row r="389">
          <cell r="B389">
            <v>38894</v>
          </cell>
          <cell r="C389">
            <v>15.941175999999999</v>
          </cell>
          <cell r="D389">
            <v>12.367346999999999</v>
          </cell>
        </row>
        <row r="390">
          <cell r="B390">
            <v>38895</v>
          </cell>
          <cell r="C390">
            <v>16.167000000000002</v>
          </cell>
          <cell r="D390">
            <v>12.244900000000001</v>
          </cell>
        </row>
        <row r="391">
          <cell r="B391">
            <v>38896</v>
          </cell>
          <cell r="C391">
            <v>16.014710000000001</v>
          </cell>
          <cell r="D391">
            <v>12.183672999999999</v>
          </cell>
        </row>
        <row r="392">
          <cell r="B392">
            <v>38897</v>
          </cell>
          <cell r="C392">
            <v>16.191180000000003</v>
          </cell>
          <cell r="D392">
            <v>12.448978</v>
          </cell>
        </row>
        <row r="393">
          <cell r="B393">
            <v>38898</v>
          </cell>
          <cell r="C393">
            <v>16.25</v>
          </cell>
          <cell r="D393">
            <v>12.476191</v>
          </cell>
        </row>
        <row r="394">
          <cell r="B394">
            <v>38901</v>
          </cell>
          <cell r="C394">
            <v>16.856530000000003</v>
          </cell>
          <cell r="D394">
            <v>12.653060999999999</v>
          </cell>
        </row>
        <row r="395">
          <cell r="B395">
            <v>38903</v>
          </cell>
          <cell r="C395">
            <v>16.503210000000003</v>
          </cell>
          <cell r="D395">
            <v>12.630331999999999</v>
          </cell>
        </row>
        <row r="396">
          <cell r="B396">
            <v>38904</v>
          </cell>
          <cell r="C396">
            <v>16.59957</v>
          </cell>
          <cell r="D396">
            <v>12.763033999999999</v>
          </cell>
        </row>
        <row r="397">
          <cell r="B397">
            <v>38905</v>
          </cell>
          <cell r="C397">
            <v>16.261240000000001</v>
          </cell>
          <cell r="D397">
            <v>12.890995999999999</v>
          </cell>
        </row>
        <row r="398">
          <cell r="B398">
            <v>38908</v>
          </cell>
          <cell r="C398">
            <v>16.03426</v>
          </cell>
          <cell r="D398">
            <v>12.938388999999999</v>
          </cell>
        </row>
        <row r="399">
          <cell r="B399">
            <v>38909</v>
          </cell>
          <cell r="C399">
            <v>15.914346999999999</v>
          </cell>
          <cell r="D399">
            <v>12.630331999999999</v>
          </cell>
        </row>
        <row r="400">
          <cell r="B400">
            <v>38910</v>
          </cell>
          <cell r="C400">
            <v>15.561027999999999</v>
          </cell>
          <cell r="D400">
            <v>12.559241999999999</v>
          </cell>
        </row>
        <row r="401">
          <cell r="B401">
            <v>38911</v>
          </cell>
          <cell r="C401">
            <v>15.027837</v>
          </cell>
          <cell r="D401">
            <v>12.440759</v>
          </cell>
        </row>
        <row r="402">
          <cell r="B402">
            <v>38912</v>
          </cell>
          <cell r="C402">
            <v>14.758028999999999</v>
          </cell>
          <cell r="D402">
            <v>11.990520999999999</v>
          </cell>
        </row>
        <row r="403">
          <cell r="B403">
            <v>38915</v>
          </cell>
          <cell r="C403">
            <v>14.728050999999999</v>
          </cell>
          <cell r="D403">
            <v>11.753553999999999</v>
          </cell>
        </row>
        <row r="404">
          <cell r="B404">
            <v>38916</v>
          </cell>
          <cell r="C404">
            <v>14.561027999999999</v>
          </cell>
          <cell r="D404">
            <v>11.729858</v>
          </cell>
        </row>
        <row r="405">
          <cell r="B405">
            <v>38917</v>
          </cell>
          <cell r="C405">
            <v>15.128480000000001</v>
          </cell>
          <cell r="D405">
            <v>12.061612</v>
          </cell>
        </row>
        <row r="406">
          <cell r="B406">
            <v>38918</v>
          </cell>
          <cell r="C406">
            <v>14.357348</v>
          </cell>
          <cell r="D406">
            <v>12.051400000000001</v>
          </cell>
        </row>
        <row r="407">
          <cell r="B407">
            <v>38919</v>
          </cell>
          <cell r="C407">
            <v>13.985590000000002</v>
          </cell>
          <cell r="D407">
            <v>11.925587999999999</v>
          </cell>
        </row>
        <row r="408">
          <cell r="B408">
            <v>38922</v>
          </cell>
          <cell r="C408">
            <v>14.435943</v>
          </cell>
          <cell r="D408">
            <v>12.127936999999999</v>
          </cell>
        </row>
        <row r="409">
          <cell r="B409">
            <v>38923</v>
          </cell>
          <cell r="C409">
            <v>14.685053999999999</v>
          </cell>
          <cell r="D409">
            <v>12.206265999999999</v>
          </cell>
        </row>
        <row r="410">
          <cell r="B410">
            <v>38924</v>
          </cell>
          <cell r="C410">
            <v>14.403913999999999</v>
          </cell>
          <cell r="D410">
            <v>12.186684</v>
          </cell>
        </row>
        <row r="411">
          <cell r="B411">
            <v>38925</v>
          </cell>
          <cell r="C411">
            <v>14.207492999999999</v>
          </cell>
          <cell r="D411">
            <v>12.460834999999999</v>
          </cell>
        </row>
        <row r="412">
          <cell r="B412">
            <v>38926</v>
          </cell>
          <cell r="C412">
            <v>14.492882999999999</v>
          </cell>
          <cell r="D412">
            <v>12.506527999999999</v>
          </cell>
        </row>
        <row r="413">
          <cell r="B413">
            <v>38929</v>
          </cell>
          <cell r="C413">
            <v>14.230547999999999</v>
          </cell>
          <cell r="D413">
            <v>12.539164999999999</v>
          </cell>
        </row>
        <row r="414">
          <cell r="B414">
            <v>38930</v>
          </cell>
          <cell r="C414">
            <v>13.809607999999999</v>
          </cell>
          <cell r="D414">
            <v>12.539164999999999</v>
          </cell>
        </row>
        <row r="415">
          <cell r="B415">
            <v>38931</v>
          </cell>
          <cell r="C415">
            <v>14.080691</v>
          </cell>
          <cell r="D415">
            <v>12.702351</v>
          </cell>
        </row>
        <row r="416">
          <cell r="B416">
            <v>38932</v>
          </cell>
          <cell r="C416">
            <v>14.256483999999999</v>
          </cell>
          <cell r="D416">
            <v>12.415144</v>
          </cell>
        </row>
        <row r="417">
          <cell r="B417">
            <v>38933</v>
          </cell>
          <cell r="C417">
            <v>13.734870000000001</v>
          </cell>
          <cell r="D417">
            <v>12.669713</v>
          </cell>
        </row>
        <row r="418">
          <cell r="B418">
            <v>38936</v>
          </cell>
          <cell r="C418">
            <v>13.636887999999999</v>
          </cell>
          <cell r="D418">
            <v>12.330287</v>
          </cell>
        </row>
        <row r="419">
          <cell r="B419">
            <v>38937</v>
          </cell>
          <cell r="C419">
            <v>13.322766</v>
          </cell>
          <cell r="D419">
            <v>12.356400000000001</v>
          </cell>
        </row>
        <row r="420">
          <cell r="B420">
            <v>38938</v>
          </cell>
          <cell r="C420">
            <v>13.103745999999999</v>
          </cell>
          <cell r="D420">
            <v>12.408617</v>
          </cell>
        </row>
        <row r="421">
          <cell r="B421">
            <v>38939</v>
          </cell>
          <cell r="C421">
            <v>12.896253999999999</v>
          </cell>
          <cell r="D421">
            <v>12.265013</v>
          </cell>
        </row>
        <row r="422">
          <cell r="B422">
            <v>38940</v>
          </cell>
          <cell r="C422">
            <v>12.749280000000001</v>
          </cell>
          <cell r="D422">
            <v>12.330287</v>
          </cell>
        </row>
        <row r="423">
          <cell r="B423">
            <v>38943</v>
          </cell>
          <cell r="C423">
            <v>12.622477999999999</v>
          </cell>
          <cell r="D423">
            <v>12.597911999999999</v>
          </cell>
        </row>
        <row r="424">
          <cell r="B424">
            <v>38944</v>
          </cell>
          <cell r="C424">
            <v>12.755042999999999</v>
          </cell>
          <cell r="D424">
            <v>12.624020999999999</v>
          </cell>
        </row>
        <row r="425">
          <cell r="B425">
            <v>38945</v>
          </cell>
          <cell r="C425">
            <v>13.1585</v>
          </cell>
          <cell r="D425">
            <v>12.682767999999999</v>
          </cell>
        </row>
        <row r="426">
          <cell r="B426">
            <v>38946</v>
          </cell>
          <cell r="C426">
            <v>13.089335999999999</v>
          </cell>
          <cell r="D426">
            <v>12.317152999999999</v>
          </cell>
        </row>
        <row r="427">
          <cell r="B427">
            <v>38947</v>
          </cell>
          <cell r="C427">
            <v>13.051872999999999</v>
          </cell>
          <cell r="D427">
            <v>12.556633999999999</v>
          </cell>
        </row>
        <row r="428">
          <cell r="B428">
            <v>38950</v>
          </cell>
          <cell r="C428">
            <v>12.876080999999999</v>
          </cell>
          <cell r="D428">
            <v>12.705500000000001</v>
          </cell>
        </row>
        <row r="429">
          <cell r="B429">
            <v>38951</v>
          </cell>
          <cell r="C429">
            <v>13.201730000000001</v>
          </cell>
          <cell r="D429">
            <v>12.686085</v>
          </cell>
        </row>
        <row r="430">
          <cell r="B430">
            <v>38952</v>
          </cell>
          <cell r="C430">
            <v>12.942363</v>
          </cell>
          <cell r="D430">
            <v>12.679611999999999</v>
          </cell>
        </row>
        <row r="431">
          <cell r="B431">
            <v>38953</v>
          </cell>
          <cell r="C431">
            <v>12.976944999999999</v>
          </cell>
          <cell r="D431">
            <v>12.692556999999999</v>
          </cell>
        </row>
        <row r="432">
          <cell r="B432">
            <v>38954</v>
          </cell>
          <cell r="C432">
            <v>12.896253999999999</v>
          </cell>
          <cell r="D432">
            <v>12.36246</v>
          </cell>
        </row>
        <row r="433">
          <cell r="B433">
            <v>38957</v>
          </cell>
          <cell r="C433">
            <v>13.328530000000001</v>
          </cell>
          <cell r="D433">
            <v>12.239483</v>
          </cell>
        </row>
        <row r="434">
          <cell r="B434">
            <v>38958</v>
          </cell>
          <cell r="C434">
            <v>13.492794999999999</v>
          </cell>
          <cell r="D434">
            <v>12.429905999999999</v>
          </cell>
        </row>
        <row r="435">
          <cell r="B435">
            <v>38959</v>
          </cell>
          <cell r="C435">
            <v>13.510086999999999</v>
          </cell>
          <cell r="D435">
            <v>12.429905999999999</v>
          </cell>
        </row>
        <row r="436">
          <cell r="B436">
            <v>38960</v>
          </cell>
          <cell r="C436">
            <v>13.527377</v>
          </cell>
          <cell r="D436">
            <v>12.649531999999999</v>
          </cell>
        </row>
        <row r="437">
          <cell r="B437">
            <v>38961</v>
          </cell>
          <cell r="C437">
            <v>13.651297</v>
          </cell>
          <cell r="D437">
            <v>12.803737999999999</v>
          </cell>
        </row>
        <row r="438">
          <cell r="B438">
            <v>38965</v>
          </cell>
          <cell r="C438">
            <v>13.902018</v>
          </cell>
          <cell r="D438">
            <v>12.957943</v>
          </cell>
        </row>
        <row r="439">
          <cell r="B439">
            <v>38966</v>
          </cell>
          <cell r="C439">
            <v>13.708933999999999</v>
          </cell>
          <cell r="D439">
            <v>12.827102999999999</v>
          </cell>
        </row>
        <row r="440">
          <cell r="B440">
            <v>38967</v>
          </cell>
          <cell r="C440">
            <v>13.688761</v>
          </cell>
          <cell r="D440">
            <v>12.523363</v>
          </cell>
        </row>
        <row r="441">
          <cell r="B441">
            <v>38968</v>
          </cell>
          <cell r="C441">
            <v>14.023054</v>
          </cell>
          <cell r="D441">
            <v>12.406540999999999</v>
          </cell>
        </row>
        <row r="442">
          <cell r="B442">
            <v>38971</v>
          </cell>
          <cell r="C442">
            <v>13.704625999999999</v>
          </cell>
          <cell r="D442">
            <v>12.406540999999999</v>
          </cell>
        </row>
        <row r="443">
          <cell r="B443">
            <v>38972</v>
          </cell>
          <cell r="C443">
            <v>13.77936</v>
          </cell>
          <cell r="D443">
            <v>12.453270000000002</v>
          </cell>
        </row>
        <row r="444">
          <cell r="B444">
            <v>38973</v>
          </cell>
          <cell r="C444">
            <v>14.432276999999999</v>
          </cell>
          <cell r="D444">
            <v>12.593456999999999</v>
          </cell>
        </row>
        <row r="445">
          <cell r="B445">
            <v>38974</v>
          </cell>
          <cell r="C445">
            <v>14.552023</v>
          </cell>
          <cell r="D445">
            <v>12.651161999999999</v>
          </cell>
        </row>
        <row r="446">
          <cell r="B446">
            <v>38975</v>
          </cell>
          <cell r="C446">
            <v>14.527628999999999</v>
          </cell>
          <cell r="D446">
            <v>12.697673999999999</v>
          </cell>
        </row>
        <row r="447">
          <cell r="B447">
            <v>38978</v>
          </cell>
          <cell r="C447">
            <v>14.417111</v>
          </cell>
          <cell r="D447">
            <v>12.767441999999999</v>
          </cell>
        </row>
        <row r="448">
          <cell r="B448">
            <v>38979</v>
          </cell>
          <cell r="C448">
            <v>14.080214</v>
          </cell>
          <cell r="D448">
            <v>12.511626999999999</v>
          </cell>
        </row>
        <row r="449">
          <cell r="B449">
            <v>38980</v>
          </cell>
          <cell r="C449">
            <v>13.978608999999999</v>
          </cell>
          <cell r="D449">
            <v>12.558138999999999</v>
          </cell>
        </row>
        <row r="450">
          <cell r="B450">
            <v>38981</v>
          </cell>
          <cell r="C450">
            <v>13.755792999999999</v>
          </cell>
          <cell r="D450">
            <v>12.534882999999999</v>
          </cell>
        </row>
        <row r="451">
          <cell r="B451">
            <v>38982</v>
          </cell>
          <cell r="C451">
            <v>13.968207999999999</v>
          </cell>
          <cell r="D451">
            <v>12.279069</v>
          </cell>
        </row>
        <row r="452">
          <cell r="B452">
            <v>38985</v>
          </cell>
          <cell r="C452">
            <v>13.782530999999999</v>
          </cell>
          <cell r="D452">
            <v>12.325581</v>
          </cell>
        </row>
        <row r="453">
          <cell r="B453">
            <v>38986</v>
          </cell>
          <cell r="C453">
            <v>14.393063999999999</v>
          </cell>
          <cell r="D453">
            <v>12.488372</v>
          </cell>
        </row>
        <row r="454">
          <cell r="B454">
            <v>38987</v>
          </cell>
          <cell r="C454">
            <v>14.601156</v>
          </cell>
          <cell r="D454">
            <v>12.378204999999999</v>
          </cell>
        </row>
        <row r="455">
          <cell r="B455">
            <v>38988</v>
          </cell>
          <cell r="C455">
            <v>15.144508999999999</v>
          </cell>
          <cell r="D455">
            <v>12.511626999999999</v>
          </cell>
        </row>
        <row r="456">
          <cell r="B456">
            <v>38989</v>
          </cell>
          <cell r="C456">
            <v>15.046242999999999</v>
          </cell>
          <cell r="D456">
            <v>12.386044999999999</v>
          </cell>
        </row>
        <row r="457">
          <cell r="B457">
            <v>38992</v>
          </cell>
          <cell r="C457">
            <v>14.898843999999999</v>
          </cell>
          <cell r="D457">
            <v>12.381394999999999</v>
          </cell>
        </row>
        <row r="458">
          <cell r="B458">
            <v>38993</v>
          </cell>
          <cell r="C458">
            <v>14.479768</v>
          </cell>
          <cell r="D458">
            <v>12.432556999999999</v>
          </cell>
        </row>
        <row r="459">
          <cell r="B459">
            <v>38994</v>
          </cell>
          <cell r="C459">
            <v>14.794796999999999</v>
          </cell>
          <cell r="D459">
            <v>12.558138999999999</v>
          </cell>
        </row>
        <row r="460">
          <cell r="B460">
            <v>38995</v>
          </cell>
          <cell r="C460">
            <v>14.739884</v>
          </cell>
          <cell r="D460">
            <v>12.581394</v>
          </cell>
        </row>
        <row r="461">
          <cell r="B461">
            <v>38996</v>
          </cell>
          <cell r="C461">
            <v>14.745664999999999</v>
          </cell>
          <cell r="D461">
            <v>12.511626999999999</v>
          </cell>
        </row>
        <row r="462">
          <cell r="B462">
            <v>38999</v>
          </cell>
          <cell r="C462">
            <v>14.719652999999999</v>
          </cell>
          <cell r="D462">
            <v>12.604650000000001</v>
          </cell>
        </row>
        <row r="463">
          <cell r="B463">
            <v>39000</v>
          </cell>
          <cell r="C463">
            <v>14.936415999999999</v>
          </cell>
          <cell r="D463">
            <v>12.744185</v>
          </cell>
        </row>
        <row r="464">
          <cell r="B464">
            <v>39001</v>
          </cell>
          <cell r="C464">
            <v>15.263005999999999</v>
          </cell>
          <cell r="D464">
            <v>12.748837</v>
          </cell>
        </row>
        <row r="465">
          <cell r="B465">
            <v>39002</v>
          </cell>
          <cell r="C465">
            <v>15.765896</v>
          </cell>
          <cell r="D465">
            <v>12.734881999999999</v>
          </cell>
        </row>
        <row r="466">
          <cell r="B466">
            <v>39003</v>
          </cell>
          <cell r="C466">
            <v>15.838150000000001</v>
          </cell>
          <cell r="D466">
            <v>12.980770000000001</v>
          </cell>
        </row>
        <row r="467">
          <cell r="B467">
            <v>39006</v>
          </cell>
          <cell r="C467">
            <v>15.991330000000001</v>
          </cell>
          <cell r="D467">
            <v>13.134615999999999</v>
          </cell>
        </row>
        <row r="468">
          <cell r="B468">
            <v>39007</v>
          </cell>
          <cell r="C468">
            <v>15.849710000000002</v>
          </cell>
          <cell r="D468">
            <v>12.948718999999999</v>
          </cell>
        </row>
        <row r="469">
          <cell r="B469">
            <v>39008</v>
          </cell>
          <cell r="C469">
            <v>15.921965999999999</v>
          </cell>
          <cell r="D469">
            <v>13.365385</v>
          </cell>
        </row>
        <row r="470">
          <cell r="B470">
            <v>39009</v>
          </cell>
          <cell r="C470">
            <v>16.805099999999999</v>
          </cell>
          <cell r="D470">
            <v>13.072100000000001</v>
          </cell>
        </row>
        <row r="471">
          <cell r="B471">
            <v>39010</v>
          </cell>
          <cell r="C471">
            <v>16.31512</v>
          </cell>
          <cell r="D471">
            <v>13.115986999999999</v>
          </cell>
        </row>
        <row r="472">
          <cell r="B472">
            <v>39013</v>
          </cell>
          <cell r="C472">
            <v>15.877960000000002</v>
          </cell>
          <cell r="D472">
            <v>13.009404</v>
          </cell>
        </row>
        <row r="473">
          <cell r="B473">
            <v>39014</v>
          </cell>
          <cell r="C473">
            <v>16.21312</v>
          </cell>
          <cell r="D473">
            <v>12.946707999999999</v>
          </cell>
        </row>
        <row r="474">
          <cell r="B474">
            <v>39015</v>
          </cell>
          <cell r="C474">
            <v>16.29326</v>
          </cell>
          <cell r="D474">
            <v>12.971786</v>
          </cell>
        </row>
        <row r="475">
          <cell r="B475">
            <v>39016</v>
          </cell>
          <cell r="C475">
            <v>16.371580000000002</v>
          </cell>
          <cell r="D475">
            <v>13.009404</v>
          </cell>
        </row>
        <row r="476">
          <cell r="B476">
            <v>39017</v>
          </cell>
          <cell r="C476">
            <v>16.409840000000003</v>
          </cell>
          <cell r="D476">
            <v>12.965517</v>
          </cell>
        </row>
        <row r="477">
          <cell r="B477">
            <v>39020</v>
          </cell>
          <cell r="C477">
            <v>16.118400000000001</v>
          </cell>
          <cell r="D477">
            <v>13.009404</v>
          </cell>
        </row>
        <row r="478">
          <cell r="B478">
            <v>39021</v>
          </cell>
          <cell r="C478">
            <v>16.029140000000002</v>
          </cell>
          <cell r="D478">
            <v>12.890281999999999</v>
          </cell>
        </row>
        <row r="479">
          <cell r="B479">
            <v>39022</v>
          </cell>
          <cell r="C479">
            <v>15.994534999999999</v>
          </cell>
          <cell r="D479">
            <v>12.944184999999999</v>
          </cell>
        </row>
        <row r="480">
          <cell r="B480">
            <v>39023</v>
          </cell>
          <cell r="C480">
            <v>16.036430000000003</v>
          </cell>
          <cell r="D480">
            <v>12.767441999999999</v>
          </cell>
        </row>
        <row r="481">
          <cell r="B481">
            <v>39024</v>
          </cell>
          <cell r="C481">
            <v>16.11111</v>
          </cell>
          <cell r="D481">
            <v>12.776743</v>
          </cell>
        </row>
        <row r="482">
          <cell r="B482">
            <v>39027</v>
          </cell>
          <cell r="C482">
            <v>16.42623</v>
          </cell>
          <cell r="D482">
            <v>13.023254999999999</v>
          </cell>
        </row>
        <row r="483">
          <cell r="B483">
            <v>39028</v>
          </cell>
          <cell r="C483">
            <v>16.4663</v>
          </cell>
          <cell r="D483">
            <v>12.930232</v>
          </cell>
        </row>
        <row r="484">
          <cell r="B484">
            <v>39029</v>
          </cell>
          <cell r="C484">
            <v>16.828780000000002</v>
          </cell>
          <cell r="D484">
            <v>12.852663999999999</v>
          </cell>
        </row>
        <row r="485">
          <cell r="B485">
            <v>39030</v>
          </cell>
          <cell r="C485">
            <v>17.24954</v>
          </cell>
          <cell r="D485">
            <v>12.915360000000002</v>
          </cell>
        </row>
        <row r="486">
          <cell r="B486">
            <v>39031</v>
          </cell>
          <cell r="C486">
            <v>17.214940000000002</v>
          </cell>
          <cell r="D486">
            <v>13.103448</v>
          </cell>
        </row>
        <row r="487">
          <cell r="B487">
            <v>39034</v>
          </cell>
          <cell r="C487">
            <v>17.322400000000002</v>
          </cell>
          <cell r="D487">
            <v>13.090907999999999</v>
          </cell>
        </row>
        <row r="488">
          <cell r="B488">
            <v>39035</v>
          </cell>
          <cell r="C488">
            <v>17.59563</v>
          </cell>
          <cell r="D488">
            <v>13.159873999999999</v>
          </cell>
        </row>
        <row r="489">
          <cell r="B489">
            <v>39036</v>
          </cell>
          <cell r="C489">
            <v>17.710380000000001</v>
          </cell>
          <cell r="D489">
            <v>13.448276999999999</v>
          </cell>
        </row>
        <row r="490">
          <cell r="B490">
            <v>39037</v>
          </cell>
          <cell r="C490">
            <v>18.31429</v>
          </cell>
          <cell r="D490">
            <v>14.255319</v>
          </cell>
        </row>
        <row r="491">
          <cell r="B491">
            <v>39038</v>
          </cell>
          <cell r="C491">
            <v>18.087620000000001</v>
          </cell>
          <cell r="D491">
            <v>14.169884</v>
          </cell>
        </row>
        <row r="492">
          <cell r="B492">
            <v>39041</v>
          </cell>
          <cell r="C492">
            <v>17.822860000000002</v>
          </cell>
          <cell r="D492">
            <v>13.829787</v>
          </cell>
        </row>
        <row r="493">
          <cell r="B493">
            <v>39042</v>
          </cell>
          <cell r="C493">
            <v>18.078099999999999</v>
          </cell>
          <cell r="D493">
            <v>13.771758999999999</v>
          </cell>
        </row>
        <row r="494">
          <cell r="B494">
            <v>39043</v>
          </cell>
          <cell r="C494">
            <v>18.266670000000001</v>
          </cell>
          <cell r="D494">
            <v>13.945841</v>
          </cell>
        </row>
        <row r="495">
          <cell r="B495">
            <v>39045</v>
          </cell>
          <cell r="C495">
            <v>18.33333</v>
          </cell>
          <cell r="D495">
            <v>13.829787</v>
          </cell>
        </row>
        <row r="496">
          <cell r="B496">
            <v>39048</v>
          </cell>
          <cell r="C496">
            <v>17.977140000000002</v>
          </cell>
          <cell r="D496">
            <v>13.848134</v>
          </cell>
        </row>
        <row r="497">
          <cell r="B497">
            <v>39049</v>
          </cell>
          <cell r="C497">
            <v>18.001910000000002</v>
          </cell>
          <cell r="D497">
            <v>13.723958999999999</v>
          </cell>
        </row>
        <row r="498">
          <cell r="B498">
            <v>39050</v>
          </cell>
          <cell r="C498">
            <v>18.533330000000003</v>
          </cell>
          <cell r="D498">
            <v>14.010416999999999</v>
          </cell>
        </row>
        <row r="499">
          <cell r="B499">
            <v>39051</v>
          </cell>
          <cell r="C499">
            <v>18.91619</v>
          </cell>
          <cell r="D499">
            <v>13.997396</v>
          </cell>
        </row>
        <row r="500">
          <cell r="B500">
            <v>39052</v>
          </cell>
          <cell r="C500">
            <v>18.862860000000001</v>
          </cell>
          <cell r="D500">
            <v>13.938224999999999</v>
          </cell>
        </row>
        <row r="501">
          <cell r="B501">
            <v>39055</v>
          </cell>
          <cell r="C501">
            <v>18.991670000000003</v>
          </cell>
          <cell r="D501">
            <v>13.963963999999999</v>
          </cell>
        </row>
        <row r="502">
          <cell r="B502">
            <v>39056</v>
          </cell>
          <cell r="C502">
            <v>19.02778</v>
          </cell>
          <cell r="D502">
            <v>14.0625</v>
          </cell>
        </row>
        <row r="503">
          <cell r="B503">
            <v>39057</v>
          </cell>
          <cell r="C503">
            <v>18.758330000000001</v>
          </cell>
          <cell r="D503">
            <v>14.140625</v>
          </cell>
        </row>
        <row r="504">
          <cell r="B504">
            <v>39058</v>
          </cell>
          <cell r="C504">
            <v>18.538890000000002</v>
          </cell>
          <cell r="D504">
            <v>14.088541999999999</v>
          </cell>
        </row>
        <row r="505">
          <cell r="B505">
            <v>39059</v>
          </cell>
          <cell r="C505">
            <v>18.516670000000001</v>
          </cell>
          <cell r="D505">
            <v>14.088541999999999</v>
          </cell>
        </row>
        <row r="506">
          <cell r="B506">
            <v>39062</v>
          </cell>
          <cell r="C506">
            <v>18.386110000000002</v>
          </cell>
          <cell r="D506">
            <v>14.153646</v>
          </cell>
        </row>
        <row r="507">
          <cell r="B507">
            <v>39063</v>
          </cell>
          <cell r="C507">
            <v>18.005560000000003</v>
          </cell>
          <cell r="D507">
            <v>14.221363999999999</v>
          </cell>
        </row>
        <row r="508">
          <cell r="B508">
            <v>39064</v>
          </cell>
          <cell r="C508">
            <v>18.002780000000001</v>
          </cell>
          <cell r="D508">
            <v>14.247104</v>
          </cell>
        </row>
        <row r="509">
          <cell r="B509">
            <v>39065</v>
          </cell>
          <cell r="C509">
            <v>17.97222</v>
          </cell>
          <cell r="D509">
            <v>14.296875999999999</v>
          </cell>
        </row>
        <row r="510">
          <cell r="B510">
            <v>39066</v>
          </cell>
          <cell r="C510">
            <v>17.83333</v>
          </cell>
          <cell r="D510">
            <v>14.570312999999999</v>
          </cell>
        </row>
        <row r="511">
          <cell r="B511">
            <v>39069</v>
          </cell>
          <cell r="C511">
            <v>17.79167</v>
          </cell>
          <cell r="D511">
            <v>14.635416999999999</v>
          </cell>
        </row>
        <row r="512">
          <cell r="B512">
            <v>39070</v>
          </cell>
          <cell r="C512">
            <v>17.686110000000003</v>
          </cell>
          <cell r="D512">
            <v>14.544271</v>
          </cell>
        </row>
        <row r="513">
          <cell r="B513">
            <v>39071</v>
          </cell>
          <cell r="C513">
            <v>17.713890000000003</v>
          </cell>
          <cell r="D513">
            <v>14.648437999999999</v>
          </cell>
        </row>
        <row r="514">
          <cell r="B514">
            <v>39072</v>
          </cell>
          <cell r="C514">
            <v>17.658330000000003</v>
          </cell>
          <cell r="D514">
            <v>14.635416999999999</v>
          </cell>
        </row>
        <row r="515">
          <cell r="B515">
            <v>39073</v>
          </cell>
          <cell r="C515">
            <v>17.55</v>
          </cell>
          <cell r="D515">
            <v>14.544271</v>
          </cell>
        </row>
        <row r="516">
          <cell r="B516">
            <v>39077</v>
          </cell>
          <cell r="C516">
            <v>17.79167</v>
          </cell>
          <cell r="D516">
            <v>14.544271</v>
          </cell>
        </row>
        <row r="517">
          <cell r="B517">
            <v>39078</v>
          </cell>
          <cell r="C517">
            <v>17.913890000000002</v>
          </cell>
          <cell r="D517">
            <v>14.658944999999999</v>
          </cell>
        </row>
        <row r="518">
          <cell r="B518">
            <v>39079</v>
          </cell>
          <cell r="C518">
            <v>18</v>
          </cell>
          <cell r="D518">
            <v>14.635416999999999</v>
          </cell>
        </row>
        <row r="519">
          <cell r="B519">
            <v>39080</v>
          </cell>
          <cell r="C519">
            <v>17.841670000000001</v>
          </cell>
          <cell r="D519">
            <v>14.544271</v>
          </cell>
        </row>
        <row r="520">
          <cell r="B520">
            <v>39085</v>
          </cell>
          <cell r="C520">
            <v>17.93056</v>
          </cell>
          <cell r="D520">
            <v>14.708171</v>
          </cell>
        </row>
        <row r="521">
          <cell r="B521">
            <v>39086</v>
          </cell>
          <cell r="C521">
            <v>18.494450000000001</v>
          </cell>
          <cell r="D521">
            <v>14.723294999999998</v>
          </cell>
        </row>
        <row r="522">
          <cell r="B522">
            <v>39087</v>
          </cell>
          <cell r="C522">
            <v>18.405560000000001</v>
          </cell>
          <cell r="D522">
            <v>14.478764999999999</v>
          </cell>
        </row>
        <row r="523">
          <cell r="B523">
            <v>39090</v>
          </cell>
          <cell r="C523">
            <v>18.591670000000001</v>
          </cell>
          <cell r="D523">
            <v>14.491633999999999</v>
          </cell>
        </row>
        <row r="524">
          <cell r="B524">
            <v>39091</v>
          </cell>
          <cell r="C524">
            <v>18.419450000000001</v>
          </cell>
          <cell r="D524">
            <v>14.478764999999999</v>
          </cell>
        </row>
        <row r="525">
          <cell r="B525">
            <v>39092</v>
          </cell>
          <cell r="C525">
            <v>18.663890000000002</v>
          </cell>
          <cell r="D525">
            <v>14.298584</v>
          </cell>
        </row>
        <row r="526">
          <cell r="B526">
            <v>39093</v>
          </cell>
          <cell r="C526">
            <v>19.13889</v>
          </cell>
          <cell r="D526">
            <v>14.504503999999999</v>
          </cell>
        </row>
        <row r="527">
          <cell r="B527">
            <v>39094</v>
          </cell>
          <cell r="C527">
            <v>19.30556</v>
          </cell>
          <cell r="D527">
            <v>14.543114999999998</v>
          </cell>
        </row>
        <row r="528">
          <cell r="B528">
            <v>39098</v>
          </cell>
          <cell r="C528">
            <v>19.47222</v>
          </cell>
          <cell r="D528">
            <v>14.530244999999999</v>
          </cell>
        </row>
        <row r="529">
          <cell r="B529">
            <v>39099</v>
          </cell>
          <cell r="C529">
            <v>19.494450000000001</v>
          </cell>
          <cell r="D529">
            <v>14.478764999999999</v>
          </cell>
        </row>
        <row r="530">
          <cell r="B530">
            <v>39100</v>
          </cell>
          <cell r="C530">
            <v>18.9237</v>
          </cell>
          <cell r="D530">
            <v>14.588688999999999</v>
          </cell>
        </row>
        <row r="531">
          <cell r="B531">
            <v>39101</v>
          </cell>
          <cell r="C531">
            <v>19.204360000000001</v>
          </cell>
          <cell r="D531">
            <v>14.742929</v>
          </cell>
        </row>
        <row r="532">
          <cell r="B532">
            <v>39104</v>
          </cell>
          <cell r="C532">
            <v>18.929160000000003</v>
          </cell>
          <cell r="D532">
            <v>14.730077</v>
          </cell>
        </row>
        <row r="533">
          <cell r="B533">
            <v>39105</v>
          </cell>
          <cell r="C533">
            <v>19.370570000000001</v>
          </cell>
          <cell r="D533">
            <v>14.871464999999999</v>
          </cell>
        </row>
        <row r="534">
          <cell r="B534">
            <v>39106</v>
          </cell>
          <cell r="C534">
            <v>19.555860000000003</v>
          </cell>
          <cell r="D534">
            <v>15.141387999999999</v>
          </cell>
        </row>
        <row r="535">
          <cell r="B535">
            <v>39107</v>
          </cell>
          <cell r="C535">
            <v>19.414170000000002</v>
          </cell>
          <cell r="D535">
            <v>15.03856</v>
          </cell>
        </row>
        <row r="536">
          <cell r="B536">
            <v>39108</v>
          </cell>
          <cell r="C536">
            <v>19.277930000000001</v>
          </cell>
          <cell r="D536">
            <v>14.897171999999999</v>
          </cell>
        </row>
        <row r="537">
          <cell r="B537">
            <v>39111</v>
          </cell>
          <cell r="C537">
            <v>19.9346</v>
          </cell>
          <cell r="D537">
            <v>15</v>
          </cell>
        </row>
        <row r="538">
          <cell r="B538">
            <v>39112</v>
          </cell>
          <cell r="C538">
            <v>19.891000000000002</v>
          </cell>
          <cell r="D538">
            <v>15.128534</v>
          </cell>
        </row>
        <row r="539">
          <cell r="B539">
            <v>39113</v>
          </cell>
          <cell r="C539">
            <v>20.005450000000003</v>
          </cell>
          <cell r="D539">
            <v>15.102827</v>
          </cell>
        </row>
        <row r="540">
          <cell r="B540">
            <v>39114</v>
          </cell>
          <cell r="C540">
            <v>20.024520000000003</v>
          </cell>
          <cell r="D540">
            <v>15.102827</v>
          </cell>
        </row>
        <row r="541">
          <cell r="B541">
            <v>39115</v>
          </cell>
          <cell r="C541">
            <v>20.079000000000001</v>
          </cell>
          <cell r="D541">
            <v>15.205655</v>
          </cell>
        </row>
        <row r="542">
          <cell r="B542">
            <v>39118</v>
          </cell>
          <cell r="C542">
            <v>20.111720000000002</v>
          </cell>
          <cell r="D542">
            <v>15.154242</v>
          </cell>
        </row>
        <row r="543">
          <cell r="B543">
            <v>39119</v>
          </cell>
          <cell r="C543">
            <v>20.362400000000001</v>
          </cell>
          <cell r="D543">
            <v>15.154242</v>
          </cell>
        </row>
        <row r="544">
          <cell r="B544">
            <v>39120</v>
          </cell>
          <cell r="C544">
            <v>20.098090000000003</v>
          </cell>
          <cell r="D544">
            <v>15.154242</v>
          </cell>
        </row>
        <row r="545">
          <cell r="B545">
            <v>39121</v>
          </cell>
          <cell r="C545">
            <v>20.177110000000003</v>
          </cell>
          <cell r="D545">
            <v>15.03856</v>
          </cell>
        </row>
        <row r="546">
          <cell r="B546">
            <v>39122</v>
          </cell>
          <cell r="C546">
            <v>20.452310000000001</v>
          </cell>
          <cell r="D546">
            <v>15.012853999999999</v>
          </cell>
        </row>
        <row r="547">
          <cell r="B547">
            <v>39125</v>
          </cell>
          <cell r="C547">
            <v>20.106270000000002</v>
          </cell>
          <cell r="D547">
            <v>14.730077</v>
          </cell>
        </row>
        <row r="548">
          <cell r="B548">
            <v>39126</v>
          </cell>
          <cell r="C548">
            <v>20.365120000000001</v>
          </cell>
          <cell r="D548">
            <v>14.922877999999999</v>
          </cell>
        </row>
        <row r="549">
          <cell r="B549">
            <v>39127</v>
          </cell>
          <cell r="C549">
            <v>20.504090000000001</v>
          </cell>
          <cell r="D549">
            <v>15.229358</v>
          </cell>
        </row>
        <row r="550">
          <cell r="B550">
            <v>39128</v>
          </cell>
          <cell r="C550">
            <v>19.399690000000003</v>
          </cell>
          <cell r="D550">
            <v>15.273973</v>
          </cell>
        </row>
        <row r="551">
          <cell r="B551">
            <v>39129</v>
          </cell>
          <cell r="C551">
            <v>19.356810000000003</v>
          </cell>
          <cell r="D551">
            <v>15.114153999999999</v>
          </cell>
        </row>
        <row r="552">
          <cell r="B552">
            <v>39133</v>
          </cell>
          <cell r="C552">
            <v>19.430070000000001</v>
          </cell>
          <cell r="D552">
            <v>15.547943999999999</v>
          </cell>
        </row>
        <row r="553">
          <cell r="B553">
            <v>39134</v>
          </cell>
          <cell r="C553">
            <v>20.356810000000003</v>
          </cell>
          <cell r="D553">
            <v>15.392693999999999</v>
          </cell>
        </row>
        <row r="554">
          <cell r="B554">
            <v>39135</v>
          </cell>
          <cell r="C554">
            <v>20.275650000000002</v>
          </cell>
          <cell r="D554">
            <v>15.332050000000001</v>
          </cell>
        </row>
        <row r="555">
          <cell r="B555">
            <v>39136</v>
          </cell>
          <cell r="C555">
            <v>20.18683</v>
          </cell>
          <cell r="D555">
            <v>15.123286999999999</v>
          </cell>
        </row>
        <row r="556">
          <cell r="B556">
            <v>39139</v>
          </cell>
          <cell r="C556">
            <v>20.225110000000001</v>
          </cell>
          <cell r="D556">
            <v>15.241024999999999</v>
          </cell>
        </row>
        <row r="557">
          <cell r="B557">
            <v>39140</v>
          </cell>
          <cell r="C557">
            <v>19.226650000000003</v>
          </cell>
          <cell r="D557">
            <v>14.726027</v>
          </cell>
        </row>
        <row r="558">
          <cell r="B558">
            <v>39141</v>
          </cell>
          <cell r="C558">
            <v>19.191420000000001</v>
          </cell>
          <cell r="D558">
            <v>14.493589</v>
          </cell>
        </row>
        <row r="559">
          <cell r="B559">
            <v>39142</v>
          </cell>
          <cell r="C559">
            <v>19.20674</v>
          </cell>
          <cell r="D559">
            <v>14.319633999999999</v>
          </cell>
        </row>
        <row r="560">
          <cell r="B560">
            <v>39143</v>
          </cell>
          <cell r="C560">
            <v>19.11026</v>
          </cell>
          <cell r="D560">
            <v>14.378995</v>
          </cell>
        </row>
        <row r="561">
          <cell r="B561">
            <v>39146</v>
          </cell>
          <cell r="C561">
            <v>18.61562</v>
          </cell>
          <cell r="D561">
            <v>14.041024999999999</v>
          </cell>
        </row>
        <row r="562">
          <cell r="B562">
            <v>39147</v>
          </cell>
          <cell r="C562">
            <v>18.787140000000001</v>
          </cell>
          <cell r="D562">
            <v>14.383560999999998</v>
          </cell>
        </row>
        <row r="563">
          <cell r="B563">
            <v>39148</v>
          </cell>
          <cell r="C563">
            <v>19.194490000000002</v>
          </cell>
          <cell r="D563">
            <v>14.598172999999999</v>
          </cell>
        </row>
        <row r="564">
          <cell r="B564">
            <v>39149</v>
          </cell>
          <cell r="C564">
            <v>19.66309</v>
          </cell>
          <cell r="D564">
            <v>14.762557999999999</v>
          </cell>
        </row>
        <row r="565">
          <cell r="B565">
            <v>39150</v>
          </cell>
          <cell r="C565">
            <v>19.76876</v>
          </cell>
          <cell r="D565">
            <v>14.684930999999999</v>
          </cell>
        </row>
        <row r="566">
          <cell r="B566">
            <v>39153</v>
          </cell>
          <cell r="C566">
            <v>19.55283</v>
          </cell>
          <cell r="D566">
            <v>14.615383999999999</v>
          </cell>
        </row>
        <row r="567">
          <cell r="B567">
            <v>39154</v>
          </cell>
          <cell r="C567">
            <v>18.859110000000001</v>
          </cell>
          <cell r="D567">
            <v>14.501282</v>
          </cell>
        </row>
        <row r="568">
          <cell r="B568">
            <v>39155</v>
          </cell>
          <cell r="C568">
            <v>19.22052</v>
          </cell>
          <cell r="D568">
            <v>14.166665999999999</v>
          </cell>
        </row>
        <row r="569">
          <cell r="B569">
            <v>39156</v>
          </cell>
          <cell r="C569">
            <v>19.50384</v>
          </cell>
          <cell r="D569">
            <v>12.734162</v>
          </cell>
        </row>
        <row r="570">
          <cell r="B570">
            <v>39157</v>
          </cell>
          <cell r="C570">
            <v>19.294930000000001</v>
          </cell>
          <cell r="D570">
            <v>12.743212999999999</v>
          </cell>
        </row>
        <row r="571">
          <cell r="B571">
            <v>39160</v>
          </cell>
          <cell r="C571">
            <v>19.490000000000002</v>
          </cell>
          <cell r="D571">
            <v>12.907238999999999</v>
          </cell>
        </row>
        <row r="572">
          <cell r="B572">
            <v>39161</v>
          </cell>
          <cell r="C572">
            <v>19.889400000000002</v>
          </cell>
          <cell r="D572">
            <v>12.992080999999999</v>
          </cell>
        </row>
        <row r="573">
          <cell r="B573">
            <v>39162</v>
          </cell>
          <cell r="C573">
            <v>20.572960000000002</v>
          </cell>
          <cell r="D573">
            <v>13.164026999999999</v>
          </cell>
        </row>
        <row r="574">
          <cell r="B574">
            <v>39163</v>
          </cell>
          <cell r="C574">
            <v>20.705070000000003</v>
          </cell>
          <cell r="D574">
            <v>13.276017999999999</v>
          </cell>
        </row>
        <row r="575">
          <cell r="B575">
            <v>39164</v>
          </cell>
          <cell r="C575">
            <v>20.556070000000002</v>
          </cell>
          <cell r="D575">
            <v>13.384615</v>
          </cell>
        </row>
        <row r="576">
          <cell r="B576">
            <v>39167</v>
          </cell>
          <cell r="C576">
            <v>20.738860000000003</v>
          </cell>
          <cell r="D576">
            <v>13.329184999999999</v>
          </cell>
        </row>
        <row r="577">
          <cell r="B577">
            <v>39168</v>
          </cell>
          <cell r="C577">
            <v>20.488620000000001</v>
          </cell>
          <cell r="D577">
            <v>13.393664999999999</v>
          </cell>
        </row>
        <row r="578">
          <cell r="B578">
            <v>39169</v>
          </cell>
          <cell r="C578">
            <v>20.324000000000002</v>
          </cell>
          <cell r="D578">
            <v>13.156108999999999</v>
          </cell>
        </row>
        <row r="579">
          <cell r="B579">
            <v>39170</v>
          </cell>
          <cell r="C579">
            <v>20.467600000000001</v>
          </cell>
          <cell r="D579">
            <v>13.311086</v>
          </cell>
        </row>
        <row r="580">
          <cell r="B580">
            <v>39171</v>
          </cell>
          <cell r="C580">
            <v>20.358490000000003</v>
          </cell>
          <cell r="D580">
            <v>13.313348999999999</v>
          </cell>
        </row>
        <row r="581">
          <cell r="B581">
            <v>39174</v>
          </cell>
          <cell r="C581">
            <v>19.964960000000001</v>
          </cell>
          <cell r="D581">
            <v>13.281673999999999</v>
          </cell>
        </row>
        <row r="582">
          <cell r="B582">
            <v>39175</v>
          </cell>
          <cell r="C582">
            <v>20.606470000000002</v>
          </cell>
          <cell r="D582">
            <v>13.563348999999999</v>
          </cell>
        </row>
        <row r="583">
          <cell r="B583">
            <v>39176</v>
          </cell>
          <cell r="C583">
            <v>20.250670000000003</v>
          </cell>
          <cell r="D583">
            <v>13.597284</v>
          </cell>
        </row>
        <row r="584">
          <cell r="B584">
            <v>39177</v>
          </cell>
          <cell r="C584">
            <v>19.962260000000001</v>
          </cell>
          <cell r="D584">
            <v>13.524590000000002</v>
          </cell>
        </row>
        <row r="585">
          <cell r="B585">
            <v>39181</v>
          </cell>
          <cell r="C585">
            <v>19.75741</v>
          </cell>
          <cell r="D585">
            <v>13.524590000000002</v>
          </cell>
        </row>
        <row r="586">
          <cell r="B586">
            <v>39182</v>
          </cell>
          <cell r="C586">
            <v>20.828370000000003</v>
          </cell>
          <cell r="D586">
            <v>13.643443</v>
          </cell>
        </row>
        <row r="587">
          <cell r="B587">
            <v>39183</v>
          </cell>
          <cell r="C587">
            <v>20.207550000000001</v>
          </cell>
          <cell r="D587">
            <v>13.725410000000002</v>
          </cell>
        </row>
        <row r="588">
          <cell r="B588">
            <v>39184</v>
          </cell>
          <cell r="C588">
            <v>20.186</v>
          </cell>
          <cell r="D588">
            <v>13.770491</v>
          </cell>
        </row>
        <row r="589">
          <cell r="B589">
            <v>39185</v>
          </cell>
          <cell r="C589">
            <v>20.022770000000001</v>
          </cell>
          <cell r="D589">
            <v>13.561475</v>
          </cell>
        </row>
        <row r="590">
          <cell r="B590">
            <v>39188</v>
          </cell>
          <cell r="C590">
            <v>20.361190000000001</v>
          </cell>
          <cell r="D590">
            <v>13.438523999999999</v>
          </cell>
        </row>
        <row r="591">
          <cell r="B591">
            <v>39189</v>
          </cell>
          <cell r="C591">
            <v>19.9434</v>
          </cell>
          <cell r="D591">
            <v>13.326922</v>
          </cell>
        </row>
        <row r="592">
          <cell r="B592">
            <v>39190</v>
          </cell>
          <cell r="C592">
            <v>19.614550000000001</v>
          </cell>
          <cell r="D592">
            <v>13.188523999999999</v>
          </cell>
        </row>
        <row r="593">
          <cell r="B593">
            <v>39191</v>
          </cell>
          <cell r="C593">
            <v>19.921190000000003</v>
          </cell>
          <cell r="D593">
            <v>13.131146999999999</v>
          </cell>
        </row>
        <row r="594">
          <cell r="B594">
            <v>39192</v>
          </cell>
          <cell r="C594">
            <v>20.488620000000001</v>
          </cell>
          <cell r="D594">
            <v>13.303277999999999</v>
          </cell>
        </row>
        <row r="595">
          <cell r="B595">
            <v>39195</v>
          </cell>
          <cell r="C595">
            <v>20.628720000000001</v>
          </cell>
          <cell r="D595">
            <v>13.233606</v>
          </cell>
        </row>
        <row r="596">
          <cell r="B596">
            <v>39196</v>
          </cell>
          <cell r="C596">
            <v>20.570930000000001</v>
          </cell>
          <cell r="D596">
            <v>13.045081999999999</v>
          </cell>
        </row>
        <row r="597">
          <cell r="B597">
            <v>39197</v>
          </cell>
          <cell r="C597">
            <v>20.975480000000001</v>
          </cell>
          <cell r="D597">
            <v>13.102361999999999</v>
          </cell>
        </row>
        <row r="598">
          <cell r="B598">
            <v>39198</v>
          </cell>
          <cell r="C598">
            <v>21.28546</v>
          </cell>
          <cell r="D598">
            <v>13.237703999999999</v>
          </cell>
        </row>
        <row r="599">
          <cell r="B599">
            <v>39199</v>
          </cell>
          <cell r="C599">
            <v>21.39405</v>
          </cell>
          <cell r="D599">
            <v>13.201348999999999</v>
          </cell>
        </row>
        <row r="600">
          <cell r="B600">
            <v>39202</v>
          </cell>
          <cell r="C600">
            <v>21.396070000000002</v>
          </cell>
          <cell r="D600">
            <v>13.464566</v>
          </cell>
        </row>
        <row r="601">
          <cell r="B601">
            <v>39203</v>
          </cell>
          <cell r="C601">
            <v>20.187390000000001</v>
          </cell>
          <cell r="D601">
            <v>13.464566</v>
          </cell>
        </row>
        <row r="602">
          <cell r="B602">
            <v>39204</v>
          </cell>
          <cell r="C602">
            <v>20.43608</v>
          </cell>
          <cell r="D602">
            <v>13.668165999999999</v>
          </cell>
        </row>
        <row r="603">
          <cell r="B603">
            <v>39205</v>
          </cell>
          <cell r="C603">
            <v>20.77233</v>
          </cell>
          <cell r="D603">
            <v>14.487703999999999</v>
          </cell>
        </row>
        <row r="604">
          <cell r="B604">
            <v>39206</v>
          </cell>
          <cell r="C604">
            <v>20.74606</v>
          </cell>
          <cell r="D604">
            <v>14.521951999999999</v>
          </cell>
        </row>
        <row r="605">
          <cell r="B605">
            <v>39209</v>
          </cell>
          <cell r="C605">
            <v>20.795100000000001</v>
          </cell>
          <cell r="D605">
            <v>14.487805</v>
          </cell>
        </row>
        <row r="606">
          <cell r="B606">
            <v>39210</v>
          </cell>
          <cell r="C606">
            <v>20.714530000000003</v>
          </cell>
          <cell r="D606">
            <v>14.4</v>
          </cell>
        </row>
        <row r="607">
          <cell r="B607">
            <v>39211</v>
          </cell>
          <cell r="C607">
            <v>20.4711</v>
          </cell>
          <cell r="D607">
            <v>14.213723</v>
          </cell>
        </row>
        <row r="608">
          <cell r="B608">
            <v>39212</v>
          </cell>
          <cell r="C608">
            <v>19.933450000000001</v>
          </cell>
          <cell r="D608">
            <v>14.147355999999998</v>
          </cell>
        </row>
        <row r="609">
          <cell r="B609">
            <v>39213</v>
          </cell>
          <cell r="C609">
            <v>20.115590000000001</v>
          </cell>
          <cell r="D609">
            <v>14.178851999999999</v>
          </cell>
        </row>
        <row r="610">
          <cell r="B610">
            <v>39216</v>
          </cell>
          <cell r="C610">
            <v>19.572680000000002</v>
          </cell>
          <cell r="D610">
            <v>14.173228</v>
          </cell>
        </row>
        <row r="611">
          <cell r="B611">
            <v>39217</v>
          </cell>
          <cell r="C611">
            <v>19.67426</v>
          </cell>
          <cell r="D611">
            <v>14.239025</v>
          </cell>
        </row>
        <row r="612">
          <cell r="B612">
            <v>39218</v>
          </cell>
          <cell r="C612">
            <v>20.09807</v>
          </cell>
          <cell r="D612">
            <v>14.258718</v>
          </cell>
        </row>
        <row r="613">
          <cell r="B613">
            <v>39219</v>
          </cell>
          <cell r="C613">
            <v>19.901040000000002</v>
          </cell>
          <cell r="D613">
            <v>14.090164</v>
          </cell>
        </row>
        <row r="614">
          <cell r="B614">
            <v>39220</v>
          </cell>
          <cell r="C614">
            <v>19.86458</v>
          </cell>
          <cell r="D614">
            <v>14.122950999999999</v>
          </cell>
        </row>
        <row r="615">
          <cell r="B615">
            <v>39223</v>
          </cell>
          <cell r="C615">
            <v>20.109380000000002</v>
          </cell>
          <cell r="D615">
            <v>14.241802999999999</v>
          </cell>
        </row>
        <row r="616">
          <cell r="B616">
            <v>39224</v>
          </cell>
          <cell r="C616">
            <v>20.394100000000002</v>
          </cell>
          <cell r="D616">
            <v>14.566037999999999</v>
          </cell>
        </row>
        <row r="617">
          <cell r="B617">
            <v>39225</v>
          </cell>
          <cell r="C617">
            <v>20.376740000000002</v>
          </cell>
          <cell r="D617">
            <v>14.566037999999999</v>
          </cell>
        </row>
        <row r="618">
          <cell r="B618">
            <v>39226</v>
          </cell>
          <cell r="C618">
            <v>20.262150000000002</v>
          </cell>
          <cell r="D618">
            <v>14.539400000000001</v>
          </cell>
        </row>
        <row r="619">
          <cell r="B619">
            <v>39227</v>
          </cell>
          <cell r="C619">
            <v>20.369790000000002</v>
          </cell>
          <cell r="D619">
            <v>14.046614999999999</v>
          </cell>
        </row>
        <row r="620">
          <cell r="B620">
            <v>39231</v>
          </cell>
          <cell r="C620">
            <v>20.50347</v>
          </cell>
          <cell r="D620">
            <v>14.250831999999999</v>
          </cell>
        </row>
        <row r="621">
          <cell r="B621">
            <v>39232</v>
          </cell>
          <cell r="C621">
            <v>20.871530000000003</v>
          </cell>
          <cell r="D621">
            <v>14.133184</v>
          </cell>
        </row>
        <row r="622">
          <cell r="B622">
            <v>39233</v>
          </cell>
          <cell r="C622">
            <v>20.779510000000002</v>
          </cell>
          <cell r="D622">
            <v>14.275248999999999</v>
          </cell>
        </row>
        <row r="623">
          <cell r="B623">
            <v>39234</v>
          </cell>
          <cell r="C623">
            <v>21.098960000000002</v>
          </cell>
          <cell r="D623">
            <v>14.596003999999999</v>
          </cell>
        </row>
        <row r="624">
          <cell r="B624">
            <v>39237</v>
          </cell>
          <cell r="C624">
            <v>21.06944</v>
          </cell>
          <cell r="D624">
            <v>14.574916999999999</v>
          </cell>
        </row>
        <row r="625">
          <cell r="B625">
            <v>39238</v>
          </cell>
          <cell r="C625">
            <v>20.873260000000002</v>
          </cell>
          <cell r="D625">
            <v>14.476135999999999</v>
          </cell>
        </row>
        <row r="626">
          <cell r="B626">
            <v>39239</v>
          </cell>
          <cell r="C626">
            <v>20.42014</v>
          </cell>
          <cell r="D626">
            <v>14.036626</v>
          </cell>
        </row>
        <row r="627">
          <cell r="B627">
            <v>39240</v>
          </cell>
          <cell r="C627">
            <v>19.75</v>
          </cell>
          <cell r="D627">
            <v>13.841286999999999</v>
          </cell>
        </row>
        <row r="628">
          <cell r="B628">
            <v>39241</v>
          </cell>
          <cell r="C628">
            <v>20.229170000000003</v>
          </cell>
          <cell r="D628">
            <v>13.90455</v>
          </cell>
        </row>
        <row r="629">
          <cell r="B629">
            <v>39244</v>
          </cell>
          <cell r="C629">
            <v>20.286460000000002</v>
          </cell>
          <cell r="D629">
            <v>14.017757999999999</v>
          </cell>
        </row>
        <row r="630">
          <cell r="B630">
            <v>39245</v>
          </cell>
          <cell r="C630">
            <v>19.97917</v>
          </cell>
          <cell r="D630">
            <v>13.800220999999999</v>
          </cell>
        </row>
        <row r="631">
          <cell r="B631">
            <v>39246</v>
          </cell>
          <cell r="C631">
            <v>20.456600000000002</v>
          </cell>
          <cell r="D631">
            <v>13.841286999999999</v>
          </cell>
        </row>
        <row r="632">
          <cell r="B632">
            <v>39247</v>
          </cell>
          <cell r="C632">
            <v>20.62565</v>
          </cell>
          <cell r="D632">
            <v>14.380688999999999</v>
          </cell>
        </row>
        <row r="633">
          <cell r="B633">
            <v>39248</v>
          </cell>
          <cell r="C633">
            <v>20.974</v>
          </cell>
          <cell r="D633">
            <v>14.541620000000002</v>
          </cell>
        </row>
        <row r="634">
          <cell r="B634">
            <v>39251</v>
          </cell>
          <cell r="C634">
            <v>20.967070000000003</v>
          </cell>
          <cell r="D634">
            <v>14.721603999999999</v>
          </cell>
        </row>
        <row r="635">
          <cell r="B635">
            <v>39252</v>
          </cell>
          <cell r="C635">
            <v>20.62218</v>
          </cell>
          <cell r="D635">
            <v>14.600444</v>
          </cell>
        </row>
        <row r="636">
          <cell r="B636">
            <v>39253</v>
          </cell>
          <cell r="C636">
            <v>20.272100000000002</v>
          </cell>
          <cell r="D636">
            <v>14.810210999999999</v>
          </cell>
        </row>
        <row r="637">
          <cell r="B637">
            <v>39254</v>
          </cell>
          <cell r="C637">
            <v>20.710570000000001</v>
          </cell>
          <cell r="D637">
            <v>14.594894</v>
          </cell>
        </row>
        <row r="638">
          <cell r="B638">
            <v>39255</v>
          </cell>
          <cell r="C638">
            <v>20.464470000000002</v>
          </cell>
          <cell r="D638">
            <v>14.643652999999999</v>
          </cell>
        </row>
        <row r="639">
          <cell r="B639">
            <v>39258</v>
          </cell>
          <cell r="C639">
            <v>20.145580000000002</v>
          </cell>
          <cell r="D639">
            <v>14.621381999999999</v>
          </cell>
        </row>
        <row r="640">
          <cell r="B640">
            <v>39259</v>
          </cell>
          <cell r="C640">
            <v>19.7227</v>
          </cell>
          <cell r="D640">
            <v>14.565700000000001</v>
          </cell>
        </row>
        <row r="641">
          <cell r="B641">
            <v>39260</v>
          </cell>
          <cell r="C641">
            <v>20.097050000000003</v>
          </cell>
          <cell r="D641">
            <v>14.476616</v>
          </cell>
        </row>
        <row r="642">
          <cell r="B642">
            <v>39261</v>
          </cell>
          <cell r="C642">
            <v>19.916810000000002</v>
          </cell>
          <cell r="D642">
            <v>14.621381999999999</v>
          </cell>
        </row>
        <row r="643">
          <cell r="B643">
            <v>39262</v>
          </cell>
          <cell r="C643">
            <v>19.850950000000001</v>
          </cell>
          <cell r="D643">
            <v>14.78842</v>
          </cell>
        </row>
        <row r="644">
          <cell r="B644">
            <v>39265</v>
          </cell>
          <cell r="C644">
            <v>19.979200000000002</v>
          </cell>
          <cell r="D644">
            <v>14.910912999999999</v>
          </cell>
        </row>
        <row r="645">
          <cell r="B645">
            <v>39266</v>
          </cell>
          <cell r="C645">
            <v>19.930680000000002</v>
          </cell>
          <cell r="D645">
            <v>14.910912999999999</v>
          </cell>
        </row>
        <row r="646">
          <cell r="B646">
            <v>39268</v>
          </cell>
          <cell r="C646">
            <v>19.719240000000003</v>
          </cell>
          <cell r="D646">
            <v>14.839067</v>
          </cell>
        </row>
        <row r="647">
          <cell r="B647">
            <v>39269</v>
          </cell>
          <cell r="C647">
            <v>20.03293</v>
          </cell>
          <cell r="D647">
            <v>14.961153999999999</v>
          </cell>
        </row>
        <row r="648">
          <cell r="B648">
            <v>39272</v>
          </cell>
          <cell r="C648">
            <v>19.608320000000003</v>
          </cell>
          <cell r="D648">
            <v>14.982242999999999</v>
          </cell>
        </row>
        <row r="649">
          <cell r="B649">
            <v>39273</v>
          </cell>
          <cell r="C649">
            <v>19.036390000000001</v>
          </cell>
          <cell r="D649">
            <v>14.834627999999999</v>
          </cell>
        </row>
        <row r="650">
          <cell r="B650">
            <v>39274</v>
          </cell>
          <cell r="C650">
            <v>19.171580000000002</v>
          </cell>
          <cell r="D650">
            <v>14.624861999999998</v>
          </cell>
        </row>
        <row r="651">
          <cell r="B651">
            <v>39275</v>
          </cell>
          <cell r="C651">
            <v>19.94454</v>
          </cell>
          <cell r="D651">
            <v>14.932297</v>
          </cell>
        </row>
        <row r="652">
          <cell r="B652">
            <v>39276</v>
          </cell>
          <cell r="C652">
            <v>19.830160000000003</v>
          </cell>
          <cell r="D652">
            <v>14.851274999999999</v>
          </cell>
        </row>
        <row r="653">
          <cell r="B653">
            <v>39279</v>
          </cell>
          <cell r="C653">
            <v>19.251300000000001</v>
          </cell>
          <cell r="D653">
            <v>14.851274999999999</v>
          </cell>
        </row>
        <row r="654">
          <cell r="B654">
            <v>39280</v>
          </cell>
          <cell r="C654">
            <v>19.282500000000002</v>
          </cell>
          <cell r="D654">
            <v>14.728078999999999</v>
          </cell>
        </row>
        <row r="655">
          <cell r="B655">
            <v>39281</v>
          </cell>
          <cell r="C655">
            <v>19.483540000000001</v>
          </cell>
          <cell r="D655">
            <v>14.513873999999999</v>
          </cell>
        </row>
        <row r="656">
          <cell r="B656">
            <v>39282</v>
          </cell>
          <cell r="C656">
            <v>18.969640000000002</v>
          </cell>
          <cell r="D656">
            <v>14.246032999999999</v>
          </cell>
        </row>
        <row r="657">
          <cell r="B657">
            <v>39283</v>
          </cell>
          <cell r="C657">
            <v>18.423210000000001</v>
          </cell>
          <cell r="D657">
            <v>13.849207</v>
          </cell>
        </row>
        <row r="658">
          <cell r="B658">
            <v>39286</v>
          </cell>
          <cell r="C658">
            <v>18.410720000000001</v>
          </cell>
          <cell r="D658">
            <v>13.710317999999999</v>
          </cell>
        </row>
        <row r="659">
          <cell r="B659">
            <v>39287</v>
          </cell>
          <cell r="C659">
            <v>18.05</v>
          </cell>
          <cell r="D659">
            <v>13.531746</v>
          </cell>
        </row>
        <row r="660">
          <cell r="B660">
            <v>39288</v>
          </cell>
          <cell r="C660">
            <v>17.903570000000002</v>
          </cell>
          <cell r="D660">
            <v>13.416666999999999</v>
          </cell>
        </row>
        <row r="661">
          <cell r="B661">
            <v>39289</v>
          </cell>
          <cell r="C661">
            <v>17.24821</v>
          </cell>
          <cell r="D661">
            <v>12.976191</v>
          </cell>
        </row>
        <row r="662">
          <cell r="B662">
            <v>39290</v>
          </cell>
          <cell r="C662">
            <v>17.05893</v>
          </cell>
          <cell r="D662">
            <v>12.698412999999999</v>
          </cell>
        </row>
        <row r="663">
          <cell r="B663">
            <v>39293</v>
          </cell>
          <cell r="C663">
            <v>16.985720000000001</v>
          </cell>
          <cell r="D663">
            <v>12.523809</v>
          </cell>
        </row>
        <row r="664">
          <cell r="B664">
            <v>39294</v>
          </cell>
          <cell r="C664">
            <v>17.092860000000002</v>
          </cell>
          <cell r="D664">
            <v>13.035713999999999</v>
          </cell>
        </row>
        <row r="665">
          <cell r="B665">
            <v>39295</v>
          </cell>
          <cell r="C665">
            <v>17.25</v>
          </cell>
          <cell r="D665">
            <v>12.757937</v>
          </cell>
        </row>
        <row r="666">
          <cell r="B666">
            <v>39296</v>
          </cell>
          <cell r="C666">
            <v>17.282140000000002</v>
          </cell>
          <cell r="D666">
            <v>13.150793</v>
          </cell>
        </row>
        <row r="667">
          <cell r="B667">
            <v>39297</v>
          </cell>
          <cell r="C667">
            <v>16.74286</v>
          </cell>
          <cell r="D667">
            <v>13.103175</v>
          </cell>
        </row>
        <row r="668">
          <cell r="B668">
            <v>39300</v>
          </cell>
          <cell r="C668">
            <v>17.096430000000002</v>
          </cell>
          <cell r="D668">
            <v>12.599205999999999</v>
          </cell>
        </row>
        <row r="669">
          <cell r="B669">
            <v>39301</v>
          </cell>
          <cell r="C669">
            <v>17.05179</v>
          </cell>
          <cell r="D669">
            <v>12.62738</v>
          </cell>
        </row>
        <row r="670">
          <cell r="B670">
            <v>39302</v>
          </cell>
          <cell r="C670">
            <v>17.646430000000002</v>
          </cell>
          <cell r="D670">
            <v>13.274602999999999</v>
          </cell>
        </row>
        <row r="671">
          <cell r="B671">
            <v>39303</v>
          </cell>
          <cell r="C671">
            <v>17.4375</v>
          </cell>
          <cell r="D671">
            <v>12.975664</v>
          </cell>
        </row>
        <row r="672">
          <cell r="B672">
            <v>39304</v>
          </cell>
          <cell r="C672">
            <v>17.169640000000001</v>
          </cell>
          <cell r="D672">
            <v>12.513275</v>
          </cell>
        </row>
        <row r="673">
          <cell r="B673">
            <v>39307</v>
          </cell>
          <cell r="C673">
            <v>16.960710000000002</v>
          </cell>
          <cell r="D673">
            <v>12.623014999999999</v>
          </cell>
        </row>
        <row r="674">
          <cell r="B674">
            <v>39308</v>
          </cell>
          <cell r="C674">
            <v>16.18214</v>
          </cell>
          <cell r="D674">
            <v>12.416666999999999</v>
          </cell>
        </row>
        <row r="675">
          <cell r="B675">
            <v>39309</v>
          </cell>
          <cell r="C675">
            <v>15.807141999999999</v>
          </cell>
          <cell r="D675">
            <v>12.392856999999999</v>
          </cell>
        </row>
        <row r="676">
          <cell r="B676">
            <v>39310</v>
          </cell>
          <cell r="C676">
            <v>16.367230000000003</v>
          </cell>
          <cell r="D676">
            <v>11.646616</v>
          </cell>
        </row>
        <row r="677">
          <cell r="B677">
            <v>39311</v>
          </cell>
          <cell r="C677">
            <v>16.659130000000001</v>
          </cell>
          <cell r="D677">
            <v>11.702470000000002</v>
          </cell>
        </row>
        <row r="678">
          <cell r="B678">
            <v>39314</v>
          </cell>
          <cell r="C678">
            <v>16.604520000000001</v>
          </cell>
          <cell r="D678">
            <v>11.716434</v>
          </cell>
        </row>
        <row r="679">
          <cell r="B679">
            <v>39315</v>
          </cell>
          <cell r="C679">
            <v>16.41619</v>
          </cell>
          <cell r="D679">
            <v>11.8</v>
          </cell>
        </row>
        <row r="680">
          <cell r="B680">
            <v>39316</v>
          </cell>
          <cell r="C680">
            <v>17.101690000000001</v>
          </cell>
          <cell r="D680">
            <v>11.926960000000001</v>
          </cell>
        </row>
        <row r="681">
          <cell r="B681">
            <v>39317</v>
          </cell>
          <cell r="C681">
            <v>16.736350000000002</v>
          </cell>
          <cell r="D681">
            <v>12</v>
          </cell>
        </row>
        <row r="682">
          <cell r="B682">
            <v>39318</v>
          </cell>
          <cell r="C682">
            <v>17.24859</v>
          </cell>
          <cell r="D682">
            <v>11.926636999999999</v>
          </cell>
        </row>
        <row r="683">
          <cell r="B683">
            <v>39321</v>
          </cell>
          <cell r="C683">
            <v>17.122410000000002</v>
          </cell>
          <cell r="D683">
            <v>12.278430999999999</v>
          </cell>
        </row>
        <row r="684">
          <cell r="B684">
            <v>39322</v>
          </cell>
          <cell r="C684">
            <v>16.450090000000003</v>
          </cell>
          <cell r="D684">
            <v>12.056927999999999</v>
          </cell>
        </row>
        <row r="685">
          <cell r="B685">
            <v>39323</v>
          </cell>
          <cell r="C685">
            <v>16.937850000000001</v>
          </cell>
          <cell r="D685">
            <v>12.071106</v>
          </cell>
        </row>
        <row r="686">
          <cell r="B686">
            <v>39324</v>
          </cell>
          <cell r="C686">
            <v>16.702450000000002</v>
          </cell>
          <cell r="D686">
            <v>12.132114999999999</v>
          </cell>
        </row>
        <row r="687">
          <cell r="B687">
            <v>39325</v>
          </cell>
          <cell r="C687">
            <v>16.951040000000003</v>
          </cell>
          <cell r="D687">
            <v>12.415350000000002</v>
          </cell>
        </row>
        <row r="688">
          <cell r="B688">
            <v>39329</v>
          </cell>
          <cell r="C688">
            <v>16.887</v>
          </cell>
          <cell r="D688">
            <v>12.345863999999999</v>
          </cell>
        </row>
        <row r="689">
          <cell r="B689">
            <v>39330</v>
          </cell>
          <cell r="C689">
            <v>16.459510000000002</v>
          </cell>
          <cell r="D689">
            <v>12.06015</v>
          </cell>
        </row>
        <row r="690">
          <cell r="B690">
            <v>39331</v>
          </cell>
          <cell r="C690">
            <v>16.44068</v>
          </cell>
          <cell r="D690">
            <v>11.972548999999999</v>
          </cell>
        </row>
        <row r="691">
          <cell r="B691">
            <v>39332</v>
          </cell>
          <cell r="C691">
            <v>15.941620000000002</v>
          </cell>
          <cell r="D691">
            <v>11.843138</v>
          </cell>
        </row>
        <row r="692">
          <cell r="B692">
            <v>39335</v>
          </cell>
          <cell r="C692">
            <v>15.591336999999999</v>
          </cell>
          <cell r="D692">
            <v>11.374865999999999</v>
          </cell>
        </row>
        <row r="693">
          <cell r="B693">
            <v>39336</v>
          </cell>
          <cell r="C693">
            <v>16.124290000000002</v>
          </cell>
          <cell r="D693">
            <v>11.747582999999999</v>
          </cell>
        </row>
        <row r="694">
          <cell r="B694">
            <v>39337</v>
          </cell>
          <cell r="C694">
            <v>16.152540000000002</v>
          </cell>
          <cell r="D694">
            <v>11.688488</v>
          </cell>
        </row>
        <row r="695">
          <cell r="B695">
            <v>39338</v>
          </cell>
          <cell r="C695">
            <v>16.29</v>
          </cell>
          <cell r="D695">
            <v>11.711060999999999</v>
          </cell>
        </row>
        <row r="696">
          <cell r="B696">
            <v>39339</v>
          </cell>
          <cell r="C696">
            <v>16.035780000000003</v>
          </cell>
          <cell r="D696">
            <v>11.463882999999999</v>
          </cell>
        </row>
        <row r="697">
          <cell r="B697">
            <v>39342</v>
          </cell>
          <cell r="C697">
            <v>15.485875999999999</v>
          </cell>
          <cell r="D697">
            <v>11.253490000000001</v>
          </cell>
        </row>
        <row r="698">
          <cell r="B698">
            <v>39343</v>
          </cell>
          <cell r="C698">
            <v>16.16572</v>
          </cell>
          <cell r="D698">
            <v>11.635874999999999</v>
          </cell>
        </row>
        <row r="699">
          <cell r="B699">
            <v>39344</v>
          </cell>
          <cell r="C699">
            <v>15.990584</v>
          </cell>
          <cell r="D699">
            <v>11.871331999999999</v>
          </cell>
        </row>
        <row r="700">
          <cell r="B700">
            <v>39345</v>
          </cell>
          <cell r="C700">
            <v>15.933586999999999</v>
          </cell>
          <cell r="D700">
            <v>11.668521</v>
          </cell>
        </row>
        <row r="701">
          <cell r="B701">
            <v>39346</v>
          </cell>
          <cell r="C701">
            <v>16.47438</v>
          </cell>
          <cell r="D701">
            <v>11.538376999999999</v>
          </cell>
        </row>
        <row r="702">
          <cell r="B702">
            <v>39349</v>
          </cell>
          <cell r="C702">
            <v>16.322580000000002</v>
          </cell>
          <cell r="D702">
            <v>11.488320000000002</v>
          </cell>
        </row>
        <row r="703">
          <cell r="B703">
            <v>39350</v>
          </cell>
          <cell r="C703">
            <v>16.08539</v>
          </cell>
          <cell r="D703">
            <v>11.259850999999999</v>
          </cell>
        </row>
        <row r="704">
          <cell r="B704">
            <v>39351</v>
          </cell>
          <cell r="C704">
            <v>16.136620000000001</v>
          </cell>
          <cell r="D704">
            <v>11.349307</v>
          </cell>
        </row>
        <row r="705">
          <cell r="B705">
            <v>39352</v>
          </cell>
          <cell r="C705">
            <v>16.929790000000001</v>
          </cell>
          <cell r="D705">
            <v>11.479422</v>
          </cell>
        </row>
        <row r="706">
          <cell r="B706">
            <v>39353</v>
          </cell>
          <cell r="C706">
            <v>16.916510000000002</v>
          </cell>
          <cell r="D706">
            <v>11.516128999999999</v>
          </cell>
        </row>
        <row r="707">
          <cell r="B707">
            <v>39356</v>
          </cell>
          <cell r="C707">
            <v>17.390890000000002</v>
          </cell>
          <cell r="D707">
            <v>11.438264999999999</v>
          </cell>
        </row>
        <row r="708">
          <cell r="B708">
            <v>39357</v>
          </cell>
          <cell r="C708">
            <v>17.979130000000001</v>
          </cell>
          <cell r="D708">
            <v>11.696330000000001</v>
          </cell>
        </row>
        <row r="709">
          <cell r="B709">
            <v>39358</v>
          </cell>
          <cell r="C709">
            <v>17.998100000000001</v>
          </cell>
          <cell r="D709">
            <v>11.6965</v>
          </cell>
        </row>
        <row r="710">
          <cell r="B710">
            <v>39359</v>
          </cell>
          <cell r="C710">
            <v>17.777999999999999</v>
          </cell>
          <cell r="D710">
            <v>11.805448</v>
          </cell>
        </row>
        <row r="711">
          <cell r="B711">
            <v>39360</v>
          </cell>
          <cell r="C711">
            <v>18.032260000000001</v>
          </cell>
          <cell r="D711">
            <v>11.898833</v>
          </cell>
        </row>
        <row r="712">
          <cell r="B712">
            <v>39363</v>
          </cell>
          <cell r="C712">
            <v>17.859580000000001</v>
          </cell>
          <cell r="D712">
            <v>11.984435999999999</v>
          </cell>
        </row>
        <row r="713">
          <cell r="B713">
            <v>39364</v>
          </cell>
          <cell r="C713">
            <v>17.64706</v>
          </cell>
          <cell r="D713">
            <v>11.805339</v>
          </cell>
        </row>
        <row r="714">
          <cell r="B714">
            <v>39365</v>
          </cell>
          <cell r="C714">
            <v>17.45731</v>
          </cell>
          <cell r="D714">
            <v>11.789766</v>
          </cell>
        </row>
        <row r="715">
          <cell r="B715">
            <v>39366</v>
          </cell>
          <cell r="C715">
            <v>17.187860000000001</v>
          </cell>
          <cell r="D715">
            <v>11.868743</v>
          </cell>
        </row>
        <row r="716">
          <cell r="B716">
            <v>39367</v>
          </cell>
          <cell r="C716">
            <v>17.518030000000003</v>
          </cell>
          <cell r="D716">
            <v>11.926584999999999</v>
          </cell>
        </row>
        <row r="717">
          <cell r="B717">
            <v>39370</v>
          </cell>
          <cell r="C717">
            <v>17.565460000000002</v>
          </cell>
          <cell r="D717">
            <v>12.218019</v>
          </cell>
        </row>
        <row r="718">
          <cell r="B718">
            <v>39371</v>
          </cell>
          <cell r="C718">
            <v>17.093</v>
          </cell>
          <cell r="D718">
            <v>11.725251</v>
          </cell>
        </row>
        <row r="719">
          <cell r="B719">
            <v>39372</v>
          </cell>
          <cell r="C719">
            <v>17.055030000000002</v>
          </cell>
          <cell r="D719">
            <v>11.856506999999999</v>
          </cell>
        </row>
        <row r="720">
          <cell r="B720">
            <v>39373</v>
          </cell>
          <cell r="C720">
            <v>16.648860000000003</v>
          </cell>
          <cell r="D720">
            <v>11.841517</v>
          </cell>
        </row>
        <row r="721">
          <cell r="B721">
            <v>39374</v>
          </cell>
          <cell r="C721">
            <v>16.297710000000002</v>
          </cell>
          <cell r="D721">
            <v>11.790177999999999</v>
          </cell>
        </row>
        <row r="722">
          <cell r="B722">
            <v>39377</v>
          </cell>
          <cell r="C722">
            <v>16.333970000000001</v>
          </cell>
          <cell r="D722">
            <v>11.607142</v>
          </cell>
        </row>
        <row r="723">
          <cell r="B723">
            <v>39378</v>
          </cell>
          <cell r="C723">
            <v>16.276720000000001</v>
          </cell>
          <cell r="D723">
            <v>11.766741</v>
          </cell>
        </row>
        <row r="724">
          <cell r="B724">
            <v>39379</v>
          </cell>
          <cell r="C724">
            <v>16.46565</v>
          </cell>
          <cell r="D724">
            <v>11.762276999999999</v>
          </cell>
        </row>
        <row r="725">
          <cell r="B725">
            <v>39380</v>
          </cell>
          <cell r="C725">
            <v>16.515270000000001</v>
          </cell>
          <cell r="D725">
            <v>11.955366999999999</v>
          </cell>
        </row>
        <row r="726">
          <cell r="B726">
            <v>39381</v>
          </cell>
          <cell r="C726">
            <v>16.83718</v>
          </cell>
          <cell r="D726">
            <v>12.028262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4"/>
      <sheetName val="23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WY"/>
      <sheetName val="IFP.A"/>
      <sheetName val="MLM"/>
      <sheetName val="EXP"/>
      <sheetName val="__FDSCACHE__"/>
      <sheetName val="TXI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Payables days outstanding</v>
          </cell>
        </row>
        <row r="3">
          <cell r="C3" t="str">
            <v>International Forest Products</v>
          </cell>
        </row>
        <row r="4">
          <cell r="B4">
            <v>2002</v>
          </cell>
          <cell r="C4">
            <v>69.759662409947211</v>
          </cell>
        </row>
        <row r="5">
          <cell r="B5">
            <v>2003</v>
          </cell>
          <cell r="C5">
            <v>42.448311905333142</v>
          </cell>
        </row>
        <row r="6">
          <cell r="B6">
            <v>2004</v>
          </cell>
          <cell r="C6">
            <v>45.03277766833515</v>
          </cell>
        </row>
        <row r="7">
          <cell r="B7">
            <v>2005</v>
          </cell>
          <cell r="C7">
            <v>41.750106865244653</v>
          </cell>
        </row>
        <row r="8">
          <cell r="B8">
            <v>2006</v>
          </cell>
          <cell r="C8">
            <v>48.195008826278084</v>
          </cell>
        </row>
      </sheetData>
      <sheetData sheetId="13"/>
      <sheetData sheetId="14"/>
      <sheetData sheetId="15"/>
      <sheetData sheetId="16"/>
      <sheetData sheetId="17">
        <row r="2">
          <cell r="B2" t="str">
            <v>Concrete</v>
          </cell>
        </row>
        <row r="3">
          <cell r="C3" t="str">
            <v>Revenues</v>
          </cell>
          <cell r="D3" t="str">
            <v>% Growth</v>
          </cell>
        </row>
        <row r="4">
          <cell r="B4">
            <v>2002</v>
          </cell>
          <cell r="C4">
            <v>17.153099999999998</v>
          </cell>
          <cell r="D4">
            <v>8.0000000000000002E-3</v>
          </cell>
        </row>
        <row r="5">
          <cell r="B5">
            <v>2003</v>
          </cell>
          <cell r="C5">
            <v>18.077100000000002</v>
          </cell>
          <cell r="D5">
            <v>5.3999999999999999E-2</v>
          </cell>
        </row>
        <row r="6">
          <cell r="B6">
            <v>2004</v>
          </cell>
          <cell r="C6">
            <v>19.282800000000002</v>
          </cell>
          <cell r="D6">
            <v>6.7000000000000004E-2</v>
          </cell>
        </row>
        <row r="7">
          <cell r="B7">
            <v>2005</v>
          </cell>
          <cell r="C7">
            <v>20.872399999999999</v>
          </cell>
          <cell r="D7">
            <v>8.2000000000000003E-2</v>
          </cell>
        </row>
        <row r="8">
          <cell r="B8">
            <v>2006</v>
          </cell>
          <cell r="C8">
            <v>21.806000000000001</v>
          </cell>
          <cell r="D8">
            <v>4.4999999999999998E-2</v>
          </cell>
        </row>
        <row r="9">
          <cell r="B9">
            <v>2007</v>
          </cell>
          <cell r="C9">
            <v>22.625399999999999</v>
          </cell>
          <cell r="D9">
            <v>3.7999999999999999E-2</v>
          </cell>
        </row>
        <row r="10">
          <cell r="B10">
            <v>2008</v>
          </cell>
          <cell r="C10">
            <v>23.779299999999999</v>
          </cell>
          <cell r="D10">
            <v>5.0999999999999997E-2</v>
          </cell>
        </row>
      </sheetData>
      <sheetData sheetId="18"/>
      <sheetData sheetId="19"/>
      <sheetData sheetId="20">
        <row r="2">
          <cell r="B2" t="str">
            <v>Concrete</v>
          </cell>
        </row>
        <row r="3">
          <cell r="B3" t="str">
            <v>Commercial contractors</v>
          </cell>
          <cell r="C3">
            <v>0.5</v>
          </cell>
        </row>
        <row r="4">
          <cell r="B4" t="str">
            <v>Retail sales</v>
          </cell>
          <cell r="C4">
            <v>0.4</v>
          </cell>
        </row>
        <row r="5">
          <cell r="B5" t="str">
            <v>Public sector contractors</v>
          </cell>
          <cell r="C5">
            <v>0.1</v>
          </cell>
        </row>
      </sheetData>
      <sheetData sheetId="21"/>
      <sheetData sheetId="22"/>
      <sheetData sheetId="23"/>
      <sheetData sheetId="24"/>
      <sheetData sheetId="25"/>
      <sheetData sheetId="26">
        <row r="2">
          <cell r="C2" t="str">
            <v>EBITDA margin</v>
          </cell>
        </row>
        <row r="3">
          <cell r="C3" t="str">
            <v>Martin Marietta Materials</v>
          </cell>
          <cell r="D3" t="str">
            <v>Eagle Materials</v>
          </cell>
          <cell r="E3" t="str">
            <v>Texas Industries</v>
          </cell>
        </row>
        <row r="4">
          <cell r="B4">
            <v>2002</v>
          </cell>
          <cell r="C4">
            <v>0.16632040944589707</v>
          </cell>
          <cell r="D4">
            <v>0.23839163888537229</v>
          </cell>
          <cell r="E4">
            <v>7.197298749586728E-2</v>
          </cell>
        </row>
        <row r="5">
          <cell r="B5">
            <v>2003</v>
          </cell>
          <cell r="C5">
            <v>0.20217493192944683</v>
          </cell>
          <cell r="D5">
            <v>0.22544066509452812</v>
          </cell>
          <cell r="E5">
            <v>0.13351121446233538</v>
          </cell>
        </row>
        <row r="6">
          <cell r="B6">
            <v>2004</v>
          </cell>
          <cell r="C6">
            <v>0.20415271374920146</v>
          </cell>
          <cell r="D6">
            <v>0.27529090708495857</v>
          </cell>
          <cell r="E6">
            <v>0.13228150833190586</v>
          </cell>
        </row>
        <row r="7">
          <cell r="B7">
            <v>2005</v>
          </cell>
          <cell r="C7">
            <v>0.21627120139969483</v>
          </cell>
          <cell r="D7">
            <v>0.30037682684042766</v>
          </cell>
          <cell r="E7">
            <v>0.14119069160375539</v>
          </cell>
        </row>
        <row r="8">
          <cell r="B8">
            <v>2006</v>
          </cell>
          <cell r="C8">
            <v>0.23408800122915099</v>
          </cell>
          <cell r="D8">
            <v>0.34040816949100844</v>
          </cell>
          <cell r="E8">
            <v>0.17499623588456717</v>
          </cell>
        </row>
      </sheetData>
      <sheetData sheetId="27"/>
      <sheetData sheetId="28"/>
      <sheetData sheetId="29"/>
      <sheetData sheetId="30"/>
      <sheetData sheetId="31"/>
      <sheetData sheetId="32">
        <row r="2">
          <cell r="B2" t="str">
            <v>Electrical</v>
          </cell>
        </row>
        <row r="3">
          <cell r="C3" t="str">
            <v>Revenues</v>
          </cell>
          <cell r="D3" t="str">
            <v>% Growth</v>
          </cell>
        </row>
        <row r="4">
          <cell r="B4">
            <v>2002</v>
          </cell>
          <cell r="C4">
            <v>112.3107</v>
          </cell>
          <cell r="D4">
            <v>-4.9000000000000002E-2</v>
          </cell>
        </row>
        <row r="5">
          <cell r="B5">
            <v>2003</v>
          </cell>
          <cell r="C5">
            <v>112.1473</v>
          </cell>
          <cell r="D5">
            <v>-0.1</v>
          </cell>
        </row>
        <row r="6">
          <cell r="B6">
            <v>2004</v>
          </cell>
          <cell r="C6">
            <v>126.0643</v>
          </cell>
          <cell r="D6">
            <v>0.124</v>
          </cell>
        </row>
        <row r="7">
          <cell r="B7">
            <v>2005</v>
          </cell>
          <cell r="C7">
            <v>131.43819999999999</v>
          </cell>
          <cell r="D7">
            <v>4.2999999999999997E-2</v>
          </cell>
        </row>
        <row r="8">
          <cell r="B8">
            <v>2006</v>
          </cell>
          <cell r="C8">
            <v>139.0616</v>
          </cell>
          <cell r="D8">
            <v>5.8000000000000003E-2</v>
          </cell>
        </row>
        <row r="9">
          <cell r="B9">
            <v>2007</v>
          </cell>
          <cell r="C9">
            <v>137.53280000000001</v>
          </cell>
          <cell r="D9">
            <v>-1.0999999999999999E-2</v>
          </cell>
        </row>
        <row r="10">
          <cell r="B10">
            <v>2008</v>
          </cell>
          <cell r="C10">
            <v>140.00839999999999</v>
          </cell>
          <cell r="D10">
            <v>1.7999999999999999E-2</v>
          </cell>
        </row>
      </sheetData>
      <sheetData sheetId="33">
        <row r="2">
          <cell r="B2" t="str">
            <v>Electrical</v>
          </cell>
        </row>
        <row r="3">
          <cell r="C3" t="str">
            <v>Companies</v>
          </cell>
          <cell r="D3" t="str">
            <v>% growth</v>
          </cell>
        </row>
        <row r="4">
          <cell r="B4">
            <v>2002</v>
          </cell>
          <cell r="C4">
            <v>4150</v>
          </cell>
          <cell r="D4">
            <v>7.4999999999999997E-2</v>
          </cell>
        </row>
        <row r="5">
          <cell r="B5">
            <v>2003</v>
          </cell>
          <cell r="C5">
            <v>4126</v>
          </cell>
          <cell r="D5">
            <v>7.0000000000000062E-2</v>
          </cell>
        </row>
        <row r="6">
          <cell r="B6">
            <v>2004</v>
          </cell>
          <cell r="C6">
            <v>4114</v>
          </cell>
          <cell r="D6">
            <v>6.9863643327715552E-2</v>
          </cell>
        </row>
        <row r="7">
          <cell r="B7">
            <v>2005</v>
          </cell>
          <cell r="C7">
            <v>4192</v>
          </cell>
          <cell r="D7">
            <v>5.0121724187313088E-3</v>
          </cell>
        </row>
        <row r="8">
          <cell r="B8">
            <v>2006</v>
          </cell>
          <cell r="C8">
            <v>4183</v>
          </cell>
          <cell r="D8">
            <v>3.0493017953832968E-2</v>
          </cell>
        </row>
      </sheetData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BP equity performance"/>
      <sheetName val="Family Housing Starts Breakdown"/>
      <sheetName val="Forecasts Input"/>
      <sheetName val="Housing forecasts"/>
      <sheetName val="monthly"/>
      <sheetName val="Charts"/>
      <sheetName val="Economy.com"/>
      <sheetName val="Leverage multiples"/>
      <sheetName val="Then and Now"/>
    </sheetNames>
    <sheetDataSet>
      <sheetData sheetId="0" refreshError="1"/>
      <sheetData sheetId="1">
        <row r="2">
          <cell r="P2" t="str">
            <v>Beginning</v>
          </cell>
          <cell r="Q2" t="str">
            <v>End</v>
          </cell>
        </row>
        <row r="3">
          <cell r="P3">
            <v>38720</v>
          </cell>
          <cell r="Q3">
            <v>39423</v>
          </cell>
        </row>
        <row r="4">
          <cell r="P4" t="str">
            <v>Labels</v>
          </cell>
          <cell r="Q4" t="str">
            <v>Major Unit</v>
          </cell>
          <cell r="T4" t="str">
            <v>ASD</v>
          </cell>
        </row>
        <row r="5">
          <cell r="P5">
            <v>15</v>
          </cell>
          <cell r="Q5">
            <v>46.866666666666667</v>
          </cell>
          <cell r="T5" t="str">
            <v>GE</v>
          </cell>
        </row>
        <row r="6">
          <cell r="T6" t="str">
            <v>GM</v>
          </cell>
        </row>
        <row r="7">
          <cell r="P7" t="str">
            <v>2006 to date performance</v>
          </cell>
        </row>
        <row r="8">
          <cell r="O8">
            <v>1</v>
          </cell>
          <cell r="P8" t="str">
            <v>Light-end building products: (5.5%)</v>
          </cell>
          <cell r="Q8">
            <v>-5.4708839184709368E-2</v>
          </cell>
        </row>
        <row r="9">
          <cell r="O9">
            <v>2</v>
          </cell>
          <cell r="P9" t="str">
            <v>Heavy building materials: 27.9%</v>
          </cell>
          <cell r="Q9">
            <v>0.27859636514684771</v>
          </cell>
        </row>
        <row r="10">
          <cell r="O10">
            <v>3</v>
          </cell>
          <cell r="P10" t="str">
            <v>Homebuilders: (62.1%)</v>
          </cell>
          <cell r="Q10">
            <v>-0.6210891279922649</v>
          </cell>
        </row>
        <row r="11">
          <cell r="O11">
            <v>4</v>
          </cell>
          <cell r="P11" t="str">
            <v>Pro distributors: (73.2%)</v>
          </cell>
          <cell r="Q11">
            <v>-0.73197652012382952</v>
          </cell>
        </row>
        <row r="12">
          <cell r="O12">
            <v>5</v>
          </cell>
          <cell r="P12" t="str">
            <v>S&amp;P500: 18.6%</v>
          </cell>
          <cell r="Q12">
            <v>0.18589218158890275</v>
          </cell>
        </row>
        <row r="14">
          <cell r="P14" t="str">
            <v>2007 to date performance</v>
          </cell>
        </row>
        <row r="15">
          <cell r="O15">
            <v>1</v>
          </cell>
          <cell r="P15" t="str">
            <v>Light-end building products: (7.8%)</v>
          </cell>
          <cell r="Q15">
            <v>-7.8172610100052831E-2</v>
          </cell>
        </row>
        <row r="16">
          <cell r="O16">
            <v>2</v>
          </cell>
          <cell r="P16" t="str">
            <v>Heavy building materials: 11.0%</v>
          </cell>
          <cell r="Q16">
            <v>0.10987548561120275</v>
          </cell>
        </row>
        <row r="17">
          <cell r="O17">
            <v>3</v>
          </cell>
          <cell r="P17" t="str">
            <v>Homebuilders: (49.7%)</v>
          </cell>
          <cell r="Q17">
            <v>-0.49727080654119693</v>
          </cell>
        </row>
        <row r="18">
          <cell r="O18">
            <v>4</v>
          </cell>
          <cell r="P18" t="str">
            <v>Pro distributors: (63.8%)</v>
          </cell>
          <cell r="Q18">
            <v>-0.6381504057400752</v>
          </cell>
        </row>
        <row r="19">
          <cell r="O19">
            <v>5</v>
          </cell>
          <cell r="P19" t="str">
            <v>S&amp;P500: 6.2%</v>
          </cell>
          <cell r="Q19">
            <v>6.2162925314132256E-2</v>
          </cell>
        </row>
        <row r="22">
          <cell r="P22" t="str">
            <v>TXI</v>
          </cell>
        </row>
        <row r="23">
          <cell r="O23" t="str">
            <v>2006 YTD</v>
          </cell>
          <cell r="P23">
            <v>0.58679017317760795</v>
          </cell>
        </row>
        <row r="24">
          <cell r="O24" t="str">
            <v>2007 YTD</v>
          </cell>
          <cell r="P24">
            <v>0.22075910147172761</v>
          </cell>
        </row>
        <row r="29">
          <cell r="C29" t="str">
            <v>Indexed equity performance</v>
          </cell>
        </row>
        <row r="30">
          <cell r="C30" t="str">
            <v>Light-end building products</v>
          </cell>
          <cell r="D30" t="str">
            <v>Heavy building materials</v>
          </cell>
          <cell r="E30" t="str">
            <v>Homebuilders</v>
          </cell>
          <cell r="F30" t="str">
            <v>Pro distributors</v>
          </cell>
          <cell r="G30" t="str">
            <v>S&amp;P500</v>
          </cell>
          <cell r="H30" t="str">
            <v>Texas Industries</v>
          </cell>
          <cell r="J30" t="str">
            <v>American Standard</v>
          </cell>
          <cell r="M30" t="str">
            <v>Black &amp; Decker</v>
          </cell>
          <cell r="P30" t="str">
            <v>Fortune</v>
          </cell>
          <cell r="S30" t="str">
            <v>James Hardie</v>
          </cell>
          <cell r="V30" t="str">
            <v>Masco</v>
          </cell>
          <cell r="Y30" t="str">
            <v>Mohawk</v>
          </cell>
          <cell r="AB30" t="str">
            <v>RPM</v>
          </cell>
          <cell r="AE30" t="str">
            <v>Sherwin Williams</v>
          </cell>
          <cell r="AH30" t="str">
            <v>Stanley Works</v>
          </cell>
          <cell r="AM30" t="str">
            <v>Eagle Materials</v>
          </cell>
          <cell r="AP30" t="str">
            <v>Florida Rock</v>
          </cell>
          <cell r="AS30" t="str">
            <v>Martin Marietta Materials</v>
          </cell>
          <cell r="AV30" t="str">
            <v>Texas Industries</v>
          </cell>
          <cell r="AY30" t="str">
            <v>US Concrete</v>
          </cell>
          <cell r="BB30" t="str">
            <v>Vulcan Materials</v>
          </cell>
          <cell r="BG30" t="str">
            <v>Centex</v>
          </cell>
          <cell r="BJ30" t="str">
            <v>D.R. Horton</v>
          </cell>
          <cell r="BM30" t="str">
            <v>KB Home</v>
          </cell>
          <cell r="BP30" t="str">
            <v>Lennar</v>
          </cell>
          <cell r="BS30" t="str">
            <v>Pulte</v>
          </cell>
          <cell r="BV30" t="str">
            <v>NVR</v>
          </cell>
          <cell r="BY30" t="str">
            <v>Toll Brothers</v>
          </cell>
          <cell r="CD30" t="str">
            <v>Builders First Source</v>
          </cell>
          <cell r="CG30" t="str">
            <v>Building Materials Holding Corporation</v>
          </cell>
          <cell r="CL30" t="str">
            <v>S&amp;P 500</v>
          </cell>
        </row>
        <row r="31">
          <cell r="I31" t="str">
            <v>TXI</v>
          </cell>
          <cell r="J31" t="str">
            <v>ASD</v>
          </cell>
          <cell r="M31" t="str">
            <v>BDK</v>
          </cell>
          <cell r="P31" t="str">
            <v>FO</v>
          </cell>
          <cell r="S31" t="str">
            <v>JHX</v>
          </cell>
          <cell r="V31" t="str">
            <v>MAS</v>
          </cell>
          <cell r="Y31" t="str">
            <v>MHK</v>
          </cell>
          <cell r="AB31" t="str">
            <v>RPM</v>
          </cell>
          <cell r="AE31" t="str">
            <v>SHW</v>
          </cell>
          <cell r="AH31" t="str">
            <v>SWK</v>
          </cell>
          <cell r="AM31" t="str">
            <v>EXP</v>
          </cell>
          <cell r="AP31" t="str">
            <v>FRK</v>
          </cell>
          <cell r="AS31" t="str">
            <v>MLM</v>
          </cell>
          <cell r="AV31" t="str">
            <v>TXI</v>
          </cell>
          <cell r="AY31" t="str">
            <v>RMIX</v>
          </cell>
          <cell r="BB31" t="str">
            <v>VMC</v>
          </cell>
          <cell r="BG31" t="str">
            <v>CTX</v>
          </cell>
          <cell r="BJ31" t="str">
            <v>DHI</v>
          </cell>
          <cell r="BM31" t="str">
            <v>KBH</v>
          </cell>
          <cell r="BP31" t="str">
            <v>LEN</v>
          </cell>
          <cell r="BS31" t="str">
            <v>PHM</v>
          </cell>
          <cell r="BV31" t="str">
            <v>NVR</v>
          </cell>
          <cell r="BY31" t="str">
            <v>TOL</v>
          </cell>
          <cell r="CD31" t="str">
            <v>BLDR</v>
          </cell>
          <cell r="CG31" t="str">
            <v>BLG</v>
          </cell>
          <cell r="CJ31" t="str">
            <v>Index</v>
          </cell>
          <cell r="CL31" t="str">
            <v>SP50</v>
          </cell>
        </row>
        <row r="32">
          <cell r="A32" t="str">
            <v>12/30/2005</v>
          </cell>
          <cell r="J32" t="str">
            <v>Price</v>
          </cell>
          <cell r="K32" t="str">
            <v>Shares</v>
          </cell>
          <cell r="L32" t="str">
            <v>Market Cap</v>
          </cell>
          <cell r="M32" t="str">
            <v>Price</v>
          </cell>
          <cell r="N32" t="str">
            <v>Shares</v>
          </cell>
          <cell r="O32" t="str">
            <v>Market Cap</v>
          </cell>
          <cell r="P32" t="str">
            <v>Price</v>
          </cell>
          <cell r="Q32" t="str">
            <v>Shares</v>
          </cell>
          <cell r="R32" t="str">
            <v>Market Cap</v>
          </cell>
          <cell r="S32" t="str">
            <v>Price</v>
          </cell>
          <cell r="T32" t="str">
            <v>Shares</v>
          </cell>
          <cell r="U32" t="str">
            <v>Market Cap</v>
          </cell>
          <cell r="V32" t="str">
            <v>Price</v>
          </cell>
          <cell r="W32" t="str">
            <v>Shares</v>
          </cell>
          <cell r="X32" t="str">
            <v>Market Cap</v>
          </cell>
          <cell r="Y32" t="str">
            <v>Price</v>
          </cell>
          <cell r="Z32" t="str">
            <v>Shares</v>
          </cell>
          <cell r="AA32" t="str">
            <v>Market Cap</v>
          </cell>
          <cell r="AB32" t="str">
            <v>Price</v>
          </cell>
          <cell r="AC32" t="str">
            <v>Shares</v>
          </cell>
          <cell r="AD32" t="str">
            <v>Market Cap</v>
          </cell>
          <cell r="AE32" t="str">
            <v>Price</v>
          </cell>
          <cell r="AF32" t="str">
            <v>Shares</v>
          </cell>
          <cell r="AG32" t="str">
            <v>Market Cap</v>
          </cell>
          <cell r="AH32" t="str">
            <v>Price</v>
          </cell>
          <cell r="AI32" t="str">
            <v>Shares</v>
          </cell>
          <cell r="AJ32" t="str">
            <v>Market Cap</v>
          </cell>
          <cell r="AM32" t="str">
            <v>Price</v>
          </cell>
          <cell r="AN32" t="str">
            <v>Shares</v>
          </cell>
          <cell r="AO32" t="str">
            <v>Market Cap</v>
          </cell>
          <cell r="AP32" t="str">
            <v>Price</v>
          </cell>
          <cell r="AQ32" t="str">
            <v>Shares</v>
          </cell>
          <cell r="AR32" t="str">
            <v>Market Cap</v>
          </cell>
          <cell r="AS32" t="str">
            <v>Price</v>
          </cell>
          <cell r="AT32" t="str">
            <v>Shares</v>
          </cell>
          <cell r="AU32" t="str">
            <v>Market Cap</v>
          </cell>
          <cell r="AV32" t="str">
            <v>Price</v>
          </cell>
          <cell r="AW32" t="str">
            <v>Shares</v>
          </cell>
          <cell r="AX32" t="str">
            <v>Market Cap</v>
          </cell>
          <cell r="AY32" t="str">
            <v>Price</v>
          </cell>
          <cell r="AZ32" t="str">
            <v>Shares</v>
          </cell>
          <cell r="BA32" t="str">
            <v>Market Cap</v>
          </cell>
          <cell r="BB32" t="str">
            <v>Price</v>
          </cell>
          <cell r="BC32" t="str">
            <v>Shares</v>
          </cell>
          <cell r="BD32" t="str">
            <v>Market Cap</v>
          </cell>
          <cell r="BG32" t="str">
            <v>Price</v>
          </cell>
          <cell r="BH32" t="str">
            <v>Shares</v>
          </cell>
          <cell r="BI32" t="str">
            <v>Market Cap</v>
          </cell>
          <cell r="BJ32" t="str">
            <v>Price</v>
          </cell>
          <cell r="BK32" t="str">
            <v>Shares</v>
          </cell>
          <cell r="BL32" t="str">
            <v>Market Cap</v>
          </cell>
          <cell r="BM32" t="str">
            <v>Price</v>
          </cell>
          <cell r="BN32" t="str">
            <v>Shares</v>
          </cell>
          <cell r="BO32" t="str">
            <v>Market Cap</v>
          </cell>
          <cell r="BP32" t="str">
            <v>Price</v>
          </cell>
          <cell r="BQ32" t="str">
            <v>Shares</v>
          </cell>
          <cell r="BR32" t="str">
            <v>Market Cap</v>
          </cell>
          <cell r="BS32" t="str">
            <v>Price</v>
          </cell>
          <cell r="BT32" t="str">
            <v>Shares</v>
          </cell>
          <cell r="BU32" t="str">
            <v>Market Cap</v>
          </cell>
          <cell r="BV32" t="str">
            <v>Price</v>
          </cell>
          <cell r="BW32" t="str">
            <v>Shares</v>
          </cell>
          <cell r="BX32" t="str">
            <v>Market Cap</v>
          </cell>
          <cell r="BY32" t="str">
            <v>Price</v>
          </cell>
          <cell r="BZ32" t="str">
            <v>Shares</v>
          </cell>
          <cell r="CA32" t="str">
            <v>Market Cap</v>
          </cell>
          <cell r="CD32" t="str">
            <v>Price</v>
          </cell>
          <cell r="CE32" t="str">
            <v>Shares</v>
          </cell>
          <cell r="CF32" t="str">
            <v>Market Cap</v>
          </cell>
          <cell r="CG32" t="str">
            <v>Price</v>
          </cell>
          <cell r="CH32" t="str">
            <v>Shares</v>
          </cell>
          <cell r="CI32" t="str">
            <v>Market Cap</v>
          </cell>
          <cell r="CL32" t="str">
            <v>Price</v>
          </cell>
        </row>
        <row r="33">
          <cell r="A33" t="str">
            <v>01/03/2006</v>
          </cell>
          <cell r="B33">
            <v>38720</v>
          </cell>
          <cell r="C33">
            <v>100</v>
          </cell>
          <cell r="D33">
            <v>100</v>
          </cell>
          <cell r="E33">
            <v>100</v>
          </cell>
          <cell r="F33">
            <v>100</v>
          </cell>
          <cell r="G33">
            <v>100</v>
          </cell>
          <cell r="H33">
            <v>100</v>
          </cell>
          <cell r="I33">
            <v>49.660000000000004</v>
          </cell>
          <cell r="J33">
            <v>27.983230000000002</v>
          </cell>
          <cell r="K33">
            <v>206.74100000000001</v>
          </cell>
          <cell r="L33">
            <v>5785.2809534300013</v>
          </cell>
          <cell r="M33">
            <v>87.89</v>
          </cell>
          <cell r="N33">
            <v>77.356999999999999</v>
          </cell>
          <cell r="O33">
            <v>6798.9067299999997</v>
          </cell>
          <cell r="P33">
            <v>78.400000000000006</v>
          </cell>
          <cell r="Q33">
            <v>146.29</v>
          </cell>
          <cell r="R33">
            <v>11469.136</v>
          </cell>
          <cell r="S33">
            <v>32.840000000000003</v>
          </cell>
          <cell r="T33">
            <v>92.440400000000011</v>
          </cell>
          <cell r="U33">
            <v>3035.7427360000006</v>
          </cell>
          <cell r="V33">
            <v>31.21</v>
          </cell>
          <cell r="W33">
            <v>419.04</v>
          </cell>
          <cell r="X33">
            <v>13078.2384</v>
          </cell>
          <cell r="Y33">
            <v>89.600000000000009</v>
          </cell>
          <cell r="Z33">
            <v>67.497</v>
          </cell>
          <cell r="AA33">
            <v>6047.7312000000002</v>
          </cell>
          <cell r="AB33">
            <v>17.39</v>
          </cell>
          <cell r="AC33">
            <v>118.25700000000001</v>
          </cell>
          <cell r="AD33">
            <v>2056.4892300000001</v>
          </cell>
          <cell r="AE33">
            <v>45.19</v>
          </cell>
          <cell r="AF33">
            <v>135.13900000000001</v>
          </cell>
          <cell r="AG33">
            <v>6106.9314100000001</v>
          </cell>
          <cell r="AH33">
            <v>48.17</v>
          </cell>
          <cell r="AI33">
            <v>83.790999999999997</v>
          </cell>
          <cell r="AJ33">
            <v>4036.2124699999999</v>
          </cell>
          <cell r="AK33">
            <v>58414.669129430004</v>
          </cell>
          <cell r="AM33">
            <v>41.333330000000004</v>
          </cell>
          <cell r="AN33">
            <v>50.396000000000001</v>
          </cell>
          <cell r="AO33">
            <v>2083.0344986800001</v>
          </cell>
          <cell r="AP33">
            <v>51.27</v>
          </cell>
          <cell r="AQ33">
            <v>65.591000000000008</v>
          </cell>
          <cell r="AR33">
            <v>3362.8505700000005</v>
          </cell>
          <cell r="AS33">
            <v>78.710000000000008</v>
          </cell>
          <cell r="AT33">
            <v>45.727000000000004</v>
          </cell>
          <cell r="AU33">
            <v>3599.1721700000007</v>
          </cell>
          <cell r="AV33">
            <v>49.660000000000004</v>
          </cell>
          <cell r="AW33">
            <v>23.045999999999999</v>
          </cell>
          <cell r="AX33">
            <v>1144.4643599999999</v>
          </cell>
          <cell r="AY33">
            <v>9.42</v>
          </cell>
          <cell r="AZ33">
            <v>29.809000000000001</v>
          </cell>
          <cell r="BA33">
            <v>280.80078000000003</v>
          </cell>
          <cell r="BB33">
            <v>68.67</v>
          </cell>
          <cell r="BC33">
            <v>100.32600000000001</v>
          </cell>
          <cell r="BD33">
            <v>6889.3864200000007</v>
          </cell>
          <cell r="BE33">
            <v>17359.708798680003</v>
          </cell>
          <cell r="BG33">
            <v>73.25</v>
          </cell>
          <cell r="BH33">
            <v>123.786</v>
          </cell>
          <cell r="BI33">
            <v>9067.3245000000006</v>
          </cell>
          <cell r="BJ33">
            <v>36.94</v>
          </cell>
          <cell r="BK33">
            <v>312.22000000000003</v>
          </cell>
          <cell r="BL33">
            <v>11533.406800000001</v>
          </cell>
          <cell r="BM33">
            <v>75.66</v>
          </cell>
          <cell r="BN33">
            <v>81.885000000000005</v>
          </cell>
          <cell r="BO33">
            <v>6195.4191000000001</v>
          </cell>
          <cell r="BP33">
            <v>62.77</v>
          </cell>
          <cell r="BQ33">
            <v>157.56</v>
          </cell>
          <cell r="BR33">
            <v>9890.0412000000015</v>
          </cell>
          <cell r="BS33">
            <v>41.24</v>
          </cell>
          <cell r="BT33">
            <v>257.03100000000001</v>
          </cell>
          <cell r="BU33">
            <v>10599.95844</v>
          </cell>
          <cell r="BV33">
            <v>721</v>
          </cell>
          <cell r="BW33">
            <v>5.6280000000000001</v>
          </cell>
          <cell r="BX33">
            <v>4057.788</v>
          </cell>
          <cell r="BY33">
            <v>36.450000000000003</v>
          </cell>
          <cell r="BZ33">
            <v>154.94300000000001</v>
          </cell>
          <cell r="CA33">
            <v>5647.6723500000007</v>
          </cell>
          <cell r="CB33">
            <v>56991.610390000002</v>
          </cell>
          <cell r="CD33">
            <v>21.92</v>
          </cell>
          <cell r="CE33">
            <v>32.997999999999998</v>
          </cell>
          <cell r="CF33">
            <v>723.31615999999997</v>
          </cell>
          <cell r="CG33">
            <v>36.395000000000003</v>
          </cell>
          <cell r="CH33">
            <v>28.759</v>
          </cell>
          <cell r="CI33">
            <v>1046.6838050000001</v>
          </cell>
          <cell r="CJ33">
            <v>1769.999965</v>
          </cell>
          <cell r="CL33">
            <v>1268.8000000000002</v>
          </cell>
        </row>
        <row r="34">
          <cell r="A34" t="str">
            <v>01/04/2006</v>
          </cell>
          <cell r="B34">
            <v>38721</v>
          </cell>
          <cell r="C34">
            <v>99.821402900496039</v>
          </cell>
          <cell r="D34">
            <v>99.815510787816677</v>
          </cell>
          <cell r="E34">
            <v>99.059510204515917</v>
          </cell>
          <cell r="F34">
            <v>100.54670368312691</v>
          </cell>
          <cell r="G34">
            <v>100.36727616645649</v>
          </cell>
          <cell r="H34">
            <v>102.75875956504228</v>
          </cell>
          <cell r="I34">
            <v>51.03</v>
          </cell>
          <cell r="J34">
            <v>27.673480000000001</v>
          </cell>
          <cell r="K34">
            <v>206.74100000000001</v>
          </cell>
          <cell r="L34">
            <v>5721.2429286800007</v>
          </cell>
          <cell r="M34">
            <v>89.68</v>
          </cell>
          <cell r="N34">
            <v>77.356999999999999</v>
          </cell>
          <cell r="O34">
            <v>6937.3757600000008</v>
          </cell>
          <cell r="P34">
            <v>78.08</v>
          </cell>
          <cell r="Q34">
            <v>146.29</v>
          </cell>
          <cell r="R34">
            <v>11422.323199999999</v>
          </cell>
          <cell r="S34">
            <v>33.44</v>
          </cell>
          <cell r="T34">
            <v>92.440400000000011</v>
          </cell>
          <cell r="U34">
            <v>3091.2069759999999</v>
          </cell>
          <cell r="V34">
            <v>30.73</v>
          </cell>
          <cell r="W34">
            <v>419.04</v>
          </cell>
          <cell r="X34">
            <v>12877.099200000001</v>
          </cell>
          <cell r="Y34">
            <v>90.14</v>
          </cell>
          <cell r="Z34">
            <v>67.497</v>
          </cell>
          <cell r="AA34">
            <v>6084.17958</v>
          </cell>
          <cell r="AB34">
            <v>17.29</v>
          </cell>
          <cell r="AC34">
            <v>118.25700000000001</v>
          </cell>
          <cell r="AD34">
            <v>2044.66353</v>
          </cell>
          <cell r="AE34">
            <v>45.19</v>
          </cell>
          <cell r="AF34">
            <v>135.13900000000001</v>
          </cell>
          <cell r="AG34">
            <v>6106.9314100000001</v>
          </cell>
          <cell r="AH34">
            <v>48.04</v>
          </cell>
          <cell r="AI34">
            <v>83.790999999999997</v>
          </cell>
          <cell r="AJ34">
            <v>4025.3196399999997</v>
          </cell>
          <cell r="AK34">
            <v>58310.342224680004</v>
          </cell>
          <cell r="AM34">
            <v>41.413330000000002</v>
          </cell>
          <cell r="AN34">
            <v>50.396000000000001</v>
          </cell>
          <cell r="AO34">
            <v>2087.0661786800001</v>
          </cell>
          <cell r="AP34">
            <v>51.86</v>
          </cell>
          <cell r="AQ34">
            <v>65.591000000000008</v>
          </cell>
          <cell r="AR34">
            <v>3401.5492600000002</v>
          </cell>
          <cell r="AS34">
            <v>77.92</v>
          </cell>
          <cell r="AT34">
            <v>45.727000000000004</v>
          </cell>
          <cell r="AU34">
            <v>3563.0478400000002</v>
          </cell>
          <cell r="AV34">
            <v>51.03</v>
          </cell>
          <cell r="AW34">
            <v>23.045999999999999</v>
          </cell>
          <cell r="AX34">
            <v>1176.03738</v>
          </cell>
          <cell r="AY34">
            <v>9.69</v>
          </cell>
          <cell r="AZ34">
            <v>29.809000000000001</v>
          </cell>
          <cell r="BA34">
            <v>288.84920999999997</v>
          </cell>
          <cell r="BB34">
            <v>67.89</v>
          </cell>
          <cell r="BC34">
            <v>100.32600000000001</v>
          </cell>
          <cell r="BD34">
            <v>6811.1321400000006</v>
          </cell>
          <cell r="BE34">
            <v>17327.68200868</v>
          </cell>
          <cell r="BG34">
            <v>72.55</v>
          </cell>
          <cell r="BH34">
            <v>123.786</v>
          </cell>
          <cell r="BI34">
            <v>8980.6743000000006</v>
          </cell>
          <cell r="BJ34">
            <v>36.64</v>
          </cell>
          <cell r="BK34">
            <v>312.22000000000003</v>
          </cell>
          <cell r="BL34">
            <v>11439.740800000001</v>
          </cell>
          <cell r="BM34">
            <v>75.12</v>
          </cell>
          <cell r="BN34">
            <v>81.885000000000005</v>
          </cell>
          <cell r="BO34">
            <v>6151.2012000000004</v>
          </cell>
          <cell r="BP34">
            <v>62.08</v>
          </cell>
          <cell r="BQ34">
            <v>157.56</v>
          </cell>
          <cell r="BR34">
            <v>9781.3248000000003</v>
          </cell>
          <cell r="BS34">
            <v>40.89</v>
          </cell>
          <cell r="BT34">
            <v>257.03100000000001</v>
          </cell>
          <cell r="BU34">
            <v>10509.997590000001</v>
          </cell>
          <cell r="BV34">
            <v>715</v>
          </cell>
          <cell r="BW34">
            <v>5.6280000000000001</v>
          </cell>
          <cell r="BX34">
            <v>4024.02</v>
          </cell>
          <cell r="BY34">
            <v>35.94</v>
          </cell>
          <cell r="BZ34">
            <v>154.94300000000001</v>
          </cell>
          <cell r="CA34">
            <v>5568.6514200000001</v>
          </cell>
          <cell r="CB34">
            <v>56455.610110000001</v>
          </cell>
          <cell r="CD34">
            <v>21.93</v>
          </cell>
          <cell r="CE34">
            <v>32.997999999999998</v>
          </cell>
          <cell r="CF34">
            <v>723.64613999999995</v>
          </cell>
          <cell r="CG34">
            <v>36.72</v>
          </cell>
          <cell r="CH34">
            <v>28.759</v>
          </cell>
          <cell r="CI34">
            <v>1056.0304799999999</v>
          </cell>
          <cell r="CJ34">
            <v>1779.6766199999997</v>
          </cell>
          <cell r="CL34">
            <v>1273.46</v>
          </cell>
        </row>
        <row r="35">
          <cell r="A35" t="str">
            <v>01/05/2006</v>
          </cell>
          <cell r="B35">
            <v>38722</v>
          </cell>
          <cell r="C35">
            <v>99.599841139779329</v>
          </cell>
          <cell r="D35">
            <v>100.75158369782054</v>
          </cell>
          <cell r="E35">
            <v>100.90651291736556</v>
          </cell>
          <cell r="F35">
            <v>101.45743872938438</v>
          </cell>
          <cell r="G35">
            <v>100.3688524590164</v>
          </cell>
          <cell r="H35">
            <v>102.79903342730567</v>
          </cell>
          <cell r="I35">
            <v>51.050000000000004</v>
          </cell>
          <cell r="J35">
            <v>27.701640000000001</v>
          </cell>
          <cell r="K35">
            <v>206.74100000000001</v>
          </cell>
          <cell r="L35">
            <v>5727.0647552400005</v>
          </cell>
          <cell r="M35">
            <v>88.76</v>
          </cell>
          <cell r="N35">
            <v>77.356999999999999</v>
          </cell>
          <cell r="O35">
            <v>6866.2073200000004</v>
          </cell>
          <cell r="P35">
            <v>77.75</v>
          </cell>
          <cell r="Q35">
            <v>146.29</v>
          </cell>
          <cell r="R35">
            <v>11374.047499999999</v>
          </cell>
          <cell r="S35">
            <v>33.300000000000004</v>
          </cell>
          <cell r="T35">
            <v>92.440400000000011</v>
          </cell>
          <cell r="U35">
            <v>3078.2653200000009</v>
          </cell>
          <cell r="V35">
            <v>30.59</v>
          </cell>
          <cell r="W35">
            <v>419.04</v>
          </cell>
          <cell r="X35">
            <v>12818.4336</v>
          </cell>
          <cell r="Y35">
            <v>89.16</v>
          </cell>
          <cell r="Z35">
            <v>67.497</v>
          </cell>
          <cell r="AA35">
            <v>6018.0325199999997</v>
          </cell>
          <cell r="AB35">
            <v>17.650000000000002</v>
          </cell>
          <cell r="AC35">
            <v>118.25700000000001</v>
          </cell>
          <cell r="AD35">
            <v>2087.2360500000004</v>
          </cell>
          <cell r="AE35">
            <v>45.92</v>
          </cell>
          <cell r="AF35">
            <v>135.13900000000001</v>
          </cell>
          <cell r="AG35">
            <v>6205.5828800000008</v>
          </cell>
          <cell r="AH35">
            <v>47.81</v>
          </cell>
          <cell r="AI35">
            <v>83.790999999999997</v>
          </cell>
          <cell r="AJ35">
            <v>4006.0477099999998</v>
          </cell>
          <cell r="AK35">
            <v>58180.917655240002</v>
          </cell>
          <cell r="AM35">
            <v>41.45</v>
          </cell>
          <cell r="AN35">
            <v>50.396000000000001</v>
          </cell>
          <cell r="AO35">
            <v>2088.9142000000002</v>
          </cell>
          <cell r="AP35">
            <v>52.84</v>
          </cell>
          <cell r="AQ35">
            <v>65.591000000000008</v>
          </cell>
          <cell r="AR35">
            <v>3465.8284400000007</v>
          </cell>
          <cell r="AS35">
            <v>78.34</v>
          </cell>
          <cell r="AT35">
            <v>45.727000000000004</v>
          </cell>
          <cell r="AU35">
            <v>3582.2531800000006</v>
          </cell>
          <cell r="AV35">
            <v>51.050000000000004</v>
          </cell>
          <cell r="AW35">
            <v>23.045999999999999</v>
          </cell>
          <cell r="AX35">
            <v>1176.4983</v>
          </cell>
          <cell r="AY35">
            <v>9.84</v>
          </cell>
          <cell r="AZ35">
            <v>29.809000000000001</v>
          </cell>
          <cell r="BA35">
            <v>293.32056</v>
          </cell>
          <cell r="BB35">
            <v>68.61</v>
          </cell>
          <cell r="BC35">
            <v>100.32600000000001</v>
          </cell>
          <cell r="BD35">
            <v>6883.3668600000001</v>
          </cell>
          <cell r="BE35">
            <v>17490.181539999998</v>
          </cell>
          <cell r="BG35">
            <v>73.89</v>
          </cell>
          <cell r="BH35">
            <v>123.786</v>
          </cell>
          <cell r="BI35">
            <v>9146.5475399999996</v>
          </cell>
          <cell r="BJ35">
            <v>37.369999999999997</v>
          </cell>
          <cell r="BK35">
            <v>312.22000000000003</v>
          </cell>
          <cell r="BL35">
            <v>11667.661400000001</v>
          </cell>
          <cell r="BM35">
            <v>75.72</v>
          </cell>
          <cell r="BN35">
            <v>81.885000000000005</v>
          </cell>
          <cell r="BO35">
            <v>6200.3322000000007</v>
          </cell>
          <cell r="BP35">
            <v>62.910000000000004</v>
          </cell>
          <cell r="BQ35">
            <v>157.56</v>
          </cell>
          <cell r="BR35">
            <v>9912.0996000000014</v>
          </cell>
          <cell r="BS35">
            <v>41.82</v>
          </cell>
          <cell r="BT35">
            <v>257.03100000000001</v>
          </cell>
          <cell r="BU35">
            <v>10749.03642</v>
          </cell>
          <cell r="BV35">
            <v>734.5</v>
          </cell>
          <cell r="BW35">
            <v>5.6280000000000001</v>
          </cell>
          <cell r="BX35">
            <v>4133.7660000000005</v>
          </cell>
          <cell r="BY35">
            <v>36.78</v>
          </cell>
          <cell r="BZ35">
            <v>154.94300000000001</v>
          </cell>
          <cell r="CA35">
            <v>5698.8035400000008</v>
          </cell>
          <cell r="CB35">
            <v>57508.246700000011</v>
          </cell>
          <cell r="CD35">
            <v>21.73</v>
          </cell>
          <cell r="CE35">
            <v>32.997999999999998</v>
          </cell>
          <cell r="CF35">
            <v>717.04653999999994</v>
          </cell>
          <cell r="CG35">
            <v>37.51</v>
          </cell>
          <cell r="CH35">
            <v>28.759</v>
          </cell>
          <cell r="CI35">
            <v>1078.75009</v>
          </cell>
          <cell r="CJ35">
            <v>1795.7966299999998</v>
          </cell>
          <cell r="CL35">
            <v>1273.48</v>
          </cell>
        </row>
        <row r="36">
          <cell r="A36" t="str">
            <v>01/06/2006</v>
          </cell>
          <cell r="B36">
            <v>38723</v>
          </cell>
          <cell r="C36">
            <v>99.784079663208345</v>
          </cell>
          <cell r="D36">
            <v>101.93679694687945</v>
          </cell>
          <cell r="E36">
            <v>100.70377018170795</v>
          </cell>
          <cell r="F36">
            <v>102.84528254213836</v>
          </cell>
          <cell r="G36">
            <v>101.31226355611599</v>
          </cell>
          <cell r="H36">
            <v>102.79903342730567</v>
          </cell>
          <cell r="I36">
            <v>51.050000000000004</v>
          </cell>
          <cell r="J36">
            <v>28.243710000000004</v>
          </cell>
          <cell r="K36">
            <v>206.74100000000001</v>
          </cell>
          <cell r="L36">
            <v>5839.1328491100012</v>
          </cell>
          <cell r="M36">
            <v>88.86</v>
          </cell>
          <cell r="N36">
            <v>77.356999999999999</v>
          </cell>
          <cell r="O36">
            <v>6873.9430199999997</v>
          </cell>
          <cell r="P36">
            <v>77.400000000000006</v>
          </cell>
          <cell r="Q36">
            <v>146.29</v>
          </cell>
          <cell r="R36">
            <v>11322.846</v>
          </cell>
          <cell r="S36">
            <v>33.1</v>
          </cell>
          <cell r="T36">
            <v>92.440400000000011</v>
          </cell>
          <cell r="U36">
            <v>3059.7772400000003</v>
          </cell>
          <cell r="V36">
            <v>30.400000000000002</v>
          </cell>
          <cell r="W36">
            <v>419.04</v>
          </cell>
          <cell r="X36">
            <v>12738.816000000001</v>
          </cell>
          <cell r="Y36">
            <v>88.56</v>
          </cell>
          <cell r="Z36">
            <v>67.497</v>
          </cell>
          <cell r="AA36">
            <v>5977.5343199999998</v>
          </cell>
          <cell r="AB36">
            <v>18.27</v>
          </cell>
          <cell r="AC36">
            <v>118.25700000000001</v>
          </cell>
          <cell r="AD36">
            <v>2160.55539</v>
          </cell>
          <cell r="AE36">
            <v>46.14</v>
          </cell>
          <cell r="AF36">
            <v>135.13900000000001</v>
          </cell>
          <cell r="AG36">
            <v>6235.3134600000003</v>
          </cell>
          <cell r="AH36">
            <v>48.7</v>
          </cell>
          <cell r="AI36">
            <v>83.790999999999997</v>
          </cell>
          <cell r="AJ36">
            <v>4080.6217000000001</v>
          </cell>
          <cell r="AK36">
            <v>58288.539979110006</v>
          </cell>
          <cell r="AM36">
            <v>41.433330000000005</v>
          </cell>
          <cell r="AN36">
            <v>50.396000000000001</v>
          </cell>
          <cell r="AO36">
            <v>2088.0740986800001</v>
          </cell>
          <cell r="AP36">
            <v>52.85</v>
          </cell>
          <cell r="AQ36">
            <v>65.591000000000008</v>
          </cell>
          <cell r="AR36">
            <v>3466.4843500000006</v>
          </cell>
          <cell r="AS36">
            <v>79.67</v>
          </cell>
          <cell r="AT36">
            <v>45.727000000000004</v>
          </cell>
          <cell r="AU36">
            <v>3643.0700900000002</v>
          </cell>
          <cell r="AV36">
            <v>51.050000000000004</v>
          </cell>
          <cell r="AW36">
            <v>23.045999999999999</v>
          </cell>
          <cell r="AX36">
            <v>1176.4983</v>
          </cell>
          <cell r="AY36">
            <v>10.029999999999999</v>
          </cell>
          <cell r="AZ36">
            <v>29.809000000000001</v>
          </cell>
          <cell r="BA36">
            <v>298.98426999999998</v>
          </cell>
          <cell r="BB36">
            <v>70</v>
          </cell>
          <cell r="BC36">
            <v>100.32600000000001</v>
          </cell>
          <cell r="BD36">
            <v>7022.8200000000006</v>
          </cell>
          <cell r="BE36">
            <v>17695.931108680001</v>
          </cell>
          <cell r="BG36">
            <v>73.989999999999995</v>
          </cell>
          <cell r="BH36">
            <v>123.786</v>
          </cell>
          <cell r="BI36">
            <v>9158.9261399999996</v>
          </cell>
          <cell r="BJ36">
            <v>37.25</v>
          </cell>
          <cell r="BK36">
            <v>312.22000000000003</v>
          </cell>
          <cell r="BL36">
            <v>11630.195000000002</v>
          </cell>
          <cell r="BM36">
            <v>75.739999999999995</v>
          </cell>
          <cell r="BN36">
            <v>81.885000000000005</v>
          </cell>
          <cell r="BO36">
            <v>6201.9699000000001</v>
          </cell>
          <cell r="BP36">
            <v>62.620000000000005</v>
          </cell>
          <cell r="BQ36">
            <v>157.56</v>
          </cell>
          <cell r="BR36">
            <v>9866.4072000000015</v>
          </cell>
          <cell r="BS36">
            <v>41.62</v>
          </cell>
          <cell r="BT36">
            <v>257.03100000000001</v>
          </cell>
          <cell r="BU36">
            <v>10697.630219999999</v>
          </cell>
          <cell r="BV36">
            <v>723</v>
          </cell>
          <cell r="BW36">
            <v>5.6280000000000001</v>
          </cell>
          <cell r="BX36">
            <v>4069.0439999999999</v>
          </cell>
          <cell r="BY36">
            <v>37.230000000000004</v>
          </cell>
          <cell r="BZ36">
            <v>154.94300000000001</v>
          </cell>
          <cell r="CA36">
            <v>5768.5278900000012</v>
          </cell>
          <cell r="CB36">
            <v>57392.700349999999</v>
          </cell>
          <cell r="CD36">
            <v>21.86</v>
          </cell>
          <cell r="CE36">
            <v>32.997999999999998</v>
          </cell>
          <cell r="CF36">
            <v>721.33627999999987</v>
          </cell>
          <cell r="CG36">
            <v>38.215000000000003</v>
          </cell>
          <cell r="CH36">
            <v>28.759</v>
          </cell>
          <cell r="CI36">
            <v>1099.0251850000002</v>
          </cell>
          <cell r="CJ36">
            <v>1820.361465</v>
          </cell>
          <cell r="CL36">
            <v>1285.45</v>
          </cell>
        </row>
        <row r="37">
          <cell r="A37" t="str">
            <v>01/09/2006</v>
          </cell>
          <cell r="B37">
            <v>38726</v>
          </cell>
          <cell r="C37">
            <v>100.41089776237229</v>
          </cell>
          <cell r="D37">
            <v>102.6623469054685</v>
          </cell>
          <cell r="E37">
            <v>106.67157470017227</v>
          </cell>
          <cell r="F37">
            <v>104.79941224179629</v>
          </cell>
          <cell r="G37">
            <v>101.68269230769229</v>
          </cell>
          <cell r="H37">
            <v>106.20217478856222</v>
          </cell>
          <cell r="I37">
            <v>52.74</v>
          </cell>
          <cell r="J37">
            <v>28.398580000000003</v>
          </cell>
          <cell r="K37">
            <v>206.74100000000001</v>
          </cell>
          <cell r="L37">
            <v>5871.1508277800012</v>
          </cell>
          <cell r="M37">
            <v>89.53</v>
          </cell>
          <cell r="N37">
            <v>77.356999999999999</v>
          </cell>
          <cell r="O37">
            <v>6925.7722100000001</v>
          </cell>
          <cell r="P37">
            <v>77.960000000000008</v>
          </cell>
          <cell r="Q37">
            <v>146.29</v>
          </cell>
          <cell r="R37">
            <v>11404.768400000001</v>
          </cell>
          <cell r="S37">
            <v>33.5</v>
          </cell>
          <cell r="T37">
            <v>92.440400000000011</v>
          </cell>
          <cell r="U37">
            <v>3096.7534000000005</v>
          </cell>
          <cell r="V37">
            <v>30.48</v>
          </cell>
          <cell r="W37">
            <v>419.04</v>
          </cell>
          <cell r="X37">
            <v>12772.3392</v>
          </cell>
          <cell r="Y37">
            <v>89.5</v>
          </cell>
          <cell r="Z37">
            <v>67.497</v>
          </cell>
          <cell r="AA37">
            <v>6040.9814999999999</v>
          </cell>
          <cell r="AB37">
            <v>18.27</v>
          </cell>
          <cell r="AC37">
            <v>118.25700000000001</v>
          </cell>
          <cell r="AD37">
            <v>2160.55539</v>
          </cell>
          <cell r="AE37">
            <v>46.21</v>
          </cell>
          <cell r="AF37">
            <v>135.13900000000001</v>
          </cell>
          <cell r="AG37">
            <v>6244.7731900000008</v>
          </cell>
          <cell r="AH37">
            <v>49.38</v>
          </cell>
          <cell r="AI37">
            <v>83.790999999999997</v>
          </cell>
          <cell r="AJ37">
            <v>4137.5995800000001</v>
          </cell>
          <cell r="AK37">
            <v>58654.693697780007</v>
          </cell>
          <cell r="AM37">
            <v>42.163330000000002</v>
          </cell>
          <cell r="AN37">
            <v>50.396000000000001</v>
          </cell>
          <cell r="AO37">
            <v>2124.8631786800001</v>
          </cell>
          <cell r="AP37">
            <v>53.69</v>
          </cell>
          <cell r="AQ37">
            <v>65.591000000000008</v>
          </cell>
          <cell r="AR37">
            <v>3521.5807900000004</v>
          </cell>
          <cell r="AS37">
            <v>79.800000000000011</v>
          </cell>
          <cell r="AT37">
            <v>45.727000000000004</v>
          </cell>
          <cell r="AU37">
            <v>3649.0146000000009</v>
          </cell>
          <cell r="AV37">
            <v>52.74</v>
          </cell>
          <cell r="AW37">
            <v>23.045999999999999</v>
          </cell>
          <cell r="AX37">
            <v>1215.44604</v>
          </cell>
          <cell r="AY37">
            <v>10.34</v>
          </cell>
          <cell r="AZ37">
            <v>29.809000000000001</v>
          </cell>
          <cell r="BA37">
            <v>308.22505999999998</v>
          </cell>
          <cell r="BB37">
            <v>69.8</v>
          </cell>
          <cell r="BC37">
            <v>100.32600000000001</v>
          </cell>
          <cell r="BD37">
            <v>7002.7548000000006</v>
          </cell>
          <cell r="BE37">
            <v>17821.884468680004</v>
          </cell>
          <cell r="BG37">
            <v>78.260000000000005</v>
          </cell>
          <cell r="BH37">
            <v>123.786</v>
          </cell>
          <cell r="BI37">
            <v>9687.4923600000002</v>
          </cell>
          <cell r="BJ37">
            <v>39.950000000000003</v>
          </cell>
          <cell r="BK37">
            <v>312.22000000000003</v>
          </cell>
          <cell r="BL37">
            <v>12473.189000000002</v>
          </cell>
          <cell r="BM37">
            <v>79.89</v>
          </cell>
          <cell r="BN37">
            <v>81.885000000000005</v>
          </cell>
          <cell r="BO37">
            <v>6541.7926500000003</v>
          </cell>
          <cell r="BP37">
            <v>65.239999999999995</v>
          </cell>
          <cell r="BQ37">
            <v>157.56</v>
          </cell>
          <cell r="BR37">
            <v>10279.214399999999</v>
          </cell>
          <cell r="BS37">
            <v>44.08</v>
          </cell>
          <cell r="BT37">
            <v>257.03100000000001</v>
          </cell>
          <cell r="BU37">
            <v>11329.92648</v>
          </cell>
          <cell r="BV37">
            <v>774.5</v>
          </cell>
          <cell r="BW37">
            <v>5.6280000000000001</v>
          </cell>
          <cell r="BX37">
            <v>4358.8860000000004</v>
          </cell>
          <cell r="BY37">
            <v>39.520000000000003</v>
          </cell>
          <cell r="BZ37">
            <v>154.94300000000001</v>
          </cell>
          <cell r="CA37">
            <v>6123.3473600000007</v>
          </cell>
          <cell r="CB37">
            <v>60793.848250000003</v>
          </cell>
          <cell r="CD37">
            <v>21.98</v>
          </cell>
          <cell r="CE37">
            <v>32.997999999999998</v>
          </cell>
          <cell r="CF37">
            <v>725.29603999999995</v>
          </cell>
          <cell r="CG37">
            <v>39.28</v>
          </cell>
          <cell r="CH37">
            <v>28.759</v>
          </cell>
          <cell r="CI37">
            <v>1129.6535200000001</v>
          </cell>
          <cell r="CJ37">
            <v>1854.94956</v>
          </cell>
          <cell r="CL37">
            <v>1290.1500000000001</v>
          </cell>
        </row>
        <row r="38">
          <cell r="A38" t="str">
            <v>01/10/2006</v>
          </cell>
          <cell r="B38">
            <v>38727</v>
          </cell>
          <cell r="C38">
            <v>100.34724572076333</v>
          </cell>
          <cell r="D38">
            <v>103.32826331766537</v>
          </cell>
          <cell r="E38">
            <v>107.62675853560839</v>
          </cell>
          <cell r="F38">
            <v>106.83393629332643</v>
          </cell>
          <cell r="G38">
            <v>101.64643757881461</v>
          </cell>
          <cell r="H38">
            <v>109.52476842529197</v>
          </cell>
          <cell r="I38">
            <v>54.39</v>
          </cell>
          <cell r="J38">
            <v>27.779080000000004</v>
          </cell>
          <cell r="K38">
            <v>206.74100000000001</v>
          </cell>
          <cell r="L38">
            <v>5743.0747782800008</v>
          </cell>
          <cell r="M38">
            <v>89.83</v>
          </cell>
          <cell r="N38">
            <v>77.356999999999999</v>
          </cell>
          <cell r="O38">
            <v>6948.9793099999997</v>
          </cell>
          <cell r="P38">
            <v>77.7</v>
          </cell>
          <cell r="Q38">
            <v>146.29</v>
          </cell>
          <cell r="R38">
            <v>11366.733</v>
          </cell>
          <cell r="S38">
            <v>33.6</v>
          </cell>
          <cell r="T38">
            <v>92.440400000000011</v>
          </cell>
          <cell r="U38">
            <v>3105.9974400000006</v>
          </cell>
          <cell r="V38">
            <v>30.61</v>
          </cell>
          <cell r="W38">
            <v>419.04</v>
          </cell>
          <cell r="X38">
            <v>12826.814400000001</v>
          </cell>
          <cell r="Y38">
            <v>89.800000000000011</v>
          </cell>
          <cell r="Z38">
            <v>67.497</v>
          </cell>
          <cell r="AA38">
            <v>6061.2306000000008</v>
          </cell>
          <cell r="AB38">
            <v>18.440000000000001</v>
          </cell>
          <cell r="AC38">
            <v>118.25700000000001</v>
          </cell>
          <cell r="AD38">
            <v>2180.6590800000004</v>
          </cell>
          <cell r="AE38">
            <v>46.03</v>
          </cell>
          <cell r="AF38">
            <v>135.13900000000001</v>
          </cell>
          <cell r="AG38">
            <v>6220.4481700000006</v>
          </cell>
          <cell r="AH38">
            <v>49.69</v>
          </cell>
          <cell r="AI38">
            <v>83.790999999999997</v>
          </cell>
          <cell r="AJ38">
            <v>4163.5747899999997</v>
          </cell>
          <cell r="AK38">
            <v>58617.511568280002</v>
          </cell>
          <cell r="AM38">
            <v>42.213330000000006</v>
          </cell>
          <cell r="AN38">
            <v>50.396000000000001</v>
          </cell>
          <cell r="AO38">
            <v>2127.3829786800002</v>
          </cell>
          <cell r="AP38">
            <v>52.68</v>
          </cell>
          <cell r="AQ38">
            <v>65.591000000000008</v>
          </cell>
          <cell r="AR38">
            <v>3455.3338800000006</v>
          </cell>
          <cell r="AS38">
            <v>80.95</v>
          </cell>
          <cell r="AT38">
            <v>45.727000000000004</v>
          </cell>
          <cell r="AU38">
            <v>3701.6006500000003</v>
          </cell>
          <cell r="AV38">
            <v>54.39</v>
          </cell>
          <cell r="AW38">
            <v>23.045999999999999</v>
          </cell>
          <cell r="AX38">
            <v>1253.4719399999999</v>
          </cell>
          <cell r="AY38">
            <v>10.59</v>
          </cell>
          <cell r="AZ38">
            <v>29.809000000000001</v>
          </cell>
          <cell r="BA38">
            <v>315.67731000000003</v>
          </cell>
          <cell r="BB38">
            <v>70.61</v>
          </cell>
          <cell r="BC38">
            <v>100.32600000000001</v>
          </cell>
          <cell r="BD38">
            <v>7084.0188600000001</v>
          </cell>
          <cell r="BE38">
            <v>17937.485618679999</v>
          </cell>
          <cell r="BG38">
            <v>78.5</v>
          </cell>
          <cell r="BH38">
            <v>123.786</v>
          </cell>
          <cell r="BI38">
            <v>9717.2010000000009</v>
          </cell>
          <cell r="BJ38">
            <v>40.340000000000003</v>
          </cell>
          <cell r="BK38">
            <v>312.22000000000003</v>
          </cell>
          <cell r="BL38">
            <v>12594.954800000001</v>
          </cell>
          <cell r="BM38">
            <v>81.22</v>
          </cell>
          <cell r="BN38">
            <v>81.885000000000005</v>
          </cell>
          <cell r="BO38">
            <v>6650.6997000000001</v>
          </cell>
          <cell r="BP38">
            <v>65.91</v>
          </cell>
          <cell r="BQ38">
            <v>157.56</v>
          </cell>
          <cell r="BR38">
            <v>10384.7796</v>
          </cell>
          <cell r="BS38">
            <v>43.81</v>
          </cell>
          <cell r="BT38">
            <v>257.03100000000001</v>
          </cell>
          <cell r="BU38">
            <v>11260.528110000001</v>
          </cell>
          <cell r="BV38">
            <v>810</v>
          </cell>
          <cell r="BW38">
            <v>5.6280000000000001</v>
          </cell>
          <cell r="BX38">
            <v>4558.68</v>
          </cell>
          <cell r="BY38">
            <v>39.83</v>
          </cell>
          <cell r="BZ38">
            <v>154.94300000000001</v>
          </cell>
          <cell r="CA38">
            <v>6171.3796900000007</v>
          </cell>
          <cell r="CB38">
            <v>61338.222900000001</v>
          </cell>
          <cell r="CD38">
            <v>22.3</v>
          </cell>
          <cell r="CE38">
            <v>32.997999999999998</v>
          </cell>
          <cell r="CF38">
            <v>735.85539999999992</v>
          </cell>
          <cell r="CG38">
            <v>40.164999999999999</v>
          </cell>
          <cell r="CH38">
            <v>28.759</v>
          </cell>
          <cell r="CI38">
            <v>1155.105235</v>
          </cell>
          <cell r="CJ38">
            <v>1890.9606349999999</v>
          </cell>
          <cell r="CL38">
            <v>1289.69</v>
          </cell>
        </row>
        <row r="39">
          <cell r="A39" t="str">
            <v>01/11/2006</v>
          </cell>
          <cell r="B39">
            <v>38728</v>
          </cell>
          <cell r="C39">
            <v>100.14717872811964</v>
          </cell>
          <cell r="D39">
            <v>101.83498050764663</v>
          </cell>
          <cell r="E39">
            <v>108.89689167458529</v>
          </cell>
          <cell r="F39">
            <v>107.74011314740338</v>
          </cell>
          <cell r="G39">
            <v>102.00031525851196</v>
          </cell>
          <cell r="H39">
            <v>108.65888038662908</v>
          </cell>
          <cell r="I39">
            <v>53.96</v>
          </cell>
          <cell r="J39">
            <v>27.391890000000004</v>
          </cell>
          <cell r="K39">
            <v>206.74100000000001</v>
          </cell>
          <cell r="L39">
            <v>5663.0267304900008</v>
          </cell>
          <cell r="M39">
            <v>89.22</v>
          </cell>
          <cell r="N39">
            <v>77.356999999999999</v>
          </cell>
          <cell r="O39">
            <v>6901.7915400000002</v>
          </cell>
          <cell r="P39">
            <v>77.09</v>
          </cell>
          <cell r="Q39">
            <v>146.29</v>
          </cell>
          <cell r="R39">
            <v>11277.4961</v>
          </cell>
          <cell r="S39">
            <v>33.340000000000003</v>
          </cell>
          <cell r="T39">
            <v>92.440400000000011</v>
          </cell>
          <cell r="U39">
            <v>3081.9629360000008</v>
          </cell>
          <cell r="V39">
            <v>30.85</v>
          </cell>
          <cell r="W39">
            <v>419.04</v>
          </cell>
          <cell r="X39">
            <v>12927.384000000002</v>
          </cell>
          <cell r="Y39">
            <v>88.51</v>
          </cell>
          <cell r="Z39">
            <v>67.497</v>
          </cell>
          <cell r="AA39">
            <v>5974.1594700000005</v>
          </cell>
          <cell r="AB39">
            <v>18.400000000000002</v>
          </cell>
          <cell r="AC39">
            <v>118.25700000000001</v>
          </cell>
          <cell r="AD39">
            <v>2175.9288000000001</v>
          </cell>
          <cell r="AE39">
            <v>46.57</v>
          </cell>
          <cell r="AF39">
            <v>135.13900000000001</v>
          </cell>
          <cell r="AG39">
            <v>6293.4232300000003</v>
          </cell>
          <cell r="AH39">
            <v>50.19</v>
          </cell>
          <cell r="AI39">
            <v>83.790999999999997</v>
          </cell>
          <cell r="AJ39">
            <v>4205.4702899999993</v>
          </cell>
          <cell r="AK39">
            <v>58500.643096489999</v>
          </cell>
          <cell r="AM39">
            <v>41.416670000000003</v>
          </cell>
          <cell r="AN39">
            <v>50.396000000000001</v>
          </cell>
          <cell r="AO39">
            <v>2087.2345013200002</v>
          </cell>
          <cell r="AP39">
            <v>51.35</v>
          </cell>
          <cell r="AQ39">
            <v>65.591000000000008</v>
          </cell>
          <cell r="AR39">
            <v>3368.0978500000006</v>
          </cell>
          <cell r="AS39">
            <v>80</v>
          </cell>
          <cell r="AT39">
            <v>45.727000000000004</v>
          </cell>
          <cell r="AU39">
            <v>3658.1600000000003</v>
          </cell>
          <cell r="AV39">
            <v>53.96</v>
          </cell>
          <cell r="AW39">
            <v>23.045999999999999</v>
          </cell>
          <cell r="AX39">
            <v>1243.5621599999999</v>
          </cell>
          <cell r="AY39">
            <v>10.38</v>
          </cell>
          <cell r="AZ39">
            <v>29.809000000000001</v>
          </cell>
          <cell r="BA39">
            <v>309.41742000000005</v>
          </cell>
          <cell r="BB39">
            <v>69.89</v>
          </cell>
          <cell r="BC39">
            <v>100.32600000000001</v>
          </cell>
          <cell r="BD39">
            <v>7011.7841400000007</v>
          </cell>
          <cell r="BE39">
            <v>17678.25607132</v>
          </cell>
          <cell r="BG39">
            <v>78.94</v>
          </cell>
          <cell r="BH39">
            <v>123.786</v>
          </cell>
          <cell r="BI39">
            <v>9771.6668399999999</v>
          </cell>
          <cell r="BJ39">
            <v>41.39</v>
          </cell>
          <cell r="BK39">
            <v>312.22000000000003</v>
          </cell>
          <cell r="BL39">
            <v>12922.785800000001</v>
          </cell>
          <cell r="BM39">
            <v>81.66</v>
          </cell>
          <cell r="BN39">
            <v>81.885000000000005</v>
          </cell>
          <cell r="BO39">
            <v>6686.7291000000005</v>
          </cell>
          <cell r="BP39">
            <v>65.95</v>
          </cell>
          <cell r="BQ39">
            <v>157.56</v>
          </cell>
          <cell r="BR39">
            <v>10391.082</v>
          </cell>
          <cell r="BS39">
            <v>44.65</v>
          </cell>
          <cell r="BT39">
            <v>257.03100000000001</v>
          </cell>
          <cell r="BU39">
            <v>11476.434149999999</v>
          </cell>
          <cell r="BV39">
            <v>822.88</v>
          </cell>
          <cell r="BW39">
            <v>5.6280000000000001</v>
          </cell>
          <cell r="BX39">
            <v>4631.1686399999999</v>
          </cell>
          <cell r="BY39">
            <v>39.900000000000006</v>
          </cell>
          <cell r="BZ39">
            <v>154.94300000000001</v>
          </cell>
          <cell r="CA39">
            <v>6182.2257000000018</v>
          </cell>
          <cell r="CB39">
            <v>62062.092230000002</v>
          </cell>
          <cell r="CD39">
            <v>23.37</v>
          </cell>
          <cell r="CE39">
            <v>32.997999999999998</v>
          </cell>
          <cell r="CF39">
            <v>771.16325999999992</v>
          </cell>
          <cell r="CG39">
            <v>39.494999999999997</v>
          </cell>
          <cell r="CH39">
            <v>28.759</v>
          </cell>
          <cell r="CI39">
            <v>1135.8367049999999</v>
          </cell>
          <cell r="CJ39">
            <v>1906.999965</v>
          </cell>
          <cell r="CL39">
            <v>1294.18</v>
          </cell>
        </row>
        <row r="40">
          <cell r="A40" t="str">
            <v>01/12/2006</v>
          </cell>
          <cell r="B40">
            <v>38729</v>
          </cell>
          <cell r="C40">
            <v>99.420783102579392</v>
          </cell>
          <cell r="D40">
            <v>100.2449169539251</v>
          </cell>
          <cell r="E40">
            <v>106.10525462640818</v>
          </cell>
          <cell r="F40">
            <v>106.20979419058915</v>
          </cell>
          <cell r="G40">
            <v>101.36034047919291</v>
          </cell>
          <cell r="H40">
            <v>106.34313330648408</v>
          </cell>
          <cell r="I40">
            <v>52.81</v>
          </cell>
          <cell r="J40">
            <v>27.208860000000001</v>
          </cell>
          <cell r="K40">
            <v>206.74100000000001</v>
          </cell>
          <cell r="L40">
            <v>5625.1869252600009</v>
          </cell>
          <cell r="M40">
            <v>88.23</v>
          </cell>
          <cell r="N40">
            <v>77.356999999999999</v>
          </cell>
          <cell r="O40">
            <v>6825.2081100000005</v>
          </cell>
          <cell r="P40">
            <v>77.400000000000006</v>
          </cell>
          <cell r="Q40">
            <v>146.29</v>
          </cell>
          <cell r="R40">
            <v>11322.846</v>
          </cell>
          <cell r="S40">
            <v>33.1</v>
          </cell>
          <cell r="T40">
            <v>92.440400000000011</v>
          </cell>
          <cell r="U40">
            <v>3059.7772400000003</v>
          </cell>
          <cell r="V40">
            <v>30.43</v>
          </cell>
          <cell r="W40">
            <v>419.04</v>
          </cell>
          <cell r="X40">
            <v>12751.387200000001</v>
          </cell>
          <cell r="Y40">
            <v>87.45</v>
          </cell>
          <cell r="Z40">
            <v>67.497</v>
          </cell>
          <cell r="AA40">
            <v>5902.61265</v>
          </cell>
          <cell r="AB40">
            <v>18.2</v>
          </cell>
          <cell r="AC40">
            <v>118.25700000000001</v>
          </cell>
          <cell r="AD40">
            <v>2152.2773999999999</v>
          </cell>
          <cell r="AE40">
            <v>46.230000000000004</v>
          </cell>
          <cell r="AF40">
            <v>135.13900000000001</v>
          </cell>
          <cell r="AG40">
            <v>6247.4759700000013</v>
          </cell>
          <cell r="AH40">
            <v>50</v>
          </cell>
          <cell r="AI40">
            <v>83.790999999999997</v>
          </cell>
          <cell r="AJ40">
            <v>4189.55</v>
          </cell>
          <cell r="AK40">
            <v>58076.321495260003</v>
          </cell>
          <cell r="AM40">
            <v>40.683330000000005</v>
          </cell>
          <cell r="AN40">
            <v>50.396000000000001</v>
          </cell>
          <cell r="AO40">
            <v>2050.2770986800001</v>
          </cell>
          <cell r="AP40">
            <v>50.79</v>
          </cell>
          <cell r="AQ40">
            <v>65.591000000000008</v>
          </cell>
          <cell r="AR40">
            <v>3331.3668900000002</v>
          </cell>
          <cell r="AS40">
            <v>79.7</v>
          </cell>
          <cell r="AT40">
            <v>45.727000000000004</v>
          </cell>
          <cell r="AU40">
            <v>3644.4419000000003</v>
          </cell>
          <cell r="AV40">
            <v>52.81</v>
          </cell>
          <cell r="AW40">
            <v>23.045999999999999</v>
          </cell>
          <cell r="AX40">
            <v>1217.05926</v>
          </cell>
          <cell r="AY40">
            <v>10.36</v>
          </cell>
          <cell r="AZ40">
            <v>29.809000000000001</v>
          </cell>
          <cell r="BA40">
            <v>308.82123999999999</v>
          </cell>
          <cell r="BB40">
            <v>68.28</v>
          </cell>
          <cell r="BC40">
            <v>100.32600000000001</v>
          </cell>
          <cell r="BD40">
            <v>6850.2592800000002</v>
          </cell>
          <cell r="BE40">
            <v>17402.225668679999</v>
          </cell>
          <cell r="BG40">
            <v>76.790000000000006</v>
          </cell>
          <cell r="BH40">
            <v>123.786</v>
          </cell>
          <cell r="BI40">
            <v>9505.5269400000016</v>
          </cell>
          <cell r="BJ40">
            <v>40.54</v>
          </cell>
          <cell r="BK40">
            <v>312.22000000000003</v>
          </cell>
          <cell r="BL40">
            <v>12657.398800000001</v>
          </cell>
          <cell r="BM40">
            <v>79.84</v>
          </cell>
          <cell r="BN40">
            <v>81.885000000000005</v>
          </cell>
          <cell r="BO40">
            <v>6537.6984000000011</v>
          </cell>
          <cell r="BP40">
            <v>65.23</v>
          </cell>
          <cell r="BQ40">
            <v>157.56</v>
          </cell>
          <cell r="BR40">
            <v>10277.638800000001</v>
          </cell>
          <cell r="BS40">
            <v>42.85</v>
          </cell>
          <cell r="BT40">
            <v>257.03100000000001</v>
          </cell>
          <cell r="BU40">
            <v>11013.778350000001</v>
          </cell>
          <cell r="BV40">
            <v>810</v>
          </cell>
          <cell r="BW40">
            <v>5.6280000000000001</v>
          </cell>
          <cell r="BX40">
            <v>4558.68</v>
          </cell>
          <cell r="BY40">
            <v>38.21</v>
          </cell>
          <cell r="BZ40">
            <v>154.94300000000001</v>
          </cell>
          <cell r="CA40">
            <v>5920.3720300000004</v>
          </cell>
          <cell r="CB40">
            <v>60471.09332</v>
          </cell>
          <cell r="CD40">
            <v>23.12</v>
          </cell>
          <cell r="CE40">
            <v>32.997999999999998</v>
          </cell>
          <cell r="CF40">
            <v>762.91376000000002</v>
          </cell>
          <cell r="CG40">
            <v>38.840000000000003</v>
          </cell>
          <cell r="CH40">
            <v>28.759</v>
          </cell>
          <cell r="CI40">
            <v>1116.9995600000002</v>
          </cell>
          <cell r="CJ40">
            <v>1879.9133200000001</v>
          </cell>
          <cell r="CL40">
            <v>1286.06</v>
          </cell>
        </row>
        <row r="41">
          <cell r="A41" t="str">
            <v>01/13/2006</v>
          </cell>
          <cell r="B41">
            <v>38730</v>
          </cell>
          <cell r="C41">
            <v>99.482886186634573</v>
          </cell>
          <cell r="D41">
            <v>100.44070591003127</v>
          </cell>
          <cell r="E41">
            <v>105.08435899629961</v>
          </cell>
          <cell r="F41">
            <v>107.00373940402876</v>
          </cell>
          <cell r="G41">
            <v>101.48210907944512</v>
          </cell>
          <cell r="H41">
            <v>106.68546113572293</v>
          </cell>
          <cell r="I41">
            <v>52.980000000000004</v>
          </cell>
          <cell r="J41">
            <v>27.610130000000002</v>
          </cell>
          <cell r="K41">
            <v>206.74100000000001</v>
          </cell>
          <cell r="L41">
            <v>5708.1458863300004</v>
          </cell>
          <cell r="M41">
            <v>87.850000000000009</v>
          </cell>
          <cell r="N41">
            <v>77.356999999999999</v>
          </cell>
          <cell r="O41">
            <v>6795.8124500000004</v>
          </cell>
          <cell r="P41">
            <v>77.95</v>
          </cell>
          <cell r="Q41">
            <v>146.29</v>
          </cell>
          <cell r="R41">
            <v>11403.3055</v>
          </cell>
          <cell r="S41">
            <v>33.25</v>
          </cell>
          <cell r="T41">
            <v>92.440400000000011</v>
          </cell>
          <cell r="U41">
            <v>3073.6433000000002</v>
          </cell>
          <cell r="V41">
            <v>30.25</v>
          </cell>
          <cell r="W41">
            <v>419.04</v>
          </cell>
          <cell r="X41">
            <v>12675.960000000001</v>
          </cell>
          <cell r="Y41">
            <v>87.02</v>
          </cell>
          <cell r="Z41">
            <v>67.497</v>
          </cell>
          <cell r="AA41">
            <v>5873.5889399999996</v>
          </cell>
          <cell r="AB41">
            <v>18.32</v>
          </cell>
          <cell r="AC41">
            <v>118.25700000000001</v>
          </cell>
          <cell r="AD41">
            <v>2166.4682400000002</v>
          </cell>
          <cell r="AE41">
            <v>46.01</v>
          </cell>
          <cell r="AF41">
            <v>135.13900000000001</v>
          </cell>
          <cell r="AG41">
            <v>6217.74539</v>
          </cell>
          <cell r="AH41">
            <v>50.1</v>
          </cell>
          <cell r="AI41">
            <v>83.790999999999997</v>
          </cell>
          <cell r="AJ41">
            <v>4197.9291000000003</v>
          </cell>
          <cell r="AK41">
            <v>58112.59880633001</v>
          </cell>
          <cell r="AM41">
            <v>40.666670000000003</v>
          </cell>
          <cell r="AN41">
            <v>50.396000000000001</v>
          </cell>
          <cell r="AO41">
            <v>2049.4375013200001</v>
          </cell>
          <cell r="AP41">
            <v>50.93</v>
          </cell>
          <cell r="AQ41">
            <v>65.591000000000008</v>
          </cell>
          <cell r="AR41">
            <v>3340.5496300000004</v>
          </cell>
          <cell r="AS41">
            <v>80.33</v>
          </cell>
          <cell r="AT41">
            <v>45.727000000000004</v>
          </cell>
          <cell r="AU41">
            <v>3673.2499100000005</v>
          </cell>
          <cell r="AV41">
            <v>52.980000000000004</v>
          </cell>
          <cell r="AW41">
            <v>23.045999999999999</v>
          </cell>
          <cell r="AX41">
            <v>1220.9770800000001</v>
          </cell>
          <cell r="AY41">
            <v>10.56</v>
          </cell>
          <cell r="AZ41">
            <v>29.809000000000001</v>
          </cell>
          <cell r="BA41">
            <v>314.78304000000003</v>
          </cell>
          <cell r="BB41">
            <v>68.150000000000006</v>
          </cell>
          <cell r="BC41">
            <v>100.32600000000001</v>
          </cell>
          <cell r="BD41">
            <v>6837.2169000000013</v>
          </cell>
          <cell r="BE41">
            <v>17436.214061320003</v>
          </cell>
          <cell r="BG41">
            <v>77.11</v>
          </cell>
          <cell r="BH41">
            <v>123.786</v>
          </cell>
          <cell r="BI41">
            <v>9545.1384600000001</v>
          </cell>
          <cell r="BJ41">
            <v>40.28</v>
          </cell>
          <cell r="BK41">
            <v>312.22000000000003</v>
          </cell>
          <cell r="BL41">
            <v>12576.221600000001</v>
          </cell>
          <cell r="BM41">
            <v>79.38</v>
          </cell>
          <cell r="BN41">
            <v>81.885000000000005</v>
          </cell>
          <cell r="BO41">
            <v>6500.0312999999996</v>
          </cell>
          <cell r="BP41">
            <v>63.99</v>
          </cell>
          <cell r="BQ41">
            <v>157.56</v>
          </cell>
          <cell r="BR41">
            <v>10082.2644</v>
          </cell>
          <cell r="BS41">
            <v>42.480000000000004</v>
          </cell>
          <cell r="BT41">
            <v>257.03100000000001</v>
          </cell>
          <cell r="BU41">
            <v>10918.676880000001</v>
          </cell>
          <cell r="BV41">
            <v>785.25</v>
          </cell>
          <cell r="BW41">
            <v>5.6280000000000001</v>
          </cell>
          <cell r="BX41">
            <v>4419.3869999999997</v>
          </cell>
          <cell r="BY41">
            <v>37.74</v>
          </cell>
          <cell r="BZ41">
            <v>154.94300000000001</v>
          </cell>
          <cell r="CA41">
            <v>5847.5488200000009</v>
          </cell>
          <cell r="CB41">
            <v>59889.268459999999</v>
          </cell>
          <cell r="CD41">
            <v>23.45</v>
          </cell>
          <cell r="CE41">
            <v>32.997999999999998</v>
          </cell>
          <cell r="CF41">
            <v>773.80309999999997</v>
          </cell>
          <cell r="CG41">
            <v>38.950000000000003</v>
          </cell>
          <cell r="CH41">
            <v>28.759</v>
          </cell>
          <cell r="CI41">
            <v>1120.1630500000001</v>
          </cell>
          <cell r="CJ41">
            <v>1893.9661500000002</v>
          </cell>
          <cell r="CL41">
            <v>1287.605</v>
          </cell>
        </row>
        <row r="42">
          <cell r="A42" t="str">
            <v>01/17/2006</v>
          </cell>
          <cell r="B42">
            <v>38734</v>
          </cell>
          <cell r="C42">
            <v>99.664319547363121</v>
          </cell>
          <cell r="D42">
            <v>99.624717395231002</v>
          </cell>
          <cell r="E42">
            <v>103.40953476608716</v>
          </cell>
          <cell r="F42">
            <v>105.96331619136501</v>
          </cell>
          <cell r="G42">
            <v>101.11365069356873</v>
          </cell>
          <cell r="H42">
            <v>104.71204188481676</v>
          </cell>
          <cell r="I42">
            <v>52</v>
          </cell>
          <cell r="J42">
            <v>27.251090000000001</v>
          </cell>
          <cell r="K42">
            <v>206.74100000000001</v>
          </cell>
          <cell r="L42">
            <v>5633.9175976900005</v>
          </cell>
          <cell r="M42">
            <v>87.04</v>
          </cell>
          <cell r="N42">
            <v>77.356999999999999</v>
          </cell>
          <cell r="O42">
            <v>6733.1532800000004</v>
          </cell>
          <cell r="P42">
            <v>77.63</v>
          </cell>
          <cell r="Q42">
            <v>146.29</v>
          </cell>
          <cell r="R42">
            <v>11356.492699999999</v>
          </cell>
          <cell r="S42">
            <v>33.04</v>
          </cell>
          <cell r="T42">
            <v>92.440400000000011</v>
          </cell>
          <cell r="U42">
            <v>3054.2308160000002</v>
          </cell>
          <cell r="V42">
            <v>30.32</v>
          </cell>
          <cell r="W42">
            <v>419.04</v>
          </cell>
          <cell r="X42">
            <v>12705.292800000001</v>
          </cell>
          <cell r="Y42">
            <v>86.320000000000007</v>
          </cell>
          <cell r="Z42">
            <v>67.497</v>
          </cell>
          <cell r="AA42">
            <v>5826.3410400000002</v>
          </cell>
          <cell r="AB42">
            <v>18.28</v>
          </cell>
          <cell r="AC42">
            <v>118.25700000000001</v>
          </cell>
          <cell r="AD42">
            <v>2161.7379600000004</v>
          </cell>
          <cell r="AE42">
            <v>48.13</v>
          </cell>
          <cell r="AF42">
            <v>135.13900000000001</v>
          </cell>
          <cell r="AG42">
            <v>6504.2400700000007</v>
          </cell>
          <cell r="AH42">
            <v>50.64</v>
          </cell>
          <cell r="AI42">
            <v>83.790999999999997</v>
          </cell>
          <cell r="AJ42">
            <v>4243.1762399999998</v>
          </cell>
          <cell r="AK42">
            <v>58218.582503689999</v>
          </cell>
          <cell r="AM42">
            <v>40.07667</v>
          </cell>
          <cell r="AN42">
            <v>50.396000000000001</v>
          </cell>
          <cell r="AO42">
            <v>2019.70386132</v>
          </cell>
          <cell r="AP42">
            <v>50.02</v>
          </cell>
          <cell r="AQ42">
            <v>65.591000000000008</v>
          </cell>
          <cell r="AR42">
            <v>3280.8618200000005</v>
          </cell>
          <cell r="AS42">
            <v>80.31</v>
          </cell>
          <cell r="AT42">
            <v>45.727000000000004</v>
          </cell>
          <cell r="AU42">
            <v>3672.3353700000002</v>
          </cell>
          <cell r="AV42">
            <v>52</v>
          </cell>
          <cell r="AW42">
            <v>23.045999999999999</v>
          </cell>
          <cell r="AX42">
            <v>1198.3920000000001</v>
          </cell>
          <cell r="AY42">
            <v>10</v>
          </cell>
          <cell r="AZ42">
            <v>29.809000000000001</v>
          </cell>
          <cell r="BA42">
            <v>298.09000000000003</v>
          </cell>
          <cell r="BB42">
            <v>68.03</v>
          </cell>
          <cell r="BC42">
            <v>100.32600000000001</v>
          </cell>
          <cell r="BD42">
            <v>6825.1777800000009</v>
          </cell>
          <cell r="BE42">
            <v>17294.560831320003</v>
          </cell>
          <cell r="BG42">
            <v>75.5</v>
          </cell>
          <cell r="BH42">
            <v>123.786</v>
          </cell>
          <cell r="BI42">
            <v>9345.8430000000008</v>
          </cell>
          <cell r="BJ42">
            <v>39.58</v>
          </cell>
          <cell r="BK42">
            <v>312.22000000000003</v>
          </cell>
          <cell r="BL42">
            <v>12357.667600000001</v>
          </cell>
          <cell r="BM42">
            <v>78.37</v>
          </cell>
          <cell r="BN42">
            <v>81.885000000000005</v>
          </cell>
          <cell r="BO42">
            <v>6417.3274500000007</v>
          </cell>
          <cell r="BP42">
            <v>63.43</v>
          </cell>
          <cell r="BQ42">
            <v>157.56</v>
          </cell>
          <cell r="BR42">
            <v>9994.0308000000005</v>
          </cell>
          <cell r="BS42">
            <v>41.74</v>
          </cell>
          <cell r="BT42">
            <v>257.03100000000001</v>
          </cell>
          <cell r="BU42">
            <v>10728.47394</v>
          </cell>
          <cell r="BV42">
            <v>773.61</v>
          </cell>
          <cell r="BW42">
            <v>5.6280000000000001</v>
          </cell>
          <cell r="BX42">
            <v>4353.8770800000002</v>
          </cell>
          <cell r="BY42">
            <v>37.03</v>
          </cell>
          <cell r="BZ42">
            <v>154.94300000000001</v>
          </cell>
          <cell r="CA42">
            <v>5737.5392900000006</v>
          </cell>
          <cell r="CB42">
            <v>58934.759159999994</v>
          </cell>
          <cell r="CD42">
            <v>23.580000000000002</v>
          </cell>
          <cell r="CE42">
            <v>32.997999999999998</v>
          </cell>
          <cell r="CF42">
            <v>778.09284000000002</v>
          </cell>
          <cell r="CG42">
            <v>38.160499999999999</v>
          </cell>
          <cell r="CH42">
            <v>28.759</v>
          </cell>
          <cell r="CI42">
            <v>1097.4578194999999</v>
          </cell>
          <cell r="CJ42">
            <v>1875.5506594999999</v>
          </cell>
          <cell r="CL42">
            <v>1282.93</v>
          </cell>
        </row>
        <row r="43">
          <cell r="A43" t="str">
            <v>01/18/2006</v>
          </cell>
          <cell r="B43">
            <v>38735</v>
          </cell>
          <cell r="C43">
            <v>99.877261012073618</v>
          </cell>
          <cell r="D43">
            <v>100.44189509288215</v>
          </cell>
          <cell r="E43">
            <v>103.36072370458244</v>
          </cell>
          <cell r="F43">
            <v>105.27186931328556</v>
          </cell>
          <cell r="G43">
            <v>100.71957755359394</v>
          </cell>
          <cell r="H43">
            <v>104.51067257349979</v>
          </cell>
          <cell r="I43">
            <v>51.900000000000006</v>
          </cell>
          <cell r="J43">
            <v>27.082140000000003</v>
          </cell>
          <cell r="K43">
            <v>206.74100000000001</v>
          </cell>
          <cell r="L43">
            <v>5598.988705740001</v>
          </cell>
          <cell r="M43">
            <v>86.77</v>
          </cell>
          <cell r="N43">
            <v>77.356999999999999</v>
          </cell>
          <cell r="O43">
            <v>6712.2668899999999</v>
          </cell>
          <cell r="P43">
            <v>78.430000000000007</v>
          </cell>
          <cell r="Q43">
            <v>146.29</v>
          </cell>
          <cell r="R43">
            <v>11473.5247</v>
          </cell>
          <cell r="S43">
            <v>32.800000000000004</v>
          </cell>
          <cell r="T43">
            <v>92.440400000000011</v>
          </cell>
          <cell r="U43">
            <v>3032.0451200000007</v>
          </cell>
          <cell r="V43">
            <v>30.53</v>
          </cell>
          <cell r="W43">
            <v>419.04</v>
          </cell>
          <cell r="X43">
            <v>12793.291200000001</v>
          </cell>
          <cell r="Y43">
            <v>85.87</v>
          </cell>
          <cell r="Z43">
            <v>67.497</v>
          </cell>
          <cell r="AA43">
            <v>5795.9673900000007</v>
          </cell>
          <cell r="AB43">
            <v>18.150000000000002</v>
          </cell>
          <cell r="AC43">
            <v>118.25700000000001</v>
          </cell>
          <cell r="AD43">
            <v>2146.3645500000002</v>
          </cell>
          <cell r="AE43">
            <v>48.79</v>
          </cell>
          <cell r="AF43">
            <v>135.13900000000001</v>
          </cell>
          <cell r="AG43">
            <v>6593.43181</v>
          </cell>
          <cell r="AH43">
            <v>50.09</v>
          </cell>
          <cell r="AI43">
            <v>83.790999999999997</v>
          </cell>
          <cell r="AJ43">
            <v>4197.0911900000001</v>
          </cell>
          <cell r="AK43">
            <v>58342.971555739998</v>
          </cell>
          <cell r="AM43">
            <v>40.21</v>
          </cell>
          <cell r="AN43">
            <v>50.396000000000001</v>
          </cell>
          <cell r="AO43">
            <v>2026.4231600000001</v>
          </cell>
          <cell r="AP43">
            <v>50.15</v>
          </cell>
          <cell r="AQ43">
            <v>65.591000000000008</v>
          </cell>
          <cell r="AR43">
            <v>3289.3886500000003</v>
          </cell>
          <cell r="AS43">
            <v>80.42</v>
          </cell>
          <cell r="AT43">
            <v>45.727000000000004</v>
          </cell>
          <cell r="AU43">
            <v>3677.3653400000003</v>
          </cell>
          <cell r="AV43">
            <v>51.900000000000006</v>
          </cell>
          <cell r="AW43">
            <v>23.045999999999999</v>
          </cell>
          <cell r="AX43">
            <v>1196.0874000000001</v>
          </cell>
          <cell r="AY43">
            <v>10.050000000000001</v>
          </cell>
          <cell r="AZ43">
            <v>29.809000000000001</v>
          </cell>
          <cell r="BA43">
            <v>299.58045000000004</v>
          </cell>
          <cell r="BB43">
            <v>69.25</v>
          </cell>
          <cell r="BC43">
            <v>100.32600000000001</v>
          </cell>
          <cell r="BD43">
            <v>6947.5755000000008</v>
          </cell>
          <cell r="BE43">
            <v>17436.4205</v>
          </cell>
          <cell r="BG43">
            <v>75.67</v>
          </cell>
          <cell r="BH43">
            <v>123.786</v>
          </cell>
          <cell r="BI43">
            <v>9366.8866200000011</v>
          </cell>
          <cell r="BJ43">
            <v>40</v>
          </cell>
          <cell r="BK43">
            <v>312.22000000000003</v>
          </cell>
          <cell r="BL43">
            <v>12488.800000000001</v>
          </cell>
          <cell r="BM43">
            <v>78.77</v>
          </cell>
          <cell r="BN43">
            <v>81.885000000000005</v>
          </cell>
          <cell r="BO43">
            <v>6450.0814499999997</v>
          </cell>
          <cell r="BP43">
            <v>63.27</v>
          </cell>
          <cell r="BQ43">
            <v>157.56</v>
          </cell>
          <cell r="BR43">
            <v>9968.8212000000003</v>
          </cell>
          <cell r="BS43">
            <v>41.480000000000004</v>
          </cell>
          <cell r="BT43">
            <v>257.03100000000001</v>
          </cell>
          <cell r="BU43">
            <v>10661.645880000002</v>
          </cell>
          <cell r="BV43">
            <v>764</v>
          </cell>
          <cell r="BW43">
            <v>5.6280000000000001</v>
          </cell>
          <cell r="BX43">
            <v>4299.7920000000004</v>
          </cell>
          <cell r="BY43">
            <v>36.6</v>
          </cell>
          <cell r="BZ43">
            <v>154.94300000000001</v>
          </cell>
          <cell r="CA43">
            <v>5670.9138000000003</v>
          </cell>
          <cell r="CB43">
            <v>58906.940950000004</v>
          </cell>
          <cell r="CD43">
            <v>23.41</v>
          </cell>
          <cell r="CE43">
            <v>32.997999999999998</v>
          </cell>
          <cell r="CF43">
            <v>772.48317999999995</v>
          </cell>
          <cell r="CG43">
            <v>37.93</v>
          </cell>
          <cell r="CH43">
            <v>28.759</v>
          </cell>
          <cell r="CI43">
            <v>1090.8288700000001</v>
          </cell>
          <cell r="CJ43">
            <v>1863.31205</v>
          </cell>
          <cell r="CL43">
            <v>1277.93</v>
          </cell>
        </row>
        <row r="44">
          <cell r="A44" t="str">
            <v>01/19/2006</v>
          </cell>
          <cell r="B44">
            <v>38736</v>
          </cell>
          <cell r="C44">
            <v>99.640563809469185</v>
          </cell>
          <cell r="D44">
            <v>100.63635727581098</v>
          </cell>
          <cell r="E44">
            <v>101.75005142542</v>
          </cell>
          <cell r="F44">
            <v>104.12013821706488</v>
          </cell>
          <cell r="G44">
            <v>101.27994955863807</v>
          </cell>
          <cell r="H44">
            <v>103.44341522351993</v>
          </cell>
          <cell r="I44">
            <v>51.370000000000005</v>
          </cell>
          <cell r="J44">
            <v>26.878</v>
          </cell>
          <cell r="K44">
            <v>206.74100000000001</v>
          </cell>
          <cell r="L44">
            <v>5556.7845980000002</v>
          </cell>
          <cell r="M44">
            <v>85.89</v>
          </cell>
          <cell r="N44">
            <v>77.356999999999999</v>
          </cell>
          <cell r="O44">
            <v>6644.1927299999998</v>
          </cell>
          <cell r="P44">
            <v>78.59</v>
          </cell>
          <cell r="Q44">
            <v>146.29</v>
          </cell>
          <cell r="R44">
            <v>11496.9311</v>
          </cell>
          <cell r="S44">
            <v>33.25</v>
          </cell>
          <cell r="T44">
            <v>92.440400000000011</v>
          </cell>
          <cell r="U44">
            <v>3073.6433000000002</v>
          </cell>
          <cell r="V44">
            <v>30.14</v>
          </cell>
          <cell r="W44">
            <v>419.04</v>
          </cell>
          <cell r="X44">
            <v>12629.865600000001</v>
          </cell>
          <cell r="Y44">
            <v>86.01</v>
          </cell>
          <cell r="Z44">
            <v>67.497</v>
          </cell>
          <cell r="AA44">
            <v>5805.4169700000002</v>
          </cell>
          <cell r="AB44">
            <v>18.260000000000002</v>
          </cell>
          <cell r="AC44">
            <v>118.25700000000001</v>
          </cell>
          <cell r="AD44">
            <v>2159.3728200000005</v>
          </cell>
          <cell r="AE44">
            <v>48.99</v>
          </cell>
          <cell r="AF44">
            <v>135.13900000000001</v>
          </cell>
          <cell r="AG44">
            <v>6620.4596100000008</v>
          </cell>
          <cell r="AH44">
            <v>50.34</v>
          </cell>
          <cell r="AI44">
            <v>83.790999999999997</v>
          </cell>
          <cell r="AJ44">
            <v>4218.0389400000004</v>
          </cell>
          <cell r="AK44">
            <v>58204.705668000002</v>
          </cell>
          <cell r="AM44">
            <v>39.553330000000003</v>
          </cell>
          <cell r="AN44">
            <v>50.396000000000001</v>
          </cell>
          <cell r="AO44">
            <v>1993.3296186800001</v>
          </cell>
          <cell r="AP44">
            <v>50</v>
          </cell>
          <cell r="AQ44">
            <v>65.591000000000008</v>
          </cell>
          <cell r="AR44">
            <v>3279.55</v>
          </cell>
          <cell r="AS44">
            <v>81.900000000000006</v>
          </cell>
          <cell r="AT44">
            <v>45.727000000000004</v>
          </cell>
          <cell r="AU44">
            <v>3745.0413000000008</v>
          </cell>
          <cell r="AV44">
            <v>51.370000000000005</v>
          </cell>
          <cell r="AW44">
            <v>23.045999999999999</v>
          </cell>
          <cell r="AX44">
            <v>1183.87302</v>
          </cell>
          <cell r="AY44">
            <v>10.19</v>
          </cell>
          <cell r="AZ44">
            <v>29.809000000000001</v>
          </cell>
          <cell r="BA44">
            <v>303.75371000000001</v>
          </cell>
          <cell r="BB44">
            <v>69.42</v>
          </cell>
          <cell r="BC44">
            <v>100.32600000000001</v>
          </cell>
          <cell r="BD44">
            <v>6964.6309200000005</v>
          </cell>
          <cell r="BE44">
            <v>17470.178568679999</v>
          </cell>
          <cell r="BG44">
            <v>74.78</v>
          </cell>
          <cell r="BH44">
            <v>123.786</v>
          </cell>
          <cell r="BI44">
            <v>9256.7170800000004</v>
          </cell>
          <cell r="BJ44">
            <v>38.86</v>
          </cell>
          <cell r="BK44">
            <v>312.22000000000003</v>
          </cell>
          <cell r="BL44">
            <v>12132.869200000001</v>
          </cell>
          <cell r="BM44">
            <v>77.88</v>
          </cell>
          <cell r="BN44">
            <v>81.885000000000005</v>
          </cell>
          <cell r="BO44">
            <v>6377.2038000000002</v>
          </cell>
          <cell r="BP44">
            <v>62.620000000000005</v>
          </cell>
          <cell r="BQ44">
            <v>157.56</v>
          </cell>
          <cell r="BR44">
            <v>9866.4072000000015</v>
          </cell>
          <cell r="BS44">
            <v>40.78</v>
          </cell>
          <cell r="BT44">
            <v>257.03100000000001</v>
          </cell>
          <cell r="BU44">
            <v>10481.724180000001</v>
          </cell>
          <cell r="BV44">
            <v>765</v>
          </cell>
          <cell r="BW44">
            <v>5.6280000000000001</v>
          </cell>
          <cell r="BX44">
            <v>4305.42</v>
          </cell>
          <cell r="BY44">
            <v>35.94</v>
          </cell>
          <cell r="BZ44">
            <v>154.94300000000001</v>
          </cell>
          <cell r="CA44">
            <v>5568.6514200000001</v>
          </cell>
          <cell r="CB44">
            <v>57988.992880000013</v>
          </cell>
          <cell r="CD44">
            <v>23.35</v>
          </cell>
          <cell r="CE44">
            <v>32.997999999999998</v>
          </cell>
          <cell r="CF44">
            <v>770.50329999999997</v>
          </cell>
          <cell r="CG44">
            <v>37.29</v>
          </cell>
          <cell r="CH44">
            <v>28.759</v>
          </cell>
          <cell r="CI44">
            <v>1072.42311</v>
          </cell>
          <cell r="CJ44">
            <v>1842.92641</v>
          </cell>
          <cell r="CL44">
            <v>1285.04</v>
          </cell>
        </row>
        <row r="45">
          <cell r="A45" t="str">
            <v>01/20/2006</v>
          </cell>
          <cell r="B45">
            <v>38737</v>
          </cell>
          <cell r="C45">
            <v>97.988994057867288</v>
          </cell>
          <cell r="D45">
            <v>98.435223521602779</v>
          </cell>
          <cell r="E45">
            <v>100.09897507653145</v>
          </cell>
          <cell r="F45">
            <v>103.3500486538145</v>
          </cell>
          <cell r="G45">
            <v>99.42386506935685</v>
          </cell>
          <cell r="H45">
            <v>100.72492952074103</v>
          </cell>
          <cell r="I45">
            <v>50.02</v>
          </cell>
          <cell r="J45">
            <v>26.307760000000002</v>
          </cell>
          <cell r="K45">
            <v>206.74100000000001</v>
          </cell>
          <cell r="L45">
            <v>5438.8926101600009</v>
          </cell>
          <cell r="M45">
            <v>84.22</v>
          </cell>
          <cell r="N45">
            <v>77.356999999999999</v>
          </cell>
          <cell r="O45">
            <v>6515.0065399999994</v>
          </cell>
          <cell r="P45">
            <v>77.53</v>
          </cell>
          <cell r="Q45">
            <v>146.29</v>
          </cell>
          <cell r="R45">
            <v>11341.8637</v>
          </cell>
          <cell r="S45">
            <v>32.68</v>
          </cell>
          <cell r="T45">
            <v>92.440400000000011</v>
          </cell>
          <cell r="U45">
            <v>3020.9522720000004</v>
          </cell>
          <cell r="V45">
            <v>29.38</v>
          </cell>
          <cell r="W45">
            <v>419.04</v>
          </cell>
          <cell r="X45">
            <v>12311.395200000001</v>
          </cell>
          <cell r="Y45">
            <v>84.65</v>
          </cell>
          <cell r="Z45">
            <v>67.497</v>
          </cell>
          <cell r="AA45">
            <v>5713.6210500000007</v>
          </cell>
          <cell r="AB45">
            <v>18.059999999999999</v>
          </cell>
          <cell r="AC45">
            <v>118.25700000000001</v>
          </cell>
          <cell r="AD45">
            <v>2135.7214199999999</v>
          </cell>
          <cell r="AE45">
            <v>48.75</v>
          </cell>
          <cell r="AF45">
            <v>135.13900000000001</v>
          </cell>
          <cell r="AG45">
            <v>6588.0262500000008</v>
          </cell>
          <cell r="AH45">
            <v>49.82</v>
          </cell>
          <cell r="AI45">
            <v>83.790999999999997</v>
          </cell>
          <cell r="AJ45">
            <v>4174.4676199999994</v>
          </cell>
          <cell r="AK45">
            <v>57239.94666216</v>
          </cell>
          <cell r="AM45">
            <v>39.213330000000006</v>
          </cell>
          <cell r="AN45">
            <v>50.396000000000001</v>
          </cell>
          <cell r="AO45">
            <v>1976.1949786800003</v>
          </cell>
          <cell r="AP45">
            <v>48.83</v>
          </cell>
          <cell r="AQ45">
            <v>65.591000000000008</v>
          </cell>
          <cell r="AR45">
            <v>3202.8085300000002</v>
          </cell>
          <cell r="AS45">
            <v>79.89</v>
          </cell>
          <cell r="AT45">
            <v>45.727000000000004</v>
          </cell>
          <cell r="AU45">
            <v>3653.1300300000003</v>
          </cell>
          <cell r="AV45">
            <v>50.02</v>
          </cell>
          <cell r="AW45">
            <v>23.045999999999999</v>
          </cell>
          <cell r="AX45">
            <v>1152.7609199999999</v>
          </cell>
          <cell r="AY45">
            <v>10.100000000000001</v>
          </cell>
          <cell r="AZ45">
            <v>29.809000000000001</v>
          </cell>
          <cell r="BA45">
            <v>301.07090000000005</v>
          </cell>
          <cell r="BB45">
            <v>67.8</v>
          </cell>
          <cell r="BC45">
            <v>100.32600000000001</v>
          </cell>
          <cell r="BD45">
            <v>6802.1028000000006</v>
          </cell>
          <cell r="BE45">
            <v>17088.068158680006</v>
          </cell>
          <cell r="BG45">
            <v>73.45</v>
          </cell>
          <cell r="BH45">
            <v>123.786</v>
          </cell>
          <cell r="BI45">
            <v>9092.0817000000006</v>
          </cell>
          <cell r="BJ45">
            <v>38.119999999999997</v>
          </cell>
          <cell r="BK45">
            <v>312.22000000000003</v>
          </cell>
          <cell r="BL45">
            <v>11901.8264</v>
          </cell>
          <cell r="BM45">
            <v>76.73</v>
          </cell>
          <cell r="BN45">
            <v>81.885000000000005</v>
          </cell>
          <cell r="BO45">
            <v>6283.0360500000006</v>
          </cell>
          <cell r="BP45">
            <v>61.75</v>
          </cell>
          <cell r="BQ45">
            <v>157.56</v>
          </cell>
          <cell r="BR45">
            <v>9729.33</v>
          </cell>
          <cell r="BS45">
            <v>40.29</v>
          </cell>
          <cell r="BT45">
            <v>257.03100000000001</v>
          </cell>
          <cell r="BU45">
            <v>10355.778990000001</v>
          </cell>
          <cell r="BV45">
            <v>752.5</v>
          </cell>
          <cell r="BW45">
            <v>5.6280000000000001</v>
          </cell>
          <cell r="BX45">
            <v>4235.07</v>
          </cell>
          <cell r="BY45">
            <v>35.18</v>
          </cell>
          <cell r="BZ45">
            <v>154.94300000000001</v>
          </cell>
          <cell r="CA45">
            <v>5450.8947400000006</v>
          </cell>
          <cell r="CB45">
            <v>57048.017880000007</v>
          </cell>
          <cell r="CD45">
            <v>22.95</v>
          </cell>
          <cell r="CE45">
            <v>32.997999999999998</v>
          </cell>
          <cell r="CF45">
            <v>757.30409999999995</v>
          </cell>
          <cell r="CG45">
            <v>37.274999999999999</v>
          </cell>
          <cell r="CH45">
            <v>28.759</v>
          </cell>
          <cell r="CI45">
            <v>1071.9917249999999</v>
          </cell>
          <cell r="CJ45">
            <v>1829.2958249999997</v>
          </cell>
          <cell r="CL45">
            <v>1261.49</v>
          </cell>
        </row>
        <row r="46">
          <cell r="A46" t="str">
            <v>01/23/2006</v>
          </cell>
          <cell r="B46">
            <v>38740</v>
          </cell>
          <cell r="C46">
            <v>98.526819123372476</v>
          </cell>
          <cell r="D46">
            <v>99.712047431557124</v>
          </cell>
          <cell r="E46">
            <v>99.230166936856762</v>
          </cell>
          <cell r="F46">
            <v>103.61823453482386</v>
          </cell>
          <cell r="G46">
            <v>99.607503152585096</v>
          </cell>
          <cell r="H46">
            <v>100.38260169150222</v>
          </cell>
          <cell r="I46">
            <v>49.85</v>
          </cell>
          <cell r="J46">
            <v>26.680870000000002</v>
          </cell>
          <cell r="K46">
            <v>206.74100000000001</v>
          </cell>
          <cell r="L46">
            <v>5516.0297446700006</v>
          </cell>
          <cell r="M46">
            <v>84.56</v>
          </cell>
          <cell r="N46">
            <v>77.356999999999999</v>
          </cell>
          <cell r="O46">
            <v>6541.3079200000002</v>
          </cell>
          <cell r="P46">
            <v>77.7</v>
          </cell>
          <cell r="Q46">
            <v>146.29</v>
          </cell>
          <cell r="R46">
            <v>11366.733</v>
          </cell>
          <cell r="S46">
            <v>33.200000000000003</v>
          </cell>
          <cell r="T46">
            <v>92.440400000000011</v>
          </cell>
          <cell r="U46">
            <v>3069.0212800000008</v>
          </cell>
          <cell r="V46">
            <v>29.59</v>
          </cell>
          <cell r="W46">
            <v>419.04</v>
          </cell>
          <cell r="X46">
            <v>12399.393600000001</v>
          </cell>
          <cell r="Y46">
            <v>83</v>
          </cell>
          <cell r="Z46">
            <v>67.497</v>
          </cell>
          <cell r="AA46">
            <v>5602.2510000000002</v>
          </cell>
          <cell r="AB46">
            <v>18.240000000000002</v>
          </cell>
          <cell r="AC46">
            <v>118.25700000000001</v>
          </cell>
          <cell r="AD46">
            <v>2157.0076800000002</v>
          </cell>
          <cell r="AE46">
            <v>48.7</v>
          </cell>
          <cell r="AF46">
            <v>135.13900000000001</v>
          </cell>
          <cell r="AG46">
            <v>6581.2693000000008</v>
          </cell>
          <cell r="AH46">
            <v>51.57</v>
          </cell>
          <cell r="AI46">
            <v>83.790999999999997</v>
          </cell>
          <cell r="AJ46">
            <v>4321.1018699999995</v>
          </cell>
          <cell r="AK46">
            <v>57554.11539467</v>
          </cell>
          <cell r="AM46">
            <v>40.156670000000005</v>
          </cell>
          <cell r="AN46">
            <v>50.396000000000001</v>
          </cell>
          <cell r="AO46">
            <v>2023.7355413200003</v>
          </cell>
          <cell r="AP46">
            <v>49.35</v>
          </cell>
          <cell r="AQ46">
            <v>65.591000000000008</v>
          </cell>
          <cell r="AR46">
            <v>3236.9158500000003</v>
          </cell>
          <cell r="AS46">
            <v>80.7</v>
          </cell>
          <cell r="AT46">
            <v>45.727000000000004</v>
          </cell>
          <cell r="AU46">
            <v>3690.1689000000006</v>
          </cell>
          <cell r="AV46">
            <v>49.85</v>
          </cell>
          <cell r="AW46">
            <v>23.045999999999999</v>
          </cell>
          <cell r="AX46">
            <v>1148.8431</v>
          </cell>
          <cell r="AY46">
            <v>10.32</v>
          </cell>
          <cell r="AZ46">
            <v>29.809000000000001</v>
          </cell>
          <cell r="BA46">
            <v>307.62888000000004</v>
          </cell>
          <cell r="BB46">
            <v>68.8</v>
          </cell>
          <cell r="BC46">
            <v>100.32600000000001</v>
          </cell>
          <cell r="BD46">
            <v>6902.4288000000006</v>
          </cell>
          <cell r="BE46">
            <v>17309.72107132</v>
          </cell>
          <cell r="BG46">
            <v>73.41</v>
          </cell>
          <cell r="BH46">
            <v>123.786</v>
          </cell>
          <cell r="BI46">
            <v>9087.1302599999999</v>
          </cell>
          <cell r="BJ46">
            <v>37.97</v>
          </cell>
          <cell r="BK46">
            <v>312.22000000000003</v>
          </cell>
          <cell r="BL46">
            <v>11854.993400000001</v>
          </cell>
          <cell r="BM46">
            <v>74.98</v>
          </cell>
          <cell r="BN46">
            <v>81.885000000000005</v>
          </cell>
          <cell r="BO46">
            <v>6139.7373000000007</v>
          </cell>
          <cell r="BP46">
            <v>61.21</v>
          </cell>
          <cell r="BQ46">
            <v>157.56</v>
          </cell>
          <cell r="BR46">
            <v>9644.2476000000006</v>
          </cell>
          <cell r="BS46">
            <v>40.01</v>
          </cell>
          <cell r="BT46">
            <v>257.03100000000001</v>
          </cell>
          <cell r="BU46">
            <v>10283.810309999999</v>
          </cell>
          <cell r="BV46">
            <v>737</v>
          </cell>
          <cell r="BW46">
            <v>5.6280000000000001</v>
          </cell>
          <cell r="BX46">
            <v>4147.8360000000002</v>
          </cell>
          <cell r="BY46">
            <v>34.82</v>
          </cell>
          <cell r="BZ46">
            <v>154.94300000000001</v>
          </cell>
          <cell r="CA46">
            <v>5395.1152600000005</v>
          </cell>
          <cell r="CB46">
            <v>56552.870130000003</v>
          </cell>
          <cell r="CD46">
            <v>23.12</v>
          </cell>
          <cell r="CE46">
            <v>32.997999999999998</v>
          </cell>
          <cell r="CF46">
            <v>762.91376000000002</v>
          </cell>
          <cell r="CG46">
            <v>37.244999999999997</v>
          </cell>
          <cell r="CH46">
            <v>28.759</v>
          </cell>
          <cell r="CI46">
            <v>1071.1289549999999</v>
          </cell>
          <cell r="CJ46">
            <v>1834.042715</v>
          </cell>
          <cell r="CL46">
            <v>1263.82</v>
          </cell>
        </row>
        <row r="47">
          <cell r="A47" t="str">
            <v>01/24/2006</v>
          </cell>
          <cell r="B47">
            <v>38741</v>
          </cell>
          <cell r="C47">
            <v>99.094698876923744</v>
          </cell>
          <cell r="D47">
            <v>103.10805070279187</v>
          </cell>
          <cell r="E47">
            <v>99.783725816560491</v>
          </cell>
          <cell r="F47">
            <v>104.54643737803688</v>
          </cell>
          <cell r="G47">
            <v>99.847099621689779</v>
          </cell>
          <cell r="H47">
            <v>103.78574305275876</v>
          </cell>
          <cell r="I47">
            <v>51.54</v>
          </cell>
          <cell r="J47">
            <v>26.237360000000002</v>
          </cell>
          <cell r="K47">
            <v>206.74100000000001</v>
          </cell>
          <cell r="L47">
            <v>5424.3380437600008</v>
          </cell>
          <cell r="M47">
            <v>85.49</v>
          </cell>
          <cell r="N47">
            <v>77.356999999999999</v>
          </cell>
          <cell r="O47">
            <v>6613.2499299999999</v>
          </cell>
          <cell r="P47">
            <v>78.11</v>
          </cell>
          <cell r="Q47">
            <v>146.29</v>
          </cell>
          <cell r="R47">
            <v>11426.711899999998</v>
          </cell>
          <cell r="S47">
            <v>33.25</v>
          </cell>
          <cell r="T47">
            <v>92.440400000000011</v>
          </cell>
          <cell r="U47">
            <v>3073.6433000000002</v>
          </cell>
          <cell r="V47">
            <v>29.77</v>
          </cell>
          <cell r="W47">
            <v>419.04</v>
          </cell>
          <cell r="X47">
            <v>12474.820800000001</v>
          </cell>
          <cell r="Y47">
            <v>82.88</v>
          </cell>
          <cell r="Z47">
            <v>67.497</v>
          </cell>
          <cell r="AA47">
            <v>5594.1513599999998</v>
          </cell>
          <cell r="AB47">
            <v>18.45</v>
          </cell>
          <cell r="AC47">
            <v>118.25700000000001</v>
          </cell>
          <cell r="AD47">
            <v>2181.8416499999998</v>
          </cell>
          <cell r="AE47">
            <v>49.620000000000005</v>
          </cell>
          <cell r="AF47">
            <v>135.13900000000001</v>
          </cell>
          <cell r="AG47">
            <v>6705.5971800000007</v>
          </cell>
          <cell r="AH47">
            <v>52.410000000000004</v>
          </cell>
          <cell r="AI47">
            <v>83.790999999999997</v>
          </cell>
          <cell r="AJ47">
            <v>4391.4863100000002</v>
          </cell>
          <cell r="AK47">
            <v>57885.840473759999</v>
          </cell>
          <cell r="AM47">
            <v>43.33</v>
          </cell>
          <cell r="AN47">
            <v>50.396000000000001</v>
          </cell>
          <cell r="AO47">
            <v>2183.65868</v>
          </cell>
          <cell r="AP47">
            <v>53.300000000000004</v>
          </cell>
          <cell r="AQ47">
            <v>65.591000000000008</v>
          </cell>
          <cell r="AR47">
            <v>3496.0003000000006</v>
          </cell>
          <cell r="AS47">
            <v>82.26</v>
          </cell>
          <cell r="AT47">
            <v>45.727000000000004</v>
          </cell>
          <cell r="AU47">
            <v>3761.5030200000006</v>
          </cell>
          <cell r="AV47">
            <v>51.54</v>
          </cell>
          <cell r="AW47">
            <v>23.045999999999999</v>
          </cell>
          <cell r="AX47">
            <v>1187.7908399999999</v>
          </cell>
          <cell r="AY47">
            <v>10.49</v>
          </cell>
          <cell r="AZ47">
            <v>29.809000000000001</v>
          </cell>
          <cell r="BA47">
            <v>312.69641000000001</v>
          </cell>
          <cell r="BB47">
            <v>69.350000000000009</v>
          </cell>
          <cell r="BC47">
            <v>100.32600000000001</v>
          </cell>
          <cell r="BD47">
            <v>6957.6081000000013</v>
          </cell>
          <cell r="BE47">
            <v>17899.25735</v>
          </cell>
          <cell r="BG47">
            <v>73.290000000000006</v>
          </cell>
          <cell r="BH47">
            <v>123.786</v>
          </cell>
          <cell r="BI47">
            <v>9072.2759400000014</v>
          </cell>
          <cell r="BJ47">
            <v>38.08</v>
          </cell>
          <cell r="BK47">
            <v>312.22000000000003</v>
          </cell>
          <cell r="BL47">
            <v>11889.337600000001</v>
          </cell>
          <cell r="BM47">
            <v>75.62</v>
          </cell>
          <cell r="BN47">
            <v>81.885000000000005</v>
          </cell>
          <cell r="BO47">
            <v>6192.1437000000005</v>
          </cell>
          <cell r="BP47">
            <v>62.940000000000005</v>
          </cell>
          <cell r="BQ47">
            <v>157.56</v>
          </cell>
          <cell r="BR47">
            <v>9916.8264000000017</v>
          </cell>
          <cell r="BS47">
            <v>39.980000000000004</v>
          </cell>
          <cell r="BT47">
            <v>257.03100000000001</v>
          </cell>
          <cell r="BU47">
            <v>10276.099380000001</v>
          </cell>
          <cell r="BV47">
            <v>739</v>
          </cell>
          <cell r="BW47">
            <v>5.6280000000000001</v>
          </cell>
          <cell r="BX47">
            <v>4159.0919999999996</v>
          </cell>
          <cell r="BY47">
            <v>34.61</v>
          </cell>
          <cell r="BZ47">
            <v>154.94300000000001</v>
          </cell>
          <cell r="CA47">
            <v>5362.5772300000008</v>
          </cell>
          <cell r="CB47">
            <v>56868.352250000004</v>
          </cell>
          <cell r="CD47">
            <v>23.400000000000002</v>
          </cell>
          <cell r="CE47">
            <v>32.997999999999998</v>
          </cell>
          <cell r="CF47">
            <v>772.15319999999997</v>
          </cell>
          <cell r="CG47">
            <v>37.494999999999997</v>
          </cell>
          <cell r="CH47">
            <v>28.759</v>
          </cell>
          <cell r="CI47">
            <v>1078.3187049999999</v>
          </cell>
          <cell r="CJ47">
            <v>1850.4719049999999</v>
          </cell>
          <cell r="CL47">
            <v>1266.8600000000001</v>
          </cell>
        </row>
        <row r="48">
          <cell r="A48" t="str">
            <v>01/25/2006</v>
          </cell>
          <cell r="B48">
            <v>38742</v>
          </cell>
          <cell r="C48">
            <v>98.443957177663705</v>
          </cell>
          <cell r="D48">
            <v>103.38115344057289</v>
          </cell>
          <cell r="E48">
            <v>97.656615226590731</v>
          </cell>
          <cell r="F48">
            <v>105.67116564886487</v>
          </cell>
          <cell r="G48">
            <v>99.675283732660773</v>
          </cell>
          <cell r="H48">
            <v>105.87998389045508</v>
          </cell>
          <cell r="I48">
            <v>52.58</v>
          </cell>
          <cell r="J48">
            <v>25.864250000000002</v>
          </cell>
          <cell r="K48">
            <v>206.74100000000001</v>
          </cell>
          <cell r="L48">
            <v>5347.2009092500011</v>
          </cell>
          <cell r="M48">
            <v>84.53</v>
          </cell>
          <cell r="N48">
            <v>77.356999999999999</v>
          </cell>
          <cell r="O48">
            <v>6538.9872100000002</v>
          </cell>
          <cell r="P48">
            <v>77.36</v>
          </cell>
          <cell r="Q48">
            <v>146.29</v>
          </cell>
          <cell r="R48">
            <v>11316.9944</v>
          </cell>
          <cell r="S48">
            <v>32.910000000000004</v>
          </cell>
          <cell r="T48">
            <v>92.440400000000011</v>
          </cell>
          <cell r="U48">
            <v>3042.2135640000006</v>
          </cell>
          <cell r="V48">
            <v>29.76</v>
          </cell>
          <cell r="W48">
            <v>419.04</v>
          </cell>
          <cell r="X48">
            <v>12470.630400000002</v>
          </cell>
          <cell r="Y48">
            <v>82.63</v>
          </cell>
          <cell r="Z48">
            <v>67.497</v>
          </cell>
          <cell r="AA48">
            <v>5577.27711</v>
          </cell>
          <cell r="AB48">
            <v>18.57</v>
          </cell>
          <cell r="AC48">
            <v>118.25700000000001</v>
          </cell>
          <cell r="AD48">
            <v>2196.0324900000001</v>
          </cell>
          <cell r="AE48">
            <v>49.370000000000005</v>
          </cell>
          <cell r="AF48">
            <v>135.13900000000001</v>
          </cell>
          <cell r="AG48">
            <v>6671.8124300000009</v>
          </cell>
          <cell r="AH48">
            <v>51.85</v>
          </cell>
          <cell r="AI48">
            <v>83.790999999999997</v>
          </cell>
          <cell r="AJ48">
            <v>4344.5633500000004</v>
          </cell>
          <cell r="AK48">
            <v>57505.711863250006</v>
          </cell>
          <cell r="AM48">
            <v>42.99</v>
          </cell>
          <cell r="AN48">
            <v>50.396000000000001</v>
          </cell>
          <cell r="AO48">
            <v>2166.5240400000002</v>
          </cell>
          <cell r="AP48">
            <v>53.39</v>
          </cell>
          <cell r="AQ48">
            <v>65.591000000000008</v>
          </cell>
          <cell r="AR48">
            <v>3501.9034900000006</v>
          </cell>
          <cell r="AS48">
            <v>83.01</v>
          </cell>
          <cell r="AT48">
            <v>45.727000000000004</v>
          </cell>
          <cell r="AU48">
            <v>3795.7982700000007</v>
          </cell>
          <cell r="AV48">
            <v>52.58</v>
          </cell>
          <cell r="AW48">
            <v>23.045999999999999</v>
          </cell>
          <cell r="AX48">
            <v>1211.7586799999999</v>
          </cell>
          <cell r="AY48">
            <v>10.57</v>
          </cell>
          <cell r="AZ48">
            <v>29.809000000000001</v>
          </cell>
          <cell r="BA48">
            <v>315.08113000000003</v>
          </cell>
          <cell r="BB48">
            <v>69.33</v>
          </cell>
          <cell r="BC48">
            <v>100.32600000000001</v>
          </cell>
          <cell r="BD48">
            <v>6955.6015800000005</v>
          </cell>
          <cell r="BE48">
            <v>17946.667190000004</v>
          </cell>
          <cell r="BG48">
            <v>70.78</v>
          </cell>
          <cell r="BH48">
            <v>123.786</v>
          </cell>
          <cell r="BI48">
            <v>8761.5730800000001</v>
          </cell>
          <cell r="BJ48">
            <v>37.200000000000003</v>
          </cell>
          <cell r="BK48">
            <v>312.22000000000003</v>
          </cell>
          <cell r="BL48">
            <v>11614.584000000003</v>
          </cell>
          <cell r="BM48">
            <v>74.73</v>
          </cell>
          <cell r="BN48">
            <v>81.885000000000005</v>
          </cell>
          <cell r="BO48">
            <v>6119.2660500000011</v>
          </cell>
          <cell r="BP48">
            <v>61.45</v>
          </cell>
          <cell r="BQ48">
            <v>157.56</v>
          </cell>
          <cell r="BR48">
            <v>9682.0619999999999</v>
          </cell>
          <cell r="BS48">
            <v>39.28</v>
          </cell>
          <cell r="BT48">
            <v>257.03100000000001</v>
          </cell>
          <cell r="BU48">
            <v>10096.177680000001</v>
          </cell>
          <cell r="BV48">
            <v>730.5</v>
          </cell>
          <cell r="BW48">
            <v>5.6280000000000001</v>
          </cell>
          <cell r="BX48">
            <v>4111.2539999999999</v>
          </cell>
          <cell r="BY48">
            <v>34.020000000000003</v>
          </cell>
          <cell r="BZ48">
            <v>154.94300000000001</v>
          </cell>
          <cell r="CA48">
            <v>5271.1608600000009</v>
          </cell>
          <cell r="CB48">
            <v>55656.077670000013</v>
          </cell>
          <cell r="CD48">
            <v>23.89</v>
          </cell>
          <cell r="CE48">
            <v>32.997999999999998</v>
          </cell>
          <cell r="CF48">
            <v>788.32222000000002</v>
          </cell>
          <cell r="CG48">
            <v>37.625</v>
          </cell>
          <cell r="CH48">
            <v>28.759</v>
          </cell>
          <cell r="CI48">
            <v>1082.0573750000001</v>
          </cell>
          <cell r="CJ48">
            <v>1870.3795950000001</v>
          </cell>
          <cell r="CL48">
            <v>1264.68</v>
          </cell>
        </row>
        <row r="49">
          <cell r="A49" t="str">
            <v>01/26/2006</v>
          </cell>
          <cell r="B49">
            <v>38743</v>
          </cell>
          <cell r="C49">
            <v>98.102293977350456</v>
          </cell>
          <cell r="D49">
            <v>109.6743194377068</v>
          </cell>
          <cell r="E49">
            <v>98.929952907407227</v>
          </cell>
          <cell r="F49">
            <v>109.85362053382866</v>
          </cell>
          <cell r="G49">
            <v>100.3964375788146</v>
          </cell>
          <cell r="H49">
            <v>110.14901329037454</v>
          </cell>
          <cell r="I49">
            <v>54.7</v>
          </cell>
          <cell r="J49">
            <v>26.040250000000004</v>
          </cell>
          <cell r="K49">
            <v>206.74100000000001</v>
          </cell>
          <cell r="L49">
            <v>5383.5873252500014</v>
          </cell>
          <cell r="M49">
            <v>84.76</v>
          </cell>
          <cell r="N49">
            <v>77.356999999999999</v>
          </cell>
          <cell r="O49">
            <v>6556.7793200000006</v>
          </cell>
          <cell r="P49">
            <v>76.44</v>
          </cell>
          <cell r="Q49">
            <v>146.29</v>
          </cell>
          <cell r="R49">
            <v>11182.407599999999</v>
          </cell>
          <cell r="S49">
            <v>33.200000000000003</v>
          </cell>
          <cell r="T49">
            <v>92.440400000000011</v>
          </cell>
          <cell r="U49">
            <v>3069.0212800000008</v>
          </cell>
          <cell r="V49">
            <v>29.38</v>
          </cell>
          <cell r="W49">
            <v>419.04</v>
          </cell>
          <cell r="X49">
            <v>12311.395200000001</v>
          </cell>
          <cell r="Y49">
            <v>83.9</v>
          </cell>
          <cell r="Z49">
            <v>67.497</v>
          </cell>
          <cell r="AA49">
            <v>5662.9983000000002</v>
          </cell>
          <cell r="AB49">
            <v>18.510000000000002</v>
          </cell>
          <cell r="AC49">
            <v>118.25700000000001</v>
          </cell>
          <cell r="AD49">
            <v>2188.9370700000004</v>
          </cell>
          <cell r="AE49">
            <v>51.230000000000004</v>
          </cell>
          <cell r="AF49">
            <v>135.13900000000001</v>
          </cell>
          <cell r="AG49">
            <v>6923.170970000001</v>
          </cell>
          <cell r="AH49">
            <v>48.07</v>
          </cell>
          <cell r="AI49">
            <v>83.790999999999997</v>
          </cell>
          <cell r="AJ49">
            <v>4027.8333699999998</v>
          </cell>
          <cell r="AK49">
            <v>57306.130435250001</v>
          </cell>
          <cell r="AM49">
            <v>54.456670000000003</v>
          </cell>
          <cell r="AN49">
            <v>50.396000000000001</v>
          </cell>
          <cell r="AO49">
            <v>2744.3983413200003</v>
          </cell>
          <cell r="AP49">
            <v>54.1</v>
          </cell>
          <cell r="AQ49">
            <v>65.591000000000008</v>
          </cell>
          <cell r="AR49">
            <v>3548.4731000000006</v>
          </cell>
          <cell r="AS49">
            <v>85.39</v>
          </cell>
          <cell r="AT49">
            <v>45.727000000000004</v>
          </cell>
          <cell r="AU49">
            <v>3904.6285300000004</v>
          </cell>
          <cell r="AV49">
            <v>54.7</v>
          </cell>
          <cell r="AW49">
            <v>23.045999999999999</v>
          </cell>
          <cell r="AX49">
            <v>1260.6161999999999</v>
          </cell>
          <cell r="AY49">
            <v>11.49</v>
          </cell>
          <cell r="AZ49">
            <v>29.809000000000001</v>
          </cell>
          <cell r="BA49">
            <v>342.50541000000004</v>
          </cell>
          <cell r="BB49">
            <v>72.150000000000006</v>
          </cell>
          <cell r="BC49">
            <v>100.32600000000001</v>
          </cell>
          <cell r="BD49">
            <v>7238.5209000000013</v>
          </cell>
          <cell r="BE49">
            <v>19039.142481320003</v>
          </cell>
          <cell r="BG49">
            <v>71.48</v>
          </cell>
          <cell r="BH49">
            <v>123.786</v>
          </cell>
          <cell r="BI49">
            <v>8848.2232800000002</v>
          </cell>
          <cell r="BJ49">
            <v>37.65</v>
          </cell>
          <cell r="BK49">
            <v>312.22000000000003</v>
          </cell>
          <cell r="BL49">
            <v>11755.083000000001</v>
          </cell>
          <cell r="BM49">
            <v>75.2</v>
          </cell>
          <cell r="BN49">
            <v>81.885000000000005</v>
          </cell>
          <cell r="BO49">
            <v>6157.7520000000004</v>
          </cell>
          <cell r="BP49">
            <v>62.940000000000005</v>
          </cell>
          <cell r="BQ49">
            <v>157.56</v>
          </cell>
          <cell r="BR49">
            <v>9916.8264000000017</v>
          </cell>
          <cell r="BS49">
            <v>38.81</v>
          </cell>
          <cell r="BT49">
            <v>257.03100000000001</v>
          </cell>
          <cell r="BU49">
            <v>9975.3731100000005</v>
          </cell>
          <cell r="BV49">
            <v>773</v>
          </cell>
          <cell r="BW49">
            <v>5.6280000000000001</v>
          </cell>
          <cell r="BX49">
            <v>4350.4440000000004</v>
          </cell>
          <cell r="BY49">
            <v>34.71</v>
          </cell>
          <cell r="BZ49">
            <v>154.94300000000001</v>
          </cell>
          <cell r="CA49">
            <v>5378.0715300000002</v>
          </cell>
          <cell r="CB49">
            <v>56381.773320000008</v>
          </cell>
          <cell r="CD49">
            <v>24.8</v>
          </cell>
          <cell r="CE49">
            <v>32.997999999999998</v>
          </cell>
          <cell r="CF49">
            <v>818.35039999999992</v>
          </cell>
          <cell r="CG49">
            <v>39.155000000000001</v>
          </cell>
          <cell r="CH49">
            <v>28.759</v>
          </cell>
          <cell r="CI49">
            <v>1126.0586450000001</v>
          </cell>
          <cell r="CJ49">
            <v>1944.4090449999999</v>
          </cell>
          <cell r="CL49">
            <v>1273.83</v>
          </cell>
        </row>
        <row r="50">
          <cell r="A50" t="str">
            <v>01/27/2006</v>
          </cell>
          <cell r="B50">
            <v>38744</v>
          </cell>
          <cell r="C50">
            <v>98.845264201350844</v>
          </cell>
          <cell r="D50">
            <v>109.31270488893759</v>
          </cell>
          <cell r="E50">
            <v>100.0914917645653</v>
          </cell>
          <cell r="F50">
            <v>110.48086094171194</v>
          </cell>
          <cell r="G50">
            <v>101.17591424968472</v>
          </cell>
          <cell r="H50">
            <v>108.21586790173177</v>
          </cell>
          <cell r="I50">
            <v>53.74</v>
          </cell>
          <cell r="J50">
            <v>25.843130000000002</v>
          </cell>
          <cell r="K50">
            <v>206.74100000000001</v>
          </cell>
          <cell r="L50">
            <v>5342.8345393300006</v>
          </cell>
          <cell r="M50">
            <v>84.64</v>
          </cell>
          <cell r="N50">
            <v>77.356999999999999</v>
          </cell>
          <cell r="O50">
            <v>6547.4964799999998</v>
          </cell>
          <cell r="P50">
            <v>76.81</v>
          </cell>
          <cell r="Q50">
            <v>146.29</v>
          </cell>
          <cell r="R50">
            <v>11236.534900000001</v>
          </cell>
          <cell r="S50">
            <v>33.51</v>
          </cell>
          <cell r="T50">
            <v>92.440400000000011</v>
          </cell>
          <cell r="U50">
            <v>3097.6778040000004</v>
          </cell>
          <cell r="V50">
            <v>29.62</v>
          </cell>
          <cell r="W50">
            <v>419.04</v>
          </cell>
          <cell r="X50">
            <v>12411.964800000002</v>
          </cell>
          <cell r="Y50">
            <v>84.68</v>
          </cell>
          <cell r="Z50">
            <v>67.497</v>
          </cell>
          <cell r="AA50">
            <v>5715.6459600000007</v>
          </cell>
          <cell r="AB50">
            <v>18.47</v>
          </cell>
          <cell r="AC50">
            <v>118.25700000000001</v>
          </cell>
          <cell r="AD50">
            <v>2184.2067900000002</v>
          </cell>
          <cell r="AE50">
            <v>52.53</v>
          </cell>
          <cell r="AF50">
            <v>135.13900000000001</v>
          </cell>
          <cell r="AG50">
            <v>7098.8516700000009</v>
          </cell>
          <cell r="AH50">
            <v>48.99</v>
          </cell>
          <cell r="AI50">
            <v>83.790999999999997</v>
          </cell>
          <cell r="AJ50">
            <v>4104.9210899999998</v>
          </cell>
          <cell r="AK50">
            <v>57740.134033330018</v>
          </cell>
          <cell r="AM50">
            <v>54.503330000000005</v>
          </cell>
          <cell r="AN50">
            <v>50.396000000000001</v>
          </cell>
          <cell r="AO50">
            <v>2746.7498186800003</v>
          </cell>
          <cell r="AP50">
            <v>52.72</v>
          </cell>
          <cell r="AQ50">
            <v>65.591000000000008</v>
          </cell>
          <cell r="AR50">
            <v>3457.9575200000004</v>
          </cell>
          <cell r="AS50">
            <v>86.53</v>
          </cell>
          <cell r="AT50">
            <v>45.727000000000004</v>
          </cell>
          <cell r="AU50">
            <v>3956.7573100000004</v>
          </cell>
          <cell r="AV50">
            <v>53.74</v>
          </cell>
          <cell r="AW50">
            <v>23.045999999999999</v>
          </cell>
          <cell r="AX50">
            <v>1238.4920400000001</v>
          </cell>
          <cell r="AY50">
            <v>11.84</v>
          </cell>
          <cell r="AZ50">
            <v>29.809000000000001</v>
          </cell>
          <cell r="BA50">
            <v>352.93856</v>
          </cell>
          <cell r="BB50">
            <v>72</v>
          </cell>
          <cell r="BC50">
            <v>100.32600000000001</v>
          </cell>
          <cell r="BD50">
            <v>7223.4720000000007</v>
          </cell>
          <cell r="BE50">
            <v>18976.367248680002</v>
          </cell>
          <cell r="BG50">
            <v>72.67</v>
          </cell>
          <cell r="BH50">
            <v>123.786</v>
          </cell>
          <cell r="BI50">
            <v>8995.528620000001</v>
          </cell>
          <cell r="BJ50">
            <v>38.380000000000003</v>
          </cell>
          <cell r="BK50">
            <v>312.22000000000003</v>
          </cell>
          <cell r="BL50">
            <v>11983.003600000002</v>
          </cell>
          <cell r="BM50">
            <v>76.3</v>
          </cell>
          <cell r="BN50">
            <v>81.885000000000005</v>
          </cell>
          <cell r="BO50">
            <v>6247.8254999999999</v>
          </cell>
          <cell r="BP50">
            <v>63.34</v>
          </cell>
          <cell r="BQ50">
            <v>157.56</v>
          </cell>
          <cell r="BR50">
            <v>9979.8504000000012</v>
          </cell>
          <cell r="BS50">
            <v>39.74</v>
          </cell>
          <cell r="BT50">
            <v>257.03100000000001</v>
          </cell>
          <cell r="BU50">
            <v>10214.41194</v>
          </cell>
          <cell r="BV50">
            <v>754</v>
          </cell>
          <cell r="BW50">
            <v>5.6280000000000001</v>
          </cell>
          <cell r="BX50">
            <v>4243.5119999999997</v>
          </cell>
          <cell r="BY50">
            <v>34.72</v>
          </cell>
          <cell r="BZ50">
            <v>154.94300000000001</v>
          </cell>
          <cell r="CA50">
            <v>5379.6209600000002</v>
          </cell>
          <cell r="CB50">
            <v>57043.753020000004</v>
          </cell>
          <cell r="CD50">
            <v>24.400000000000002</v>
          </cell>
          <cell r="CE50">
            <v>32.997999999999998</v>
          </cell>
          <cell r="CF50">
            <v>805.15120000000002</v>
          </cell>
          <cell r="CG50">
            <v>40</v>
          </cell>
          <cell r="CH50">
            <v>28.759</v>
          </cell>
          <cell r="CI50">
            <v>1150.3600000000001</v>
          </cell>
          <cell r="CJ50">
            <v>1955.5112000000001</v>
          </cell>
          <cell r="CL50">
            <v>1283.72</v>
          </cell>
        </row>
        <row r="51">
          <cell r="A51" t="str">
            <v>01/30/2006</v>
          </cell>
          <cell r="B51">
            <v>38747</v>
          </cell>
          <cell r="C51">
            <v>99.116453777378382</v>
          </cell>
          <cell r="D51">
            <v>110.92662966480307</v>
          </cell>
          <cell r="E51">
            <v>100.00716066798616</v>
          </cell>
          <cell r="F51">
            <v>112.10073103024042</v>
          </cell>
          <cell r="G51">
            <v>101.29216582597729</v>
          </cell>
          <cell r="H51">
            <v>109.14216673378976</v>
          </cell>
          <cell r="I51">
            <v>54.2</v>
          </cell>
          <cell r="J51">
            <v>26.399280000000001</v>
          </cell>
          <cell r="K51">
            <v>206.74100000000001</v>
          </cell>
          <cell r="L51">
            <v>5457.8135464800007</v>
          </cell>
          <cell r="M51">
            <v>85.53</v>
          </cell>
          <cell r="N51">
            <v>77.356999999999999</v>
          </cell>
          <cell r="O51">
            <v>6616.3442100000002</v>
          </cell>
          <cell r="P51">
            <v>76.84</v>
          </cell>
          <cell r="Q51">
            <v>146.29</v>
          </cell>
          <cell r="R51">
            <v>11240.9236</v>
          </cell>
          <cell r="S51">
            <v>33.551000000000002</v>
          </cell>
          <cell r="T51">
            <v>92.440400000000011</v>
          </cell>
          <cell r="U51">
            <v>3101.4678604000005</v>
          </cell>
          <cell r="V51">
            <v>29.77</v>
          </cell>
          <cell r="W51">
            <v>419.04</v>
          </cell>
          <cell r="X51">
            <v>12474.820800000001</v>
          </cell>
          <cell r="Y51">
            <v>84.300000000000011</v>
          </cell>
          <cell r="Z51">
            <v>67.497</v>
          </cell>
          <cell r="AA51">
            <v>5689.9971000000005</v>
          </cell>
          <cell r="AB51">
            <v>18.57</v>
          </cell>
          <cell r="AC51">
            <v>118.25700000000001</v>
          </cell>
          <cell r="AD51">
            <v>2196.0324900000001</v>
          </cell>
          <cell r="AE51">
            <v>51.900000000000006</v>
          </cell>
          <cell r="AF51">
            <v>135.13900000000001</v>
          </cell>
          <cell r="AG51">
            <v>7013.7141000000011</v>
          </cell>
          <cell r="AH51">
            <v>49.02</v>
          </cell>
          <cell r="AI51">
            <v>83.790999999999997</v>
          </cell>
          <cell r="AJ51">
            <v>4107.4348200000004</v>
          </cell>
          <cell r="AK51">
            <v>57898.548526880004</v>
          </cell>
          <cell r="AM51">
            <v>56.800000000000004</v>
          </cell>
          <cell r="AN51">
            <v>50.396000000000001</v>
          </cell>
          <cell r="AO51">
            <v>2862.4928000000004</v>
          </cell>
          <cell r="AP51">
            <v>54.63</v>
          </cell>
          <cell r="AQ51">
            <v>65.591000000000008</v>
          </cell>
          <cell r="AR51">
            <v>3583.2363300000006</v>
          </cell>
          <cell r="AS51">
            <v>85.94</v>
          </cell>
          <cell r="AT51">
            <v>45.727000000000004</v>
          </cell>
          <cell r="AU51">
            <v>3929.7783800000002</v>
          </cell>
          <cell r="AV51">
            <v>54.2</v>
          </cell>
          <cell r="AW51">
            <v>23.045999999999999</v>
          </cell>
          <cell r="AX51">
            <v>1249.0932</v>
          </cell>
          <cell r="AY51">
            <v>12.02</v>
          </cell>
          <cell r="AZ51">
            <v>29.809000000000001</v>
          </cell>
          <cell r="BA51">
            <v>358.30417999999997</v>
          </cell>
          <cell r="BB51">
            <v>72.5</v>
          </cell>
          <cell r="BC51">
            <v>100.32600000000001</v>
          </cell>
          <cell r="BD51">
            <v>7273.6350000000002</v>
          </cell>
          <cell r="BE51">
            <v>19256.53989</v>
          </cell>
          <cell r="BG51">
            <v>72.100000000000009</v>
          </cell>
          <cell r="BH51">
            <v>123.786</v>
          </cell>
          <cell r="BI51">
            <v>8924.9706000000006</v>
          </cell>
          <cell r="BJ51">
            <v>38.07</v>
          </cell>
          <cell r="BK51">
            <v>312.22000000000003</v>
          </cell>
          <cell r="BL51">
            <v>11886.215400000001</v>
          </cell>
          <cell r="BM51">
            <v>77.510000000000005</v>
          </cell>
          <cell r="BN51">
            <v>81.885000000000005</v>
          </cell>
          <cell r="BO51">
            <v>6346.9063500000011</v>
          </cell>
          <cell r="BP51">
            <v>62.95</v>
          </cell>
          <cell r="BQ51">
            <v>157.56</v>
          </cell>
          <cell r="BR51">
            <v>9918.402</v>
          </cell>
          <cell r="BS51">
            <v>39.79</v>
          </cell>
          <cell r="BT51">
            <v>257.03100000000001</v>
          </cell>
          <cell r="BU51">
            <v>10227.263489999999</v>
          </cell>
          <cell r="BV51">
            <v>766.5</v>
          </cell>
          <cell r="BW51">
            <v>5.6280000000000001</v>
          </cell>
          <cell r="BX51">
            <v>4313.8620000000001</v>
          </cell>
          <cell r="BY51">
            <v>34.71</v>
          </cell>
          <cell r="BZ51">
            <v>154.94300000000001</v>
          </cell>
          <cell r="CA51">
            <v>5378.0715300000002</v>
          </cell>
          <cell r="CB51">
            <v>56995.69137</v>
          </cell>
          <cell r="CD51">
            <v>24.990000000000002</v>
          </cell>
          <cell r="CE51">
            <v>32.997999999999998</v>
          </cell>
          <cell r="CF51">
            <v>824.62001999999995</v>
          </cell>
          <cell r="CG51">
            <v>40.32</v>
          </cell>
          <cell r="CH51">
            <v>28.759</v>
          </cell>
          <cell r="CI51">
            <v>1159.56288</v>
          </cell>
          <cell r="CJ51">
            <v>1984.1828999999998</v>
          </cell>
          <cell r="CL51">
            <v>1285.1949999999999</v>
          </cell>
        </row>
        <row r="52">
          <cell r="A52" t="str">
            <v>01/31/2006</v>
          </cell>
          <cell r="B52">
            <v>38748</v>
          </cell>
          <cell r="C52">
            <v>98.652008640200819</v>
          </cell>
          <cell r="D52">
            <v>109.28606545959212</v>
          </cell>
          <cell r="E52">
            <v>99.310356476487698</v>
          </cell>
          <cell r="F52">
            <v>110.99971603671754</v>
          </cell>
          <cell r="G52">
            <v>100.88942307692305</v>
          </cell>
          <cell r="H52">
            <v>108.35682641965366</v>
          </cell>
          <cell r="I52">
            <v>53.81</v>
          </cell>
          <cell r="J52">
            <v>25.343310000000002</v>
          </cell>
          <cell r="K52">
            <v>206.74100000000001</v>
          </cell>
          <cell r="L52">
            <v>5239.5012527100007</v>
          </cell>
          <cell r="M52">
            <v>86.300000000000011</v>
          </cell>
          <cell r="N52">
            <v>77.356999999999999</v>
          </cell>
          <cell r="O52">
            <v>6675.9091000000008</v>
          </cell>
          <cell r="P52">
            <v>74.960000000000008</v>
          </cell>
          <cell r="Q52">
            <v>146.29</v>
          </cell>
          <cell r="R52">
            <v>10965.8984</v>
          </cell>
          <cell r="S52">
            <v>33.410000000000004</v>
          </cell>
          <cell r="T52">
            <v>92.440400000000011</v>
          </cell>
          <cell r="U52">
            <v>3088.4337640000008</v>
          </cell>
          <cell r="V52">
            <v>29.650000000000002</v>
          </cell>
          <cell r="W52">
            <v>419.04</v>
          </cell>
          <cell r="X52">
            <v>12424.536000000002</v>
          </cell>
          <cell r="Y52">
            <v>85.04</v>
          </cell>
          <cell r="Z52">
            <v>67.497</v>
          </cell>
          <cell r="AA52">
            <v>5739.94488</v>
          </cell>
          <cell r="AB52">
            <v>18.900000000000002</v>
          </cell>
          <cell r="AC52">
            <v>118.25700000000001</v>
          </cell>
          <cell r="AD52">
            <v>2235.0573000000004</v>
          </cell>
          <cell r="AE52">
            <v>52.900000000000006</v>
          </cell>
          <cell r="AF52">
            <v>135.13900000000001</v>
          </cell>
          <cell r="AG52">
            <v>7148.8531000000012</v>
          </cell>
          <cell r="AH52">
            <v>49.04</v>
          </cell>
          <cell r="AI52">
            <v>83.790999999999997</v>
          </cell>
          <cell r="AJ52">
            <v>4109.1106399999999</v>
          </cell>
          <cell r="AK52">
            <v>57627.244436710003</v>
          </cell>
          <cell r="AM52">
            <v>54.296670000000006</v>
          </cell>
          <cell r="AN52">
            <v>50.396000000000001</v>
          </cell>
          <cell r="AO52">
            <v>2736.3349813200002</v>
          </cell>
          <cell r="AP52">
            <v>54.06</v>
          </cell>
          <cell r="AQ52">
            <v>65.591000000000008</v>
          </cell>
          <cell r="AR52">
            <v>3545.8494600000008</v>
          </cell>
          <cell r="AS52">
            <v>84.78</v>
          </cell>
          <cell r="AT52">
            <v>45.727000000000004</v>
          </cell>
          <cell r="AU52">
            <v>3876.7350600000004</v>
          </cell>
          <cell r="AV52">
            <v>53.81</v>
          </cell>
          <cell r="AW52">
            <v>23.045999999999999</v>
          </cell>
          <cell r="AX52">
            <v>1240.10526</v>
          </cell>
          <cell r="AY52">
            <v>12.120000000000001</v>
          </cell>
          <cell r="AZ52">
            <v>29.809000000000001</v>
          </cell>
          <cell r="BA52">
            <v>361.28508000000005</v>
          </cell>
          <cell r="BB52">
            <v>71.88</v>
          </cell>
          <cell r="BC52">
            <v>100.32600000000001</v>
          </cell>
          <cell r="BD52">
            <v>7211.4328800000003</v>
          </cell>
          <cell r="BE52">
            <v>18971.742721320003</v>
          </cell>
          <cell r="BG52">
            <v>71.39</v>
          </cell>
          <cell r="BH52">
            <v>123.786</v>
          </cell>
          <cell r="BI52">
            <v>8837.0825399999994</v>
          </cell>
          <cell r="BJ52">
            <v>37.32</v>
          </cell>
          <cell r="BK52">
            <v>312.22000000000003</v>
          </cell>
          <cell r="BL52">
            <v>11652.050400000002</v>
          </cell>
          <cell r="BM52">
            <v>76.2</v>
          </cell>
          <cell r="BN52">
            <v>81.885000000000005</v>
          </cell>
          <cell r="BO52">
            <v>6239.6370000000006</v>
          </cell>
          <cell r="BP52">
            <v>62.56</v>
          </cell>
          <cell r="BQ52">
            <v>157.56</v>
          </cell>
          <cell r="BR52">
            <v>9856.9536000000007</v>
          </cell>
          <cell r="BS52">
            <v>39.900000000000006</v>
          </cell>
          <cell r="BT52">
            <v>257.03100000000001</v>
          </cell>
          <cell r="BU52">
            <v>10255.536900000001</v>
          </cell>
          <cell r="BV52">
            <v>794.25</v>
          </cell>
          <cell r="BW52">
            <v>5.6280000000000001</v>
          </cell>
          <cell r="BX52">
            <v>4470.0389999999998</v>
          </cell>
          <cell r="BY52">
            <v>34</v>
          </cell>
          <cell r="BZ52">
            <v>155.50800000000001</v>
          </cell>
          <cell r="CA52">
            <v>5287.2719999999999</v>
          </cell>
          <cell r="CB52">
            <v>56598.57144</v>
          </cell>
          <cell r="CD52">
            <v>25.04</v>
          </cell>
          <cell r="CE52">
            <v>32.997999999999998</v>
          </cell>
          <cell r="CF52">
            <v>826.26991999999996</v>
          </cell>
          <cell r="CG52">
            <v>39.585000000000001</v>
          </cell>
          <cell r="CH52">
            <v>28.759</v>
          </cell>
          <cell r="CI52">
            <v>1138.425015</v>
          </cell>
          <cell r="CJ52">
            <v>1964.694935</v>
          </cell>
          <cell r="CL52">
            <v>1280.085</v>
          </cell>
        </row>
        <row r="53">
          <cell r="A53" t="str">
            <v>02/01/2006</v>
          </cell>
          <cell r="B53">
            <v>38749</v>
          </cell>
          <cell r="C53">
            <v>99.326536667239637</v>
          </cell>
          <cell r="D53">
            <v>114.0745313664811</v>
          </cell>
          <cell r="E53">
            <v>96.645992213732214</v>
          </cell>
          <cell r="F53">
            <v>111.22173976992143</v>
          </cell>
          <cell r="G53">
            <v>101.07660781841108</v>
          </cell>
          <cell r="H53">
            <v>110.93435360451068</v>
          </cell>
          <cell r="I53">
            <v>55.09</v>
          </cell>
          <cell r="J53">
            <v>26.047290000000004</v>
          </cell>
          <cell r="K53">
            <v>206.74100000000001</v>
          </cell>
          <cell r="L53">
            <v>5385.0427818900016</v>
          </cell>
          <cell r="M53">
            <v>85.76</v>
          </cell>
          <cell r="N53">
            <v>77.356999999999999</v>
          </cell>
          <cell r="O53">
            <v>6634.1363200000005</v>
          </cell>
          <cell r="P53">
            <v>76.67</v>
          </cell>
          <cell r="Q53">
            <v>146.29</v>
          </cell>
          <cell r="R53">
            <v>11216.0543</v>
          </cell>
          <cell r="S53">
            <v>33.6</v>
          </cell>
          <cell r="T53">
            <v>92.440400000000011</v>
          </cell>
          <cell r="U53">
            <v>3105.9974400000006</v>
          </cell>
          <cell r="V53">
            <v>29.45</v>
          </cell>
          <cell r="W53">
            <v>419.04</v>
          </cell>
          <cell r="X53">
            <v>12340.728000000001</v>
          </cell>
          <cell r="Y53">
            <v>84.27</v>
          </cell>
          <cell r="Z53">
            <v>67.497</v>
          </cell>
          <cell r="AA53">
            <v>5687.9721899999995</v>
          </cell>
          <cell r="AB53">
            <v>18.84</v>
          </cell>
          <cell r="AC53">
            <v>118.25700000000001</v>
          </cell>
          <cell r="AD53">
            <v>2227.9618800000003</v>
          </cell>
          <cell r="AE53">
            <v>54</v>
          </cell>
          <cell r="AF53">
            <v>135.13900000000001</v>
          </cell>
          <cell r="AG53">
            <v>7297.5060000000003</v>
          </cell>
          <cell r="AH53">
            <v>49.24</v>
          </cell>
          <cell r="AI53">
            <v>83.790999999999997</v>
          </cell>
          <cell r="AJ53">
            <v>4125.8688400000001</v>
          </cell>
          <cell r="AK53">
            <v>58021.267751890009</v>
          </cell>
          <cell r="AM53">
            <v>53.133330000000001</v>
          </cell>
          <cell r="AN53">
            <v>50.396000000000001</v>
          </cell>
          <cell r="AO53">
            <v>2677.7072986799999</v>
          </cell>
          <cell r="AP53">
            <v>54.75</v>
          </cell>
          <cell r="AQ53">
            <v>65.591000000000008</v>
          </cell>
          <cell r="AR53">
            <v>3591.1072500000005</v>
          </cell>
          <cell r="AS53">
            <v>91.05</v>
          </cell>
          <cell r="AT53">
            <v>45.727000000000004</v>
          </cell>
          <cell r="AU53">
            <v>4163.4433500000005</v>
          </cell>
          <cell r="AV53">
            <v>55.09</v>
          </cell>
          <cell r="AW53">
            <v>23.045999999999999</v>
          </cell>
          <cell r="AX53">
            <v>1269.6041400000001</v>
          </cell>
          <cell r="AY53">
            <v>11.74</v>
          </cell>
          <cell r="AZ53">
            <v>29.809000000000001</v>
          </cell>
          <cell r="BA53">
            <v>349.95766000000003</v>
          </cell>
          <cell r="BB53">
            <v>77.260000000000005</v>
          </cell>
          <cell r="BC53">
            <v>100.32600000000001</v>
          </cell>
          <cell r="BD53">
            <v>7751.1867600000014</v>
          </cell>
          <cell r="BE53">
            <v>19803.00645868</v>
          </cell>
          <cell r="BG53">
            <v>69.7</v>
          </cell>
          <cell r="BH53">
            <v>123.786</v>
          </cell>
          <cell r="BI53">
            <v>8627.8842000000004</v>
          </cell>
          <cell r="BJ53">
            <v>36.03</v>
          </cell>
          <cell r="BK53">
            <v>312.22000000000003</v>
          </cell>
          <cell r="BL53">
            <v>11249.286600000001</v>
          </cell>
          <cell r="BM53">
            <v>73.960000000000008</v>
          </cell>
          <cell r="BN53">
            <v>81.885000000000005</v>
          </cell>
          <cell r="BO53">
            <v>6056.2146000000012</v>
          </cell>
          <cell r="BP53">
            <v>61.56</v>
          </cell>
          <cell r="BQ53">
            <v>157.56</v>
          </cell>
          <cell r="BR53">
            <v>9699.3936000000012</v>
          </cell>
          <cell r="BS53">
            <v>38.86</v>
          </cell>
          <cell r="BT53">
            <v>257.03100000000001</v>
          </cell>
          <cell r="BU53">
            <v>9988.2246599999999</v>
          </cell>
          <cell r="BV53">
            <v>770</v>
          </cell>
          <cell r="BW53">
            <v>5.6280000000000001</v>
          </cell>
          <cell r="BX53">
            <v>4333.5600000000004</v>
          </cell>
          <cell r="BY53">
            <v>32.96</v>
          </cell>
          <cell r="BZ53">
            <v>155.50800000000001</v>
          </cell>
          <cell r="CA53">
            <v>5125.5436800000007</v>
          </cell>
          <cell r="CB53">
            <v>55080.107340000002</v>
          </cell>
          <cell r="CD53">
            <v>25.560000000000002</v>
          </cell>
          <cell r="CE53">
            <v>32.997999999999998</v>
          </cell>
          <cell r="CF53">
            <v>843.42888000000005</v>
          </cell>
          <cell r="CG53">
            <v>39.125</v>
          </cell>
          <cell r="CH53">
            <v>28.759</v>
          </cell>
          <cell r="CI53">
            <v>1125.1958750000001</v>
          </cell>
          <cell r="CJ53">
            <v>1968.6247550000003</v>
          </cell>
          <cell r="CL53">
            <v>1282.46</v>
          </cell>
        </row>
        <row r="54">
          <cell r="A54" t="str">
            <v>02/02/2006</v>
          </cell>
          <cell r="B54">
            <v>38750</v>
          </cell>
          <cell r="C54">
            <v>99.471893923448448</v>
          </cell>
          <cell r="D54">
            <v>111.65043363396616</v>
          </cell>
          <cell r="E54">
            <v>94.050691116117463</v>
          </cell>
          <cell r="F54">
            <v>110.29090613569588</v>
          </cell>
          <cell r="G54">
            <v>100.16078184110968</v>
          </cell>
          <cell r="H54">
            <v>107.12847362062021</v>
          </cell>
          <cell r="I54">
            <v>53.2</v>
          </cell>
          <cell r="J54">
            <v>26.181040000000003</v>
          </cell>
          <cell r="K54">
            <v>206.74100000000001</v>
          </cell>
          <cell r="L54">
            <v>5412.6943906400011</v>
          </cell>
          <cell r="M54">
            <v>85.38</v>
          </cell>
          <cell r="N54">
            <v>77.356999999999999</v>
          </cell>
          <cell r="O54">
            <v>6604.7406599999995</v>
          </cell>
          <cell r="P54">
            <v>79.02</v>
          </cell>
          <cell r="Q54">
            <v>146.29</v>
          </cell>
          <cell r="R54">
            <v>11559.835799999999</v>
          </cell>
          <cell r="S54">
            <v>33.223800000000004</v>
          </cell>
          <cell r="T54">
            <v>92.440400000000011</v>
          </cell>
          <cell r="U54">
            <v>3071.2213615200008</v>
          </cell>
          <cell r="V54">
            <v>29.43</v>
          </cell>
          <cell r="W54">
            <v>419.04</v>
          </cell>
          <cell r="X54">
            <v>12332.3472</v>
          </cell>
          <cell r="Y54">
            <v>83.91</v>
          </cell>
          <cell r="Z54">
            <v>67.497</v>
          </cell>
          <cell r="AA54">
            <v>5663.6732699999993</v>
          </cell>
          <cell r="AB54">
            <v>18.7</v>
          </cell>
          <cell r="AC54">
            <v>118.25700000000001</v>
          </cell>
          <cell r="AD54">
            <v>2211.4059000000002</v>
          </cell>
          <cell r="AE54">
            <v>53.06</v>
          </cell>
          <cell r="AF54">
            <v>135.13900000000001</v>
          </cell>
          <cell r="AG54">
            <v>7170.4753400000009</v>
          </cell>
          <cell r="AH54">
            <v>48.69</v>
          </cell>
          <cell r="AI54">
            <v>83.790999999999997</v>
          </cell>
          <cell r="AJ54">
            <v>4079.7837899999995</v>
          </cell>
          <cell r="AK54">
            <v>58106.177712160003</v>
          </cell>
          <cell r="AM54">
            <v>50.426670000000001</v>
          </cell>
          <cell r="AN54">
            <v>50.396000000000001</v>
          </cell>
          <cell r="AO54">
            <v>2541.30246132</v>
          </cell>
          <cell r="AP54">
            <v>54.07</v>
          </cell>
          <cell r="AQ54">
            <v>65.591000000000008</v>
          </cell>
          <cell r="AR54">
            <v>3546.5053700000003</v>
          </cell>
          <cell r="AS54">
            <v>88.5</v>
          </cell>
          <cell r="AT54">
            <v>45.727000000000004</v>
          </cell>
          <cell r="AU54">
            <v>4046.8395000000005</v>
          </cell>
          <cell r="AV54">
            <v>53.2</v>
          </cell>
          <cell r="AW54">
            <v>23.045999999999999</v>
          </cell>
          <cell r="AX54">
            <v>1226.0472</v>
          </cell>
          <cell r="AY54">
            <v>12.4</v>
          </cell>
          <cell r="AZ54">
            <v>29.809000000000001</v>
          </cell>
          <cell r="BA54">
            <v>369.63160000000005</v>
          </cell>
          <cell r="BB54">
            <v>76.27</v>
          </cell>
          <cell r="BC54">
            <v>100.32600000000001</v>
          </cell>
          <cell r="BD54">
            <v>7651.86402</v>
          </cell>
          <cell r="BE54">
            <v>19382.190151320003</v>
          </cell>
          <cell r="BG54">
            <v>67.91</v>
          </cell>
          <cell r="BH54">
            <v>123.786</v>
          </cell>
          <cell r="BI54">
            <v>8406.3072599999996</v>
          </cell>
          <cell r="BJ54">
            <v>35.01</v>
          </cell>
          <cell r="BK54">
            <v>312.22000000000003</v>
          </cell>
          <cell r="BL54">
            <v>10930.822200000001</v>
          </cell>
          <cell r="BM54">
            <v>71.94</v>
          </cell>
          <cell r="BN54">
            <v>81.885000000000005</v>
          </cell>
          <cell r="BO54">
            <v>5890.8069000000005</v>
          </cell>
          <cell r="BP54">
            <v>60.38</v>
          </cell>
          <cell r="BQ54">
            <v>157.56</v>
          </cell>
          <cell r="BR54">
            <v>9513.4728000000014</v>
          </cell>
          <cell r="BS54">
            <v>37.51</v>
          </cell>
          <cell r="BT54">
            <v>257.03100000000001</v>
          </cell>
          <cell r="BU54">
            <v>9641.2328099999995</v>
          </cell>
          <cell r="BV54">
            <v>759</v>
          </cell>
          <cell r="BW54">
            <v>5.6280000000000001</v>
          </cell>
          <cell r="BX54">
            <v>4271.652</v>
          </cell>
          <cell r="BY54">
            <v>31.810000000000002</v>
          </cell>
          <cell r="BZ54">
            <v>155.50800000000001</v>
          </cell>
          <cell r="CA54">
            <v>4946.7094800000004</v>
          </cell>
          <cell r="CB54">
            <v>53601.003450000004</v>
          </cell>
          <cell r="CD54">
            <v>25.71</v>
          </cell>
          <cell r="CE54">
            <v>32.997999999999998</v>
          </cell>
          <cell r="CF54">
            <v>848.37857999999994</v>
          </cell>
          <cell r="CG54">
            <v>38.380000000000003</v>
          </cell>
          <cell r="CH54">
            <v>28.759</v>
          </cell>
          <cell r="CI54">
            <v>1103.7704200000001</v>
          </cell>
          <cell r="CJ54">
            <v>1952.1489999999999</v>
          </cell>
          <cell r="CL54">
            <v>1270.8399999999999</v>
          </cell>
        </row>
        <row r="55">
          <cell r="A55" t="str">
            <v>02/03/2006</v>
          </cell>
          <cell r="B55">
            <v>38751</v>
          </cell>
          <cell r="C55">
            <v>99.05669189324847</v>
          </cell>
          <cell r="D55">
            <v>111.39485492285684</v>
          </cell>
          <cell r="E55">
            <v>95.180615600779831</v>
          </cell>
          <cell r="F55">
            <v>110.73462846085422</v>
          </cell>
          <cell r="G55">
            <v>99.624054224464047</v>
          </cell>
          <cell r="H55">
            <v>107.83326621022957</v>
          </cell>
          <cell r="I55">
            <v>53.550000000000004</v>
          </cell>
          <cell r="J55">
            <v>26.173999999999999</v>
          </cell>
          <cell r="K55">
            <v>206.74100000000001</v>
          </cell>
          <cell r="L55">
            <v>5411.238934</v>
          </cell>
          <cell r="M55">
            <v>83.72</v>
          </cell>
          <cell r="N55">
            <v>77.356999999999999</v>
          </cell>
          <cell r="O55">
            <v>6476.3280399999994</v>
          </cell>
          <cell r="P55">
            <v>78.25</v>
          </cell>
          <cell r="Q55">
            <v>146.29</v>
          </cell>
          <cell r="R55">
            <v>11447.192499999999</v>
          </cell>
          <cell r="S55">
            <v>33.14</v>
          </cell>
          <cell r="T55">
            <v>92.440400000000011</v>
          </cell>
          <cell r="U55">
            <v>3063.4748560000003</v>
          </cell>
          <cell r="V55">
            <v>29.61</v>
          </cell>
          <cell r="W55">
            <v>419.04</v>
          </cell>
          <cell r="X55">
            <v>12407.7744</v>
          </cell>
          <cell r="Y55">
            <v>83.87</v>
          </cell>
          <cell r="Z55">
            <v>67.497</v>
          </cell>
          <cell r="AA55">
            <v>5660.9733900000001</v>
          </cell>
          <cell r="AB55">
            <v>18.63</v>
          </cell>
          <cell r="AC55">
            <v>118.25700000000001</v>
          </cell>
          <cell r="AD55">
            <v>2203.1279100000002</v>
          </cell>
          <cell r="AE55">
            <v>52.51</v>
          </cell>
          <cell r="AF55">
            <v>135.13900000000001</v>
          </cell>
          <cell r="AG55">
            <v>7096.1488900000004</v>
          </cell>
          <cell r="AH55">
            <v>48.900000000000006</v>
          </cell>
          <cell r="AI55">
            <v>83.790999999999997</v>
          </cell>
          <cell r="AJ55">
            <v>4097.3798999999999</v>
          </cell>
          <cell r="AK55">
            <v>57863.638820000007</v>
          </cell>
          <cell r="AM55">
            <v>52.226670000000006</v>
          </cell>
          <cell r="AN55">
            <v>50.396000000000001</v>
          </cell>
          <cell r="AO55">
            <v>2632.0152613200003</v>
          </cell>
          <cell r="AP55">
            <v>54.160000000000004</v>
          </cell>
          <cell r="AQ55">
            <v>65.591000000000008</v>
          </cell>
          <cell r="AR55">
            <v>3552.4085600000008</v>
          </cell>
          <cell r="AS55">
            <v>89</v>
          </cell>
          <cell r="AT55">
            <v>45.727000000000004</v>
          </cell>
          <cell r="AU55">
            <v>4069.7030000000004</v>
          </cell>
          <cell r="AV55">
            <v>53.550000000000004</v>
          </cell>
          <cell r="AW55">
            <v>23.045999999999999</v>
          </cell>
          <cell r="AX55">
            <v>1234.1133</v>
          </cell>
          <cell r="AY55">
            <v>12.59</v>
          </cell>
          <cell r="AZ55">
            <v>29.809000000000001</v>
          </cell>
          <cell r="BA55">
            <v>375.29531000000003</v>
          </cell>
          <cell r="BB55">
            <v>74.5</v>
          </cell>
          <cell r="BC55">
            <v>100.32600000000001</v>
          </cell>
          <cell r="BD55">
            <v>7474.2870000000003</v>
          </cell>
          <cell r="BE55">
            <v>19337.822431320004</v>
          </cell>
          <cell r="BG55">
            <v>68.66</v>
          </cell>
          <cell r="BH55">
            <v>123.786</v>
          </cell>
          <cell r="BI55">
            <v>8499.1467599999996</v>
          </cell>
          <cell r="BJ55">
            <v>35.5</v>
          </cell>
          <cell r="BK55">
            <v>312.22000000000003</v>
          </cell>
          <cell r="BL55">
            <v>11083.810000000001</v>
          </cell>
          <cell r="BM55">
            <v>71.850000000000009</v>
          </cell>
          <cell r="BN55">
            <v>81.885000000000005</v>
          </cell>
          <cell r="BO55">
            <v>5883.4372500000009</v>
          </cell>
          <cell r="BP55">
            <v>60.800000000000004</v>
          </cell>
          <cell r="BQ55">
            <v>157.56</v>
          </cell>
          <cell r="BR55">
            <v>9579.648000000001</v>
          </cell>
          <cell r="BS55">
            <v>38.36</v>
          </cell>
          <cell r="BT55">
            <v>257.03100000000001</v>
          </cell>
          <cell r="BU55">
            <v>9859.7091600000003</v>
          </cell>
          <cell r="BV55">
            <v>770.25</v>
          </cell>
          <cell r="BW55">
            <v>5.6280000000000001</v>
          </cell>
          <cell r="BX55">
            <v>4334.9669999999996</v>
          </cell>
          <cell r="BY55">
            <v>32.18</v>
          </cell>
          <cell r="BZ55">
            <v>155.50800000000001</v>
          </cell>
          <cell r="CA55">
            <v>5004.2474400000001</v>
          </cell>
          <cell r="CB55">
            <v>54244.965609999999</v>
          </cell>
          <cell r="CD55">
            <v>25.29</v>
          </cell>
          <cell r="CE55">
            <v>32.997999999999998</v>
          </cell>
          <cell r="CF55">
            <v>834.51941999999985</v>
          </cell>
          <cell r="CG55">
            <v>39.134999999999998</v>
          </cell>
          <cell r="CH55">
            <v>28.759</v>
          </cell>
          <cell r="CI55">
            <v>1125.483465</v>
          </cell>
          <cell r="CJ55">
            <v>1960.0028849999999</v>
          </cell>
          <cell r="CL55">
            <v>1264.03</v>
          </cell>
        </row>
        <row r="56">
          <cell r="A56" t="str">
            <v>02/06/2006</v>
          </cell>
          <cell r="B56">
            <v>38754</v>
          </cell>
          <cell r="C56">
            <v>99.612253590056056</v>
          </cell>
          <cell r="D56">
            <v>117.48438723943796</v>
          </cell>
          <cell r="E56">
            <v>93.610801949476212</v>
          </cell>
          <cell r="F56">
            <v>111.95351068834624</v>
          </cell>
          <cell r="G56">
            <v>99.702080706179046</v>
          </cell>
          <cell r="H56">
            <v>115.04228755537656</v>
          </cell>
          <cell r="I56">
            <v>57.13</v>
          </cell>
          <cell r="J56">
            <v>26.885000000000002</v>
          </cell>
          <cell r="K56">
            <v>206.74100000000001</v>
          </cell>
          <cell r="L56">
            <v>5558.2317850000009</v>
          </cell>
          <cell r="M56">
            <v>83.56</v>
          </cell>
          <cell r="N56">
            <v>77.356999999999999</v>
          </cell>
          <cell r="O56">
            <v>6463.9509200000002</v>
          </cell>
          <cell r="P56">
            <v>79.61</v>
          </cell>
          <cell r="Q56">
            <v>146.29</v>
          </cell>
          <cell r="R56">
            <v>11646.1469</v>
          </cell>
          <cell r="S56">
            <v>32.68</v>
          </cell>
          <cell r="T56">
            <v>92.440400000000011</v>
          </cell>
          <cell r="U56">
            <v>3020.9522720000004</v>
          </cell>
          <cell r="V56">
            <v>29.76</v>
          </cell>
          <cell r="W56">
            <v>419.04</v>
          </cell>
          <cell r="X56">
            <v>12470.630400000002</v>
          </cell>
          <cell r="Y56">
            <v>83.33</v>
          </cell>
          <cell r="Z56">
            <v>67.497</v>
          </cell>
          <cell r="AA56">
            <v>5624.5250100000003</v>
          </cell>
          <cell r="AB56">
            <v>18.600000000000001</v>
          </cell>
          <cell r="AC56">
            <v>118.25700000000001</v>
          </cell>
          <cell r="AD56">
            <v>2199.5802000000003</v>
          </cell>
          <cell r="AE56">
            <v>52.57</v>
          </cell>
          <cell r="AF56">
            <v>135.13900000000001</v>
          </cell>
          <cell r="AG56">
            <v>7104.2572300000002</v>
          </cell>
          <cell r="AH56">
            <v>48.93</v>
          </cell>
          <cell r="AI56">
            <v>83.790999999999997</v>
          </cell>
          <cell r="AJ56">
            <v>4099.8936299999996</v>
          </cell>
          <cell r="AK56">
            <v>58188.168347000006</v>
          </cell>
          <cell r="AM56">
            <v>52.723330000000004</v>
          </cell>
          <cell r="AN56">
            <v>50.396000000000001</v>
          </cell>
          <cell r="AO56">
            <v>2657.0449386800001</v>
          </cell>
          <cell r="AP56">
            <v>57.15</v>
          </cell>
          <cell r="AQ56">
            <v>65.591000000000008</v>
          </cell>
          <cell r="AR56">
            <v>3748.5256500000005</v>
          </cell>
          <cell r="AS56">
            <v>92.300000000000011</v>
          </cell>
          <cell r="AT56">
            <v>45.727000000000004</v>
          </cell>
          <cell r="AU56">
            <v>4220.602100000001</v>
          </cell>
          <cell r="AV56">
            <v>57.13</v>
          </cell>
          <cell r="AW56">
            <v>23.045999999999999</v>
          </cell>
          <cell r="AX56">
            <v>1316.61798</v>
          </cell>
          <cell r="AY56">
            <v>12.88</v>
          </cell>
          <cell r="AZ56">
            <v>29.809000000000001</v>
          </cell>
          <cell r="BA56">
            <v>383.93992000000003</v>
          </cell>
          <cell r="BB56">
            <v>80.42</v>
          </cell>
          <cell r="BC56">
            <v>100.32600000000001</v>
          </cell>
          <cell r="BD56">
            <v>8068.2169200000008</v>
          </cell>
          <cell r="BE56">
            <v>20394.947508680001</v>
          </cell>
          <cell r="BG56">
            <v>67.64</v>
          </cell>
          <cell r="BH56">
            <v>123.786</v>
          </cell>
          <cell r="BI56">
            <v>8372.885040000001</v>
          </cell>
          <cell r="BJ56">
            <v>34.950000000000003</v>
          </cell>
          <cell r="BK56">
            <v>312.22000000000003</v>
          </cell>
          <cell r="BL56">
            <v>10912.089000000002</v>
          </cell>
          <cell r="BM56">
            <v>70.39</v>
          </cell>
          <cell r="BN56">
            <v>81.885000000000005</v>
          </cell>
          <cell r="BO56">
            <v>5763.8851500000001</v>
          </cell>
          <cell r="BP56">
            <v>60.21</v>
          </cell>
          <cell r="BQ56">
            <v>157.56</v>
          </cell>
          <cell r="BR56">
            <v>9486.6876000000011</v>
          </cell>
          <cell r="BS56">
            <v>37.94</v>
          </cell>
          <cell r="BT56">
            <v>257.03100000000001</v>
          </cell>
          <cell r="BU56">
            <v>9751.7561399999995</v>
          </cell>
          <cell r="BV56">
            <v>748.25</v>
          </cell>
          <cell r="BW56">
            <v>5.6280000000000001</v>
          </cell>
          <cell r="BX56">
            <v>4211.1509999999998</v>
          </cell>
          <cell r="BY56">
            <v>31.200000000000003</v>
          </cell>
          <cell r="BZ56">
            <v>155.50800000000001</v>
          </cell>
          <cell r="CA56">
            <v>4851.8496000000005</v>
          </cell>
          <cell r="CB56">
            <v>53350.303530000005</v>
          </cell>
          <cell r="CD56">
            <v>25.8</v>
          </cell>
          <cell r="CE56">
            <v>32.997999999999998</v>
          </cell>
          <cell r="CF56">
            <v>851.34839999999997</v>
          </cell>
          <cell r="CG56">
            <v>39.300000000000004</v>
          </cell>
          <cell r="CH56">
            <v>28.759</v>
          </cell>
          <cell r="CI56">
            <v>1130.2287000000001</v>
          </cell>
          <cell r="CJ56">
            <v>1981.5771</v>
          </cell>
          <cell r="CL56">
            <v>1265.02</v>
          </cell>
        </row>
        <row r="57">
          <cell r="A57" t="str">
            <v>02/07/2006</v>
          </cell>
          <cell r="B57">
            <v>38755</v>
          </cell>
          <cell r="C57">
            <v>98.633618610281786</v>
          </cell>
          <cell r="D57">
            <v>114.19805786251101</v>
          </cell>
          <cell r="E57">
            <v>90.505732996536935</v>
          </cell>
          <cell r="F57">
            <v>103.18136757703269</v>
          </cell>
          <cell r="G57">
            <v>98.895018915510704</v>
          </cell>
          <cell r="H57">
            <v>111.35722915827628</v>
          </cell>
          <cell r="I57">
            <v>55.300000000000004</v>
          </cell>
          <cell r="J57">
            <v>26.948380000000004</v>
          </cell>
          <cell r="K57">
            <v>206.74100000000001</v>
          </cell>
          <cell r="L57">
            <v>5571.335029580001</v>
          </cell>
          <cell r="M57">
            <v>82.47</v>
          </cell>
          <cell r="N57">
            <v>77.356999999999999</v>
          </cell>
          <cell r="O57">
            <v>6379.6317899999995</v>
          </cell>
          <cell r="P57">
            <v>78.75</v>
          </cell>
          <cell r="Q57">
            <v>146.29</v>
          </cell>
          <cell r="R57">
            <v>11520.3375</v>
          </cell>
          <cell r="S57">
            <v>32.480000000000004</v>
          </cell>
          <cell r="T57">
            <v>92.440400000000011</v>
          </cell>
          <cell r="U57">
            <v>3002.4641920000008</v>
          </cell>
          <cell r="V57">
            <v>29.52</v>
          </cell>
          <cell r="W57">
            <v>419.04</v>
          </cell>
          <cell r="X57">
            <v>12370.060800000001</v>
          </cell>
          <cell r="Y57">
            <v>82.15</v>
          </cell>
          <cell r="Z57">
            <v>67.497</v>
          </cell>
          <cell r="AA57">
            <v>5544.8785500000004</v>
          </cell>
          <cell r="AB57">
            <v>18.29</v>
          </cell>
          <cell r="AC57">
            <v>118.25700000000001</v>
          </cell>
          <cell r="AD57">
            <v>2162.9205299999999</v>
          </cell>
          <cell r="AE57">
            <v>51.93</v>
          </cell>
          <cell r="AF57">
            <v>135.13900000000001</v>
          </cell>
          <cell r="AG57">
            <v>7017.7682700000005</v>
          </cell>
          <cell r="AH57">
            <v>48.300000000000004</v>
          </cell>
          <cell r="AI57">
            <v>83.790999999999997</v>
          </cell>
          <cell r="AJ57">
            <v>4047.1053000000002</v>
          </cell>
          <cell r="AK57">
            <v>57616.501961580005</v>
          </cell>
          <cell r="AM57">
            <v>52.203330000000001</v>
          </cell>
          <cell r="AN57">
            <v>50.396000000000001</v>
          </cell>
          <cell r="AO57">
            <v>2630.8390186800002</v>
          </cell>
          <cell r="AP57">
            <v>56.09</v>
          </cell>
          <cell r="AQ57">
            <v>65.591000000000008</v>
          </cell>
          <cell r="AR57">
            <v>3678.9991900000009</v>
          </cell>
          <cell r="AS57">
            <v>89</v>
          </cell>
          <cell r="AT57">
            <v>45.727000000000004</v>
          </cell>
          <cell r="AU57">
            <v>4069.7030000000004</v>
          </cell>
          <cell r="AV57">
            <v>55.300000000000004</v>
          </cell>
          <cell r="AW57">
            <v>23.045999999999999</v>
          </cell>
          <cell r="AX57">
            <v>1274.4438</v>
          </cell>
          <cell r="AY57">
            <v>12.450000000000001</v>
          </cell>
          <cell r="AZ57">
            <v>29.809000000000001</v>
          </cell>
          <cell r="BA57">
            <v>371.12205000000006</v>
          </cell>
          <cell r="BB57">
            <v>77.739999999999995</v>
          </cell>
          <cell r="BC57">
            <v>100.32600000000001</v>
          </cell>
          <cell r="BD57">
            <v>7799.3432400000002</v>
          </cell>
          <cell r="BE57">
            <v>19824.450298680003</v>
          </cell>
          <cell r="BG57">
            <v>65.849999999999994</v>
          </cell>
          <cell r="BH57">
            <v>123.786</v>
          </cell>
          <cell r="BI57">
            <v>8151.3080999999993</v>
          </cell>
          <cell r="BJ57">
            <v>33.67</v>
          </cell>
          <cell r="BK57">
            <v>312.22000000000003</v>
          </cell>
          <cell r="BL57">
            <v>10512.447400000001</v>
          </cell>
          <cell r="BM57">
            <v>67.5</v>
          </cell>
          <cell r="BN57">
            <v>81.885000000000005</v>
          </cell>
          <cell r="BO57">
            <v>5527.2375000000002</v>
          </cell>
          <cell r="BP57">
            <v>57.85</v>
          </cell>
          <cell r="BQ57">
            <v>157.56</v>
          </cell>
          <cell r="BR57">
            <v>9114.8459999999995</v>
          </cell>
          <cell r="BS57">
            <v>37.07</v>
          </cell>
          <cell r="BT57">
            <v>257.03100000000001</v>
          </cell>
          <cell r="BU57">
            <v>9528.1391700000004</v>
          </cell>
          <cell r="BV57">
            <v>739.85</v>
          </cell>
          <cell r="BW57">
            <v>5.6280000000000001</v>
          </cell>
          <cell r="BX57">
            <v>4163.8757999999998</v>
          </cell>
          <cell r="BY57">
            <v>29.47</v>
          </cell>
          <cell r="BZ57">
            <v>155.50800000000001</v>
          </cell>
          <cell r="CA57">
            <v>4582.8207600000005</v>
          </cell>
          <cell r="CB57">
            <v>51580.674730000006</v>
          </cell>
          <cell r="CD57">
            <v>23.84</v>
          </cell>
          <cell r="CE57">
            <v>32.997999999999998</v>
          </cell>
          <cell r="CF57">
            <v>786.6723199999999</v>
          </cell>
          <cell r="CG57">
            <v>36.15</v>
          </cell>
          <cell r="CH57">
            <v>28.759</v>
          </cell>
          <cell r="CI57">
            <v>1039.6378500000001</v>
          </cell>
          <cell r="CJ57">
            <v>1826.31017</v>
          </cell>
          <cell r="CL57">
            <v>1254.78</v>
          </cell>
        </row>
        <row r="58">
          <cell r="A58" t="str">
            <v>02/08/2006</v>
          </cell>
          <cell r="B58">
            <v>38756</v>
          </cell>
          <cell r="C58">
            <v>98.704597813002465</v>
          </cell>
          <cell r="D58">
            <v>114.05239655578492</v>
          </cell>
          <cell r="E58">
            <v>91.754633203302973</v>
          </cell>
          <cell r="F58">
            <v>105.24448823929779</v>
          </cell>
          <cell r="G58">
            <v>99.751733921815884</v>
          </cell>
          <cell r="H58">
            <v>113.35078534031413</v>
          </cell>
          <cell r="I58">
            <v>56.29</v>
          </cell>
          <cell r="J58">
            <v>26.878</v>
          </cell>
          <cell r="K58">
            <v>206.74100000000001</v>
          </cell>
          <cell r="L58">
            <v>5556.7845980000002</v>
          </cell>
          <cell r="M58">
            <v>82.63</v>
          </cell>
          <cell r="N58">
            <v>77.356999999999999</v>
          </cell>
          <cell r="O58">
            <v>6392.0089099999996</v>
          </cell>
          <cell r="P58">
            <v>78.02</v>
          </cell>
          <cell r="Q58">
            <v>146.29</v>
          </cell>
          <cell r="R58">
            <v>11413.545799999998</v>
          </cell>
          <cell r="S58">
            <v>32</v>
          </cell>
          <cell r="T58">
            <v>92.440400000000011</v>
          </cell>
          <cell r="U58">
            <v>2958.0928000000004</v>
          </cell>
          <cell r="V58">
            <v>29.6</v>
          </cell>
          <cell r="W58">
            <v>419.04</v>
          </cell>
          <cell r="X58">
            <v>12403.584000000001</v>
          </cell>
          <cell r="Y58">
            <v>82.26</v>
          </cell>
          <cell r="Z58">
            <v>67.497</v>
          </cell>
          <cell r="AA58">
            <v>5552.3032200000007</v>
          </cell>
          <cell r="AB58">
            <v>18.32</v>
          </cell>
          <cell r="AC58">
            <v>118.25700000000001</v>
          </cell>
          <cell r="AD58">
            <v>2166.4682400000002</v>
          </cell>
          <cell r="AE58">
            <v>52.85</v>
          </cell>
          <cell r="AF58">
            <v>135.13900000000001</v>
          </cell>
          <cell r="AG58">
            <v>7142.0961500000003</v>
          </cell>
          <cell r="AH58">
            <v>48.61</v>
          </cell>
          <cell r="AI58">
            <v>83.790999999999997</v>
          </cell>
          <cell r="AJ58">
            <v>4073.0805099999998</v>
          </cell>
          <cell r="AK58">
            <v>57657.964227999997</v>
          </cell>
          <cell r="AM58">
            <v>52.69</v>
          </cell>
          <cell r="AN58">
            <v>50.396000000000001</v>
          </cell>
          <cell r="AO58">
            <v>2655.3652400000001</v>
          </cell>
          <cell r="AP58">
            <v>56.38</v>
          </cell>
          <cell r="AQ58">
            <v>65.591000000000008</v>
          </cell>
          <cell r="AR58">
            <v>3698.0205800000008</v>
          </cell>
          <cell r="AS58">
            <v>89.15</v>
          </cell>
          <cell r="AT58">
            <v>45.727000000000004</v>
          </cell>
          <cell r="AU58">
            <v>4076.5620500000005</v>
          </cell>
          <cell r="AV58">
            <v>56.29</v>
          </cell>
          <cell r="AW58">
            <v>23.045999999999999</v>
          </cell>
          <cell r="AX58">
            <v>1297.2593399999998</v>
          </cell>
          <cell r="AY58">
            <v>12.41</v>
          </cell>
          <cell r="AZ58">
            <v>29.809000000000001</v>
          </cell>
          <cell r="BA58">
            <v>369.92968999999999</v>
          </cell>
          <cell r="BB58">
            <v>76.77</v>
          </cell>
          <cell r="BC58">
            <v>100.32600000000001</v>
          </cell>
          <cell r="BD58">
            <v>7702.0270200000004</v>
          </cell>
          <cell r="BE58">
            <v>19799.163920000003</v>
          </cell>
          <cell r="BG58">
            <v>66.72</v>
          </cell>
          <cell r="BH58">
            <v>123.786</v>
          </cell>
          <cell r="BI58">
            <v>8259.0019200000006</v>
          </cell>
          <cell r="BJ58">
            <v>33.590000000000003</v>
          </cell>
          <cell r="BK58">
            <v>312.22000000000003</v>
          </cell>
          <cell r="BL58">
            <v>10487.469800000003</v>
          </cell>
          <cell r="BM58">
            <v>68.8</v>
          </cell>
          <cell r="BN58">
            <v>81.885000000000005</v>
          </cell>
          <cell r="BO58">
            <v>5633.6880000000001</v>
          </cell>
          <cell r="BP58">
            <v>57.89</v>
          </cell>
          <cell r="BQ58">
            <v>157.56</v>
          </cell>
          <cell r="BR58">
            <v>9121.1484</v>
          </cell>
          <cell r="BS58">
            <v>38.25</v>
          </cell>
          <cell r="BT58">
            <v>257.03100000000001</v>
          </cell>
          <cell r="BU58">
            <v>9831.4357500000006</v>
          </cell>
          <cell r="BV58">
            <v>752</v>
          </cell>
          <cell r="BW58">
            <v>5.6280000000000001</v>
          </cell>
          <cell r="BX58">
            <v>4232.2560000000003</v>
          </cell>
          <cell r="BY58">
            <v>30.400000000000002</v>
          </cell>
          <cell r="BZ58">
            <v>155.50800000000001</v>
          </cell>
          <cell r="CA58">
            <v>4727.4432000000006</v>
          </cell>
          <cell r="CB58">
            <v>52292.443070000008</v>
          </cell>
          <cell r="CD58">
            <v>24.89</v>
          </cell>
          <cell r="CE58">
            <v>32.997999999999998</v>
          </cell>
          <cell r="CF58">
            <v>821.32021999999995</v>
          </cell>
          <cell r="CG58">
            <v>36.215000000000003</v>
          </cell>
          <cell r="CH58">
            <v>28.759</v>
          </cell>
          <cell r="CI58">
            <v>1041.5071850000002</v>
          </cell>
          <cell r="CJ58">
            <v>1862.827405</v>
          </cell>
          <cell r="CL58">
            <v>1265.6500000000001</v>
          </cell>
        </row>
        <row r="59">
          <cell r="A59" t="str">
            <v>02/09/2006</v>
          </cell>
          <cell r="B59">
            <v>38757</v>
          </cell>
          <cell r="C59">
            <v>99.018497912126051</v>
          </cell>
          <cell r="D59">
            <v>116.96504046694571</v>
          </cell>
          <cell r="E59">
            <v>91.373333853253129</v>
          </cell>
          <cell r="F59">
            <v>106.43420860180638</v>
          </cell>
          <cell r="G59">
            <v>99.604350567465303</v>
          </cell>
          <cell r="H59">
            <v>114.7805074506645</v>
          </cell>
          <cell r="I59">
            <v>57</v>
          </cell>
          <cell r="J59">
            <v>27.110300000000002</v>
          </cell>
          <cell r="K59">
            <v>206.74100000000001</v>
          </cell>
          <cell r="L59">
            <v>5604.8105323000009</v>
          </cell>
          <cell r="M59">
            <v>84.05</v>
          </cell>
          <cell r="N59">
            <v>77.356999999999999</v>
          </cell>
          <cell r="O59">
            <v>6501.8558499999999</v>
          </cell>
          <cell r="P59">
            <v>78.58</v>
          </cell>
          <cell r="Q59">
            <v>146.29</v>
          </cell>
          <cell r="R59">
            <v>11495.468199999999</v>
          </cell>
          <cell r="S59">
            <v>31.75</v>
          </cell>
          <cell r="T59">
            <v>92.440400000000011</v>
          </cell>
          <cell r="U59">
            <v>2934.9827000000005</v>
          </cell>
          <cell r="V59">
            <v>29.68</v>
          </cell>
          <cell r="W59">
            <v>419.04</v>
          </cell>
          <cell r="X59">
            <v>12437.1072</v>
          </cell>
          <cell r="Y59">
            <v>81.69</v>
          </cell>
          <cell r="Z59">
            <v>67.497</v>
          </cell>
          <cell r="AA59">
            <v>5513.8299299999999</v>
          </cell>
          <cell r="AB59">
            <v>18.309999999999999</v>
          </cell>
          <cell r="AC59">
            <v>118.25700000000001</v>
          </cell>
          <cell r="AD59">
            <v>2165.2856699999998</v>
          </cell>
          <cell r="AE59">
            <v>52.5</v>
          </cell>
          <cell r="AF59">
            <v>135.13900000000001</v>
          </cell>
          <cell r="AG59">
            <v>7094.7975000000006</v>
          </cell>
          <cell r="AH59">
            <v>48.85</v>
          </cell>
          <cell r="AI59">
            <v>83.790999999999997</v>
          </cell>
          <cell r="AJ59">
            <v>4093.1903499999999</v>
          </cell>
          <cell r="AK59">
            <v>57841.327932299995</v>
          </cell>
          <cell r="AM59">
            <v>53.066670000000002</v>
          </cell>
          <cell r="AN59">
            <v>50.396000000000001</v>
          </cell>
          <cell r="AO59">
            <v>2674.3479013200003</v>
          </cell>
          <cell r="AP59">
            <v>56.74</v>
          </cell>
          <cell r="AQ59">
            <v>65.591000000000008</v>
          </cell>
          <cell r="AR59">
            <v>3721.6333400000008</v>
          </cell>
          <cell r="AS59">
            <v>94.070000000000007</v>
          </cell>
          <cell r="AT59">
            <v>45.727000000000004</v>
          </cell>
          <cell r="AU59">
            <v>4301.5388900000007</v>
          </cell>
          <cell r="AV59">
            <v>57</v>
          </cell>
          <cell r="AW59">
            <v>23.045999999999999</v>
          </cell>
          <cell r="AX59">
            <v>1313.6220000000001</v>
          </cell>
          <cell r="AY59">
            <v>12.51</v>
          </cell>
          <cell r="AZ59">
            <v>29.809000000000001</v>
          </cell>
          <cell r="BA59">
            <v>372.91059000000001</v>
          </cell>
          <cell r="BB59">
            <v>78.95</v>
          </cell>
          <cell r="BC59">
            <v>100.32600000000001</v>
          </cell>
          <cell r="BD59">
            <v>7920.7377000000006</v>
          </cell>
          <cell r="BE59">
            <v>20304.790421320002</v>
          </cell>
          <cell r="BG59">
            <v>66.75</v>
          </cell>
          <cell r="BH59">
            <v>123.786</v>
          </cell>
          <cell r="BI59">
            <v>8262.7155000000002</v>
          </cell>
          <cell r="BJ59">
            <v>33.58</v>
          </cell>
          <cell r="BK59">
            <v>312.22000000000003</v>
          </cell>
          <cell r="BL59">
            <v>10484.347600000001</v>
          </cell>
          <cell r="BM59">
            <v>69.03</v>
          </cell>
          <cell r="BN59">
            <v>81.885000000000005</v>
          </cell>
          <cell r="BO59">
            <v>5652.5215500000004</v>
          </cell>
          <cell r="BP59">
            <v>57.660000000000004</v>
          </cell>
          <cell r="BQ59">
            <v>157.56</v>
          </cell>
          <cell r="BR59">
            <v>9084.9096000000009</v>
          </cell>
          <cell r="BS59">
            <v>38.06</v>
          </cell>
          <cell r="BT59">
            <v>257.03100000000001</v>
          </cell>
          <cell r="BU59">
            <v>9782.5998600000003</v>
          </cell>
          <cell r="BV59">
            <v>735</v>
          </cell>
          <cell r="BW59">
            <v>5.6280000000000001</v>
          </cell>
          <cell r="BX59">
            <v>4136.58</v>
          </cell>
          <cell r="BY59">
            <v>30.04</v>
          </cell>
          <cell r="BZ59">
            <v>155.50800000000001</v>
          </cell>
          <cell r="CA59">
            <v>4671.4603200000001</v>
          </cell>
          <cell r="CB59">
            <v>52075.134430000006</v>
          </cell>
          <cell r="CD59">
            <v>25.38</v>
          </cell>
          <cell r="CE59">
            <v>32.997999999999998</v>
          </cell>
          <cell r="CF59">
            <v>837.48923999999988</v>
          </cell>
          <cell r="CG59">
            <v>36.384999999999998</v>
          </cell>
          <cell r="CH59">
            <v>28.759</v>
          </cell>
          <cell r="CI59">
            <v>1046.396215</v>
          </cell>
          <cell r="CJ59">
            <v>1883.8854549999999</v>
          </cell>
          <cell r="CL59">
            <v>1263.78</v>
          </cell>
        </row>
        <row r="60">
          <cell r="A60" t="str">
            <v>02/10/2006</v>
          </cell>
          <cell r="B60">
            <v>38758</v>
          </cell>
          <cell r="C60">
            <v>99.016817034335219</v>
          </cell>
          <cell r="D60">
            <v>115.41479181680438</v>
          </cell>
          <cell r="E60">
            <v>90.325306791177354</v>
          </cell>
          <cell r="F60">
            <v>104.07265855510906</v>
          </cell>
          <cell r="G60">
            <v>99.857345523329116</v>
          </cell>
          <cell r="H60">
            <v>114.17639951671366</v>
          </cell>
          <cell r="I60">
            <v>56.7</v>
          </cell>
          <cell r="J60">
            <v>26.899100000000001</v>
          </cell>
          <cell r="K60">
            <v>206.74100000000001</v>
          </cell>
          <cell r="L60">
            <v>5561.1468331000005</v>
          </cell>
          <cell r="M60">
            <v>84.58</v>
          </cell>
          <cell r="N60">
            <v>77.356999999999999</v>
          </cell>
          <cell r="O60">
            <v>6542.8550599999999</v>
          </cell>
          <cell r="P60">
            <v>78.09</v>
          </cell>
          <cell r="Q60">
            <v>146.29</v>
          </cell>
          <cell r="R60">
            <v>11423.786099999999</v>
          </cell>
          <cell r="S60">
            <v>30.85</v>
          </cell>
          <cell r="T60">
            <v>92.440400000000011</v>
          </cell>
          <cell r="U60">
            <v>2851.7863400000006</v>
          </cell>
          <cell r="V60">
            <v>29.85</v>
          </cell>
          <cell r="W60">
            <v>419.04</v>
          </cell>
          <cell r="X60">
            <v>12508.344000000001</v>
          </cell>
          <cell r="Y60">
            <v>81.460000000000008</v>
          </cell>
          <cell r="Z60">
            <v>67.497</v>
          </cell>
          <cell r="AA60">
            <v>5498.3056200000001</v>
          </cell>
          <cell r="AB60">
            <v>18.3</v>
          </cell>
          <cell r="AC60">
            <v>118.25700000000001</v>
          </cell>
          <cell r="AD60">
            <v>2164.1031000000003</v>
          </cell>
          <cell r="AE60">
            <v>53.1</v>
          </cell>
          <cell r="AF60">
            <v>135.13900000000001</v>
          </cell>
          <cell r="AG60">
            <v>7175.880900000001</v>
          </cell>
          <cell r="AH60">
            <v>49.1</v>
          </cell>
          <cell r="AI60">
            <v>83.790999999999997</v>
          </cell>
          <cell r="AJ60">
            <v>4114.1381000000001</v>
          </cell>
          <cell r="AK60">
            <v>57840.346053100002</v>
          </cell>
          <cell r="AM60">
            <v>52.31</v>
          </cell>
          <cell r="AN60">
            <v>50.396000000000001</v>
          </cell>
          <cell r="AO60">
            <v>2636.2147600000003</v>
          </cell>
          <cell r="AP60">
            <v>56.18</v>
          </cell>
          <cell r="AQ60">
            <v>65.591000000000008</v>
          </cell>
          <cell r="AR60">
            <v>3684.9023800000004</v>
          </cell>
          <cell r="AS60">
            <v>92.69</v>
          </cell>
          <cell r="AT60">
            <v>45.727000000000004</v>
          </cell>
          <cell r="AU60">
            <v>4238.4356299999999</v>
          </cell>
          <cell r="AV60">
            <v>56.7</v>
          </cell>
          <cell r="AW60">
            <v>23.045999999999999</v>
          </cell>
          <cell r="AX60">
            <v>1306.7082</v>
          </cell>
          <cell r="AY60">
            <v>12.280000000000001</v>
          </cell>
          <cell r="AZ60">
            <v>29.809000000000001</v>
          </cell>
          <cell r="BA60">
            <v>366.05452000000002</v>
          </cell>
          <cell r="BB60">
            <v>77.78</v>
          </cell>
          <cell r="BC60">
            <v>100.32600000000001</v>
          </cell>
          <cell r="BD60">
            <v>7803.3562800000009</v>
          </cell>
          <cell r="BE60">
            <v>20035.671770000001</v>
          </cell>
          <cell r="BG60">
            <v>66.86</v>
          </cell>
          <cell r="BH60">
            <v>123.786</v>
          </cell>
          <cell r="BI60">
            <v>8276.3319599999995</v>
          </cell>
          <cell r="BJ60">
            <v>32.94</v>
          </cell>
          <cell r="BK60">
            <v>312.22000000000003</v>
          </cell>
          <cell r="BL60">
            <v>10284.5268</v>
          </cell>
          <cell r="BM60">
            <v>67.22</v>
          </cell>
          <cell r="BN60">
            <v>81.885000000000005</v>
          </cell>
          <cell r="BO60">
            <v>5504.3097000000007</v>
          </cell>
          <cell r="BP60">
            <v>57.050000000000004</v>
          </cell>
          <cell r="BQ60">
            <v>157.56</v>
          </cell>
          <cell r="BR60">
            <v>8988.7980000000007</v>
          </cell>
          <cell r="BS60">
            <v>37.61</v>
          </cell>
          <cell r="BT60">
            <v>257.03100000000001</v>
          </cell>
          <cell r="BU60">
            <v>9666.9359100000001</v>
          </cell>
          <cell r="BV60">
            <v>732</v>
          </cell>
          <cell r="BW60">
            <v>5.6280000000000001</v>
          </cell>
          <cell r="BX60">
            <v>4119.6959999999999</v>
          </cell>
          <cell r="BY60">
            <v>29.82</v>
          </cell>
          <cell r="BZ60">
            <v>155.50800000000001</v>
          </cell>
          <cell r="CA60">
            <v>4637.24856</v>
          </cell>
          <cell r="CB60">
            <v>51477.846930000007</v>
          </cell>
          <cell r="CD60">
            <v>24.78</v>
          </cell>
          <cell r="CE60">
            <v>32.997999999999998</v>
          </cell>
          <cell r="CF60">
            <v>817.69043999999997</v>
          </cell>
          <cell r="CG60">
            <v>35.619999999999997</v>
          </cell>
          <cell r="CH60">
            <v>28.759</v>
          </cell>
          <cell r="CI60">
            <v>1024.3955799999999</v>
          </cell>
          <cell r="CJ60">
            <v>1842.0860199999997</v>
          </cell>
          <cell r="CL60">
            <v>1266.99</v>
          </cell>
        </row>
        <row r="61">
          <cell r="A61" t="str">
            <v>02/13/2006</v>
          </cell>
          <cell r="B61">
            <v>38761</v>
          </cell>
          <cell r="C61">
            <v>98.714587287336514</v>
          </cell>
          <cell r="D61">
            <v>113.57346265035947</v>
          </cell>
          <cell r="E61">
            <v>89.361022265368561</v>
          </cell>
          <cell r="F61">
            <v>100.85696103389472</v>
          </cell>
          <cell r="G61">
            <v>99.531841109709958</v>
          </cell>
          <cell r="H61">
            <v>113.81393475634314</v>
          </cell>
          <cell r="I61">
            <v>56.52</v>
          </cell>
          <cell r="J61">
            <v>26.913180000000001</v>
          </cell>
          <cell r="K61">
            <v>206.74100000000001</v>
          </cell>
          <cell r="L61">
            <v>5564.0577463800009</v>
          </cell>
          <cell r="M61">
            <v>84.09</v>
          </cell>
          <cell r="N61">
            <v>77.356999999999999</v>
          </cell>
          <cell r="O61">
            <v>6504.9501300000002</v>
          </cell>
          <cell r="P61">
            <v>77.58</v>
          </cell>
          <cell r="Q61">
            <v>146.29</v>
          </cell>
          <cell r="R61">
            <v>11349.178199999998</v>
          </cell>
          <cell r="S61">
            <v>30.85</v>
          </cell>
          <cell r="T61">
            <v>92.440400000000011</v>
          </cell>
          <cell r="U61">
            <v>2851.7863400000006</v>
          </cell>
          <cell r="V61">
            <v>29.91</v>
          </cell>
          <cell r="W61">
            <v>419.04</v>
          </cell>
          <cell r="X61">
            <v>12533.4864</v>
          </cell>
          <cell r="Y61">
            <v>80.63</v>
          </cell>
          <cell r="Z61">
            <v>67.497</v>
          </cell>
          <cell r="AA61">
            <v>5442.2831099999994</v>
          </cell>
          <cell r="AB61">
            <v>17.990000000000002</v>
          </cell>
          <cell r="AC61">
            <v>118.25700000000001</v>
          </cell>
          <cell r="AD61">
            <v>2127.4434300000003</v>
          </cell>
          <cell r="AE61">
            <v>53.03</v>
          </cell>
          <cell r="AF61">
            <v>135.13900000000001</v>
          </cell>
          <cell r="AG61">
            <v>7166.4211700000005</v>
          </cell>
          <cell r="AH61">
            <v>49.22</v>
          </cell>
          <cell r="AI61">
            <v>83.790999999999997</v>
          </cell>
          <cell r="AJ61">
            <v>4124.1930199999997</v>
          </cell>
          <cell r="AK61">
            <v>57663.799546379996</v>
          </cell>
          <cell r="AM61">
            <v>52.183330000000005</v>
          </cell>
          <cell r="AN61">
            <v>50.396000000000001</v>
          </cell>
          <cell r="AO61">
            <v>2629.8310986800002</v>
          </cell>
          <cell r="AP61">
            <v>54.56</v>
          </cell>
          <cell r="AQ61">
            <v>65.591000000000008</v>
          </cell>
          <cell r="AR61">
            <v>3578.6449600000005</v>
          </cell>
          <cell r="AS61">
            <v>90.89</v>
          </cell>
          <cell r="AT61">
            <v>45.727000000000004</v>
          </cell>
          <cell r="AU61">
            <v>4156.1270300000006</v>
          </cell>
          <cell r="AV61">
            <v>56.52</v>
          </cell>
          <cell r="AW61">
            <v>23.045999999999999</v>
          </cell>
          <cell r="AX61">
            <v>1302.5599200000001</v>
          </cell>
          <cell r="AY61">
            <v>12.14</v>
          </cell>
          <cell r="AZ61">
            <v>29.809000000000001</v>
          </cell>
          <cell r="BA61">
            <v>361.88126000000005</v>
          </cell>
          <cell r="BB61">
            <v>76.62</v>
          </cell>
          <cell r="BC61">
            <v>100.32600000000001</v>
          </cell>
          <cell r="BD61">
            <v>7686.9781200000007</v>
          </cell>
          <cell r="BE61">
            <v>19716.022388680001</v>
          </cell>
          <cell r="BG61">
            <v>66.100000000000009</v>
          </cell>
          <cell r="BH61">
            <v>123.786</v>
          </cell>
          <cell r="BI61">
            <v>8182.2546000000011</v>
          </cell>
          <cell r="BJ61">
            <v>32.57</v>
          </cell>
          <cell r="BK61">
            <v>312.22000000000003</v>
          </cell>
          <cell r="BL61">
            <v>10169.005400000002</v>
          </cell>
          <cell r="BM61">
            <v>65.95</v>
          </cell>
          <cell r="BN61">
            <v>81.885000000000005</v>
          </cell>
          <cell r="BO61">
            <v>5400.3157500000007</v>
          </cell>
          <cell r="BP61">
            <v>56.410000000000004</v>
          </cell>
          <cell r="BQ61">
            <v>157.56</v>
          </cell>
          <cell r="BR61">
            <v>8887.9596000000001</v>
          </cell>
          <cell r="BS61">
            <v>37.5</v>
          </cell>
          <cell r="BT61">
            <v>257.03100000000001</v>
          </cell>
          <cell r="BU61">
            <v>9638.6625000000004</v>
          </cell>
          <cell r="BV61">
            <v>726</v>
          </cell>
          <cell r="BW61">
            <v>5.6280000000000001</v>
          </cell>
          <cell r="BX61">
            <v>4085.9279999999999</v>
          </cell>
          <cell r="BY61">
            <v>29.35</v>
          </cell>
          <cell r="BZ61">
            <v>155.50800000000001</v>
          </cell>
          <cell r="CA61">
            <v>4564.1598000000004</v>
          </cell>
          <cell r="CB61">
            <v>50928.285650000005</v>
          </cell>
          <cell r="CD61">
            <v>23.87</v>
          </cell>
          <cell r="CE61">
            <v>32.997999999999998</v>
          </cell>
          <cell r="CF61">
            <v>787.66225999999995</v>
          </cell>
          <cell r="CG61">
            <v>34.685000000000002</v>
          </cell>
          <cell r="CH61">
            <v>28.759</v>
          </cell>
          <cell r="CI61">
            <v>997.50591500000007</v>
          </cell>
          <cell r="CJ61">
            <v>1785.168175</v>
          </cell>
          <cell r="CL61">
            <v>1262.8600000000001</v>
          </cell>
        </row>
        <row r="62">
          <cell r="A62" t="str">
            <v>02/14/2006</v>
          </cell>
          <cell r="B62">
            <v>38762</v>
          </cell>
          <cell r="C62">
            <v>100.36912704845122</v>
          </cell>
          <cell r="D62">
            <v>116.48819195756117</v>
          </cell>
          <cell r="E62">
            <v>91.169565773696661</v>
          </cell>
          <cell r="F62">
            <v>100.72519182224957</v>
          </cell>
          <cell r="G62">
            <v>100.53042244640605</v>
          </cell>
          <cell r="H62">
            <v>115.14297221103502</v>
          </cell>
          <cell r="I62">
            <v>57.18</v>
          </cell>
          <cell r="J62">
            <v>27.490450000000003</v>
          </cell>
          <cell r="K62">
            <v>206.74100000000001</v>
          </cell>
          <cell r="L62">
            <v>5683.4031234500007</v>
          </cell>
          <cell r="M62">
            <v>85.58</v>
          </cell>
          <cell r="N62">
            <v>77.356999999999999</v>
          </cell>
          <cell r="O62">
            <v>6620.2120599999998</v>
          </cell>
          <cell r="P62">
            <v>77.94</v>
          </cell>
          <cell r="Q62">
            <v>146.29</v>
          </cell>
          <cell r="R62">
            <v>11401.8426</v>
          </cell>
          <cell r="S62">
            <v>31.85</v>
          </cell>
          <cell r="T62">
            <v>92.440400000000011</v>
          </cell>
          <cell r="U62">
            <v>2944.2267400000005</v>
          </cell>
          <cell r="V62">
            <v>30.78</v>
          </cell>
          <cell r="W62">
            <v>419.04</v>
          </cell>
          <cell r="X62">
            <v>12898.051200000002</v>
          </cell>
          <cell r="Y62">
            <v>82.65</v>
          </cell>
          <cell r="Z62">
            <v>67.497</v>
          </cell>
          <cell r="AA62">
            <v>5578.6270500000001</v>
          </cell>
          <cell r="AB62">
            <v>18.350000000000001</v>
          </cell>
          <cell r="AC62">
            <v>118.25700000000001</v>
          </cell>
          <cell r="AD62">
            <v>2170.0159500000004</v>
          </cell>
          <cell r="AE62">
            <v>53.09</v>
          </cell>
          <cell r="AF62">
            <v>135.13900000000001</v>
          </cell>
          <cell r="AG62">
            <v>7174.5295100000012</v>
          </cell>
          <cell r="AH62">
            <v>49.64</v>
          </cell>
          <cell r="AI62">
            <v>83.790999999999997</v>
          </cell>
          <cell r="AJ62">
            <v>4159.3852399999996</v>
          </cell>
          <cell r="AK62">
            <v>58630.293473450016</v>
          </cell>
          <cell r="AM62">
            <v>53.483330000000002</v>
          </cell>
          <cell r="AN62">
            <v>50.396000000000001</v>
          </cell>
          <cell r="AO62">
            <v>2695.3458986800001</v>
          </cell>
          <cell r="AP62">
            <v>56.800000000000004</v>
          </cell>
          <cell r="AQ62">
            <v>65.591000000000008</v>
          </cell>
          <cell r="AR62">
            <v>3725.5688000000009</v>
          </cell>
          <cell r="AS62">
            <v>93.83</v>
          </cell>
          <cell r="AT62">
            <v>45.727000000000004</v>
          </cell>
          <cell r="AU62">
            <v>4290.56441</v>
          </cell>
          <cell r="AV62">
            <v>57.18</v>
          </cell>
          <cell r="AW62">
            <v>23.045999999999999</v>
          </cell>
          <cell r="AX62">
            <v>1317.77028</v>
          </cell>
          <cell r="AY62">
            <v>12.02</v>
          </cell>
          <cell r="AZ62">
            <v>29.809000000000001</v>
          </cell>
          <cell r="BA62">
            <v>358.30417999999997</v>
          </cell>
          <cell r="BB62">
            <v>78.09</v>
          </cell>
          <cell r="BC62">
            <v>100.32600000000001</v>
          </cell>
          <cell r="BD62">
            <v>7834.4573400000008</v>
          </cell>
          <cell r="BE62">
            <v>20222.01090868</v>
          </cell>
          <cell r="BG62">
            <v>68.08</v>
          </cell>
          <cell r="BH62">
            <v>123.786</v>
          </cell>
          <cell r="BI62">
            <v>8427.35088</v>
          </cell>
          <cell r="BJ62">
            <v>33.08</v>
          </cell>
          <cell r="BK62">
            <v>312.22000000000003</v>
          </cell>
          <cell r="BL62">
            <v>10328.2376</v>
          </cell>
          <cell r="BM62">
            <v>67.02</v>
          </cell>
          <cell r="BN62">
            <v>81.885000000000005</v>
          </cell>
          <cell r="BO62">
            <v>5487.9327000000003</v>
          </cell>
          <cell r="BP62">
            <v>57.300000000000004</v>
          </cell>
          <cell r="BQ62">
            <v>157.56</v>
          </cell>
          <cell r="BR62">
            <v>9028.1880000000001</v>
          </cell>
          <cell r="BS62">
            <v>38.5</v>
          </cell>
          <cell r="BT62">
            <v>257.03100000000001</v>
          </cell>
          <cell r="BU62">
            <v>9895.6934999999994</v>
          </cell>
          <cell r="BV62">
            <v>736.5</v>
          </cell>
          <cell r="BW62">
            <v>5.6280000000000001</v>
          </cell>
          <cell r="BX62">
            <v>4145.0219999999999</v>
          </cell>
          <cell r="BY62">
            <v>29.88</v>
          </cell>
          <cell r="BZ62">
            <v>155.50800000000001</v>
          </cell>
          <cell r="CA62">
            <v>4646.5790400000005</v>
          </cell>
          <cell r="CB62">
            <v>51959.003719999993</v>
          </cell>
          <cell r="CD62">
            <v>24.1</v>
          </cell>
          <cell r="CE62">
            <v>32.997999999999998</v>
          </cell>
          <cell r="CF62">
            <v>795.2518</v>
          </cell>
          <cell r="CG62">
            <v>34.340000000000003</v>
          </cell>
          <cell r="CH62">
            <v>28.759</v>
          </cell>
          <cell r="CI62">
            <v>987.58406000000014</v>
          </cell>
          <cell r="CJ62">
            <v>1782.8358600000001</v>
          </cell>
          <cell r="CL62">
            <v>1275.53</v>
          </cell>
        </row>
        <row r="63">
          <cell r="A63" t="str">
            <v>02/15/2006</v>
          </cell>
          <cell r="B63">
            <v>38763</v>
          </cell>
          <cell r="C63">
            <v>100.27975085820981</v>
          </cell>
          <cell r="D63">
            <v>116.65481653436399</v>
          </cell>
          <cell r="E63">
            <v>92.117675638117731</v>
          </cell>
          <cell r="F63">
            <v>102.70618197441604</v>
          </cell>
          <cell r="G63">
            <v>100.88272383354348</v>
          </cell>
          <cell r="H63">
            <v>117.86145791381392</v>
          </cell>
          <cell r="I63">
            <v>58.53</v>
          </cell>
          <cell r="J63">
            <v>27.772040000000001</v>
          </cell>
          <cell r="K63">
            <v>206.74100000000001</v>
          </cell>
          <cell r="L63">
            <v>5741.6193216400006</v>
          </cell>
          <cell r="M63">
            <v>85.070000000000007</v>
          </cell>
          <cell r="N63">
            <v>77.356999999999999</v>
          </cell>
          <cell r="O63">
            <v>6580.7599900000005</v>
          </cell>
          <cell r="P63">
            <v>77.48</v>
          </cell>
          <cell r="Q63">
            <v>146.29</v>
          </cell>
          <cell r="R63">
            <v>11334.549199999999</v>
          </cell>
          <cell r="S63">
            <v>31.59</v>
          </cell>
          <cell r="T63">
            <v>92.440400000000011</v>
          </cell>
          <cell r="U63">
            <v>2920.1922360000003</v>
          </cell>
          <cell r="V63">
            <v>30.79</v>
          </cell>
          <cell r="W63">
            <v>419.04</v>
          </cell>
          <cell r="X63">
            <v>12902.241599999999</v>
          </cell>
          <cell r="Y63">
            <v>82.44</v>
          </cell>
          <cell r="Z63">
            <v>67.497</v>
          </cell>
          <cell r="AA63">
            <v>5564.4526799999994</v>
          </cell>
          <cell r="AB63">
            <v>18.21</v>
          </cell>
          <cell r="AC63">
            <v>118.25700000000001</v>
          </cell>
          <cell r="AD63">
            <v>2153.4599700000003</v>
          </cell>
          <cell r="AE63">
            <v>53.22</v>
          </cell>
          <cell r="AF63">
            <v>135.13900000000001</v>
          </cell>
          <cell r="AG63">
            <v>7192.0975800000006</v>
          </cell>
          <cell r="AH63">
            <v>49.99</v>
          </cell>
          <cell r="AI63">
            <v>83.790999999999997</v>
          </cell>
          <cell r="AJ63">
            <v>4188.71209</v>
          </cell>
          <cell r="AK63">
            <v>58578.084667640003</v>
          </cell>
          <cell r="AM63">
            <v>53.7</v>
          </cell>
          <cell r="AN63">
            <v>50.396000000000001</v>
          </cell>
          <cell r="AO63">
            <v>2706.2652000000003</v>
          </cell>
          <cell r="AP63">
            <v>55.95</v>
          </cell>
          <cell r="AQ63">
            <v>65.591000000000008</v>
          </cell>
          <cell r="AR63">
            <v>3669.8164500000007</v>
          </cell>
          <cell r="AS63">
            <v>93.33</v>
          </cell>
          <cell r="AT63">
            <v>45.727000000000004</v>
          </cell>
          <cell r="AU63">
            <v>4267.7009100000005</v>
          </cell>
          <cell r="AV63">
            <v>58.53</v>
          </cell>
          <cell r="AW63">
            <v>23.045999999999999</v>
          </cell>
          <cell r="AX63">
            <v>1348.88238</v>
          </cell>
          <cell r="AY63">
            <v>12.030000000000001</v>
          </cell>
          <cell r="AZ63">
            <v>29.809000000000001</v>
          </cell>
          <cell r="BA63">
            <v>358.60227000000003</v>
          </cell>
          <cell r="BB63">
            <v>78.739999999999995</v>
          </cell>
          <cell r="BC63">
            <v>100.32600000000001</v>
          </cell>
          <cell r="BD63">
            <v>7899.6692400000002</v>
          </cell>
          <cell r="BE63">
            <v>20250.936450000001</v>
          </cell>
          <cell r="BG63">
            <v>68.77</v>
          </cell>
          <cell r="BH63">
            <v>123.786</v>
          </cell>
          <cell r="BI63">
            <v>8512.7632199999989</v>
          </cell>
          <cell r="BJ63">
            <v>33.92</v>
          </cell>
          <cell r="BK63">
            <v>312.22000000000003</v>
          </cell>
          <cell r="BL63">
            <v>10590.502400000001</v>
          </cell>
          <cell r="BM63">
            <v>67.25</v>
          </cell>
          <cell r="BN63">
            <v>81.885000000000005</v>
          </cell>
          <cell r="BO63">
            <v>5506.7662500000006</v>
          </cell>
          <cell r="BP63">
            <v>58.06</v>
          </cell>
          <cell r="BQ63">
            <v>157.56</v>
          </cell>
          <cell r="BR63">
            <v>9147.9336000000003</v>
          </cell>
          <cell r="BS63">
            <v>38.590000000000003</v>
          </cell>
          <cell r="BT63">
            <v>257.03100000000001</v>
          </cell>
          <cell r="BU63">
            <v>9918.8262900000009</v>
          </cell>
          <cell r="BV63">
            <v>742</v>
          </cell>
          <cell r="BW63">
            <v>5.6280000000000001</v>
          </cell>
          <cell r="BX63">
            <v>4175.9759999999997</v>
          </cell>
          <cell r="BY63">
            <v>29.88</v>
          </cell>
          <cell r="BZ63">
            <v>155.50800000000001</v>
          </cell>
          <cell r="CA63">
            <v>4646.5790400000005</v>
          </cell>
          <cell r="CB63">
            <v>52499.346799999999</v>
          </cell>
          <cell r="CD63">
            <v>24.400000000000002</v>
          </cell>
          <cell r="CE63">
            <v>32.997999999999998</v>
          </cell>
          <cell r="CF63">
            <v>805.15120000000002</v>
          </cell>
          <cell r="CG63">
            <v>35.215000000000003</v>
          </cell>
          <cell r="CH63">
            <v>28.759</v>
          </cell>
          <cell r="CI63">
            <v>1012.7481850000001</v>
          </cell>
          <cell r="CJ63">
            <v>1817.8993850000002</v>
          </cell>
          <cell r="CL63">
            <v>1280</v>
          </cell>
        </row>
        <row r="64">
          <cell r="A64" t="str">
            <v>02/16/2006</v>
          </cell>
          <cell r="B64">
            <v>38764</v>
          </cell>
          <cell r="C64">
            <v>101.02453837063416</v>
          </cell>
          <cell r="D64">
            <v>117.40831910838151</v>
          </cell>
          <cell r="E64">
            <v>93.55033734817053</v>
          </cell>
          <cell r="F64">
            <v>105.88609813899063</v>
          </cell>
          <cell r="G64">
            <v>101.62200504413619</v>
          </cell>
          <cell r="H64">
            <v>117.70036246476036</v>
          </cell>
          <cell r="I64">
            <v>58.45</v>
          </cell>
          <cell r="J64">
            <v>28.497140000000002</v>
          </cell>
          <cell r="K64">
            <v>206.74100000000001</v>
          </cell>
          <cell r="L64">
            <v>5891.5272207400003</v>
          </cell>
          <cell r="M64">
            <v>85.41</v>
          </cell>
          <cell r="N64">
            <v>77.356999999999999</v>
          </cell>
          <cell r="O64">
            <v>6607.0613699999994</v>
          </cell>
          <cell r="P64">
            <v>77.680000000000007</v>
          </cell>
          <cell r="Q64">
            <v>146.29</v>
          </cell>
          <cell r="R64">
            <v>11363.807200000001</v>
          </cell>
          <cell r="S64">
            <v>31.595000000000002</v>
          </cell>
          <cell r="T64">
            <v>92.440400000000011</v>
          </cell>
          <cell r="U64">
            <v>2920.6544380000005</v>
          </cell>
          <cell r="V64">
            <v>31.18</v>
          </cell>
          <cell r="W64">
            <v>419.04</v>
          </cell>
          <cell r="X64">
            <v>13065.6672</v>
          </cell>
          <cell r="Y64">
            <v>82.9</v>
          </cell>
          <cell r="Z64">
            <v>67.497</v>
          </cell>
          <cell r="AA64">
            <v>5595.5013000000008</v>
          </cell>
          <cell r="AB64">
            <v>18.07</v>
          </cell>
          <cell r="AC64">
            <v>118.25700000000001</v>
          </cell>
          <cell r="AD64">
            <v>2136.9039900000002</v>
          </cell>
          <cell r="AE64">
            <v>53.63</v>
          </cell>
          <cell r="AF64">
            <v>135.13900000000001</v>
          </cell>
          <cell r="AG64">
            <v>7247.504570000001</v>
          </cell>
          <cell r="AH64">
            <v>49.94</v>
          </cell>
          <cell r="AI64">
            <v>83.790999999999997</v>
          </cell>
          <cell r="AJ64">
            <v>4184.5225399999999</v>
          </cell>
          <cell r="AK64">
            <v>59013.14982874001</v>
          </cell>
          <cell r="AM64">
            <v>54.153340000000007</v>
          </cell>
          <cell r="AN64">
            <v>50.396000000000001</v>
          </cell>
          <cell r="AO64">
            <v>2729.1117226400006</v>
          </cell>
          <cell r="AP64">
            <v>57.050000000000004</v>
          </cell>
          <cell r="AQ64">
            <v>65.591000000000008</v>
          </cell>
          <cell r="AR64">
            <v>3741.9665500000006</v>
          </cell>
          <cell r="AS64">
            <v>93.710000000000008</v>
          </cell>
          <cell r="AT64">
            <v>45.727000000000004</v>
          </cell>
          <cell r="AU64">
            <v>4285.0771700000005</v>
          </cell>
          <cell r="AV64">
            <v>58.45</v>
          </cell>
          <cell r="AW64">
            <v>23.045999999999999</v>
          </cell>
          <cell r="AX64">
            <v>1347.0387000000001</v>
          </cell>
          <cell r="AY64">
            <v>12.34</v>
          </cell>
          <cell r="AZ64">
            <v>29.809000000000001</v>
          </cell>
          <cell r="BA64">
            <v>367.84306000000004</v>
          </cell>
          <cell r="BB64">
            <v>78.850000000000009</v>
          </cell>
          <cell r="BC64">
            <v>100.32600000000001</v>
          </cell>
          <cell r="BD64">
            <v>7910.705100000001</v>
          </cell>
          <cell r="BE64">
            <v>20381.742302639999</v>
          </cell>
          <cell r="BG64">
            <v>70.150000000000006</v>
          </cell>
          <cell r="BH64">
            <v>123.786</v>
          </cell>
          <cell r="BI64">
            <v>8683.5879000000004</v>
          </cell>
          <cell r="BJ64">
            <v>35.03</v>
          </cell>
          <cell r="BK64">
            <v>312.22000000000003</v>
          </cell>
          <cell r="BL64">
            <v>10937.066600000002</v>
          </cell>
          <cell r="BM64">
            <v>68.290000000000006</v>
          </cell>
          <cell r="BN64">
            <v>81.885000000000005</v>
          </cell>
          <cell r="BO64">
            <v>5591.9266500000012</v>
          </cell>
          <cell r="BP64">
            <v>58.81</v>
          </cell>
          <cell r="BQ64">
            <v>157.56</v>
          </cell>
          <cell r="BR64">
            <v>9266.1036000000004</v>
          </cell>
          <cell r="BS64">
            <v>38.369999999999997</v>
          </cell>
          <cell r="BT64">
            <v>257.03100000000001</v>
          </cell>
          <cell r="BU64">
            <v>9862.2794699999995</v>
          </cell>
          <cell r="BV64">
            <v>750</v>
          </cell>
          <cell r="BW64">
            <v>5.6280000000000001</v>
          </cell>
          <cell r="BX64">
            <v>4221</v>
          </cell>
          <cell r="BY64">
            <v>30.57</v>
          </cell>
          <cell r="BZ64">
            <v>155.50800000000001</v>
          </cell>
          <cell r="CA64">
            <v>4753.8795600000003</v>
          </cell>
          <cell r="CB64">
            <v>53315.84378000001</v>
          </cell>
          <cell r="CD64">
            <v>24.55</v>
          </cell>
          <cell r="CE64">
            <v>32.997999999999998</v>
          </cell>
          <cell r="CF64">
            <v>810.10089999999991</v>
          </cell>
          <cell r="CG64">
            <v>37</v>
          </cell>
          <cell r="CH64">
            <v>28.759</v>
          </cell>
          <cell r="CI64">
            <v>1064.0830000000001</v>
          </cell>
          <cell r="CJ64">
            <v>1874.1839</v>
          </cell>
          <cell r="CL64">
            <v>1289.3800000000001</v>
          </cell>
        </row>
        <row r="65">
          <cell r="A65" t="str">
            <v>02/17/2006</v>
          </cell>
          <cell r="B65">
            <v>38765</v>
          </cell>
          <cell r="C65">
            <v>100.75947421115579</v>
          </cell>
          <cell r="D65">
            <v>116.71323451497419</v>
          </cell>
          <cell r="E65">
            <v>92.450375887685098</v>
          </cell>
          <cell r="F65">
            <v>103.88543228022043</v>
          </cell>
          <cell r="G65">
            <v>101.45334174022697</v>
          </cell>
          <cell r="H65">
            <v>117.03584373741442</v>
          </cell>
          <cell r="I65">
            <v>58.120000000000005</v>
          </cell>
          <cell r="J65">
            <v>27.940999999999999</v>
          </cell>
          <cell r="K65">
            <v>206.74100000000001</v>
          </cell>
          <cell r="L65">
            <v>5776.5502809999998</v>
          </cell>
          <cell r="M65">
            <v>85.68</v>
          </cell>
          <cell r="N65">
            <v>77.356999999999999</v>
          </cell>
          <cell r="O65">
            <v>6627.94776</v>
          </cell>
          <cell r="P65">
            <v>78.17</v>
          </cell>
          <cell r="Q65">
            <v>146.29</v>
          </cell>
          <cell r="R65">
            <v>11435.489299999999</v>
          </cell>
          <cell r="S65">
            <v>31.490000000000002</v>
          </cell>
          <cell r="T65">
            <v>92.440400000000011</v>
          </cell>
          <cell r="U65">
            <v>2910.9481960000007</v>
          </cell>
          <cell r="V65">
            <v>31.220000000000002</v>
          </cell>
          <cell r="W65">
            <v>419.04</v>
          </cell>
          <cell r="X65">
            <v>13082.428800000002</v>
          </cell>
          <cell r="Y65">
            <v>83.15</v>
          </cell>
          <cell r="Z65">
            <v>67.497</v>
          </cell>
          <cell r="AA65">
            <v>5612.3755500000007</v>
          </cell>
          <cell r="AB65">
            <v>18.07</v>
          </cell>
          <cell r="AC65">
            <v>118.25700000000001</v>
          </cell>
          <cell r="AD65">
            <v>2136.9039900000002</v>
          </cell>
          <cell r="AE65">
            <v>52.69</v>
          </cell>
          <cell r="AF65">
            <v>135.13900000000001</v>
          </cell>
          <cell r="AG65">
            <v>7120.4739100000006</v>
          </cell>
          <cell r="AH65">
            <v>49.59</v>
          </cell>
          <cell r="AI65">
            <v>83.790999999999997</v>
          </cell>
          <cell r="AJ65">
            <v>4155.1956900000005</v>
          </cell>
          <cell r="AK65">
            <v>58858.313477000003</v>
          </cell>
          <cell r="AM65">
            <v>54.206670000000003</v>
          </cell>
          <cell r="AN65">
            <v>50.396000000000001</v>
          </cell>
          <cell r="AO65">
            <v>2731.7993413200002</v>
          </cell>
          <cell r="AP65">
            <v>56.65</v>
          </cell>
          <cell r="AQ65">
            <v>65.591000000000008</v>
          </cell>
          <cell r="AR65">
            <v>3715.7301500000003</v>
          </cell>
          <cell r="AS65">
            <v>93.94</v>
          </cell>
          <cell r="AT65">
            <v>45.727000000000004</v>
          </cell>
          <cell r="AU65">
            <v>4295.5943800000005</v>
          </cell>
          <cell r="AV65">
            <v>58.120000000000005</v>
          </cell>
          <cell r="AW65">
            <v>23.045999999999999</v>
          </cell>
          <cell r="AX65">
            <v>1339.43352</v>
          </cell>
          <cell r="AY65">
            <v>12.35</v>
          </cell>
          <cell r="AZ65">
            <v>29.809000000000001</v>
          </cell>
          <cell r="BA65">
            <v>368.14114999999998</v>
          </cell>
          <cell r="BB65">
            <v>77.850000000000009</v>
          </cell>
          <cell r="BC65">
            <v>100.32600000000001</v>
          </cell>
          <cell r="BD65">
            <v>7810.379100000001</v>
          </cell>
          <cell r="BE65">
            <v>20261.07764132</v>
          </cell>
          <cell r="BG65">
            <v>69.34</v>
          </cell>
          <cell r="BH65">
            <v>123.786</v>
          </cell>
          <cell r="BI65">
            <v>8583.3212400000011</v>
          </cell>
          <cell r="BJ65">
            <v>34.5</v>
          </cell>
          <cell r="BK65">
            <v>312.22000000000003</v>
          </cell>
          <cell r="BL65">
            <v>10771.59</v>
          </cell>
          <cell r="BM65">
            <v>67.510000000000005</v>
          </cell>
          <cell r="BN65">
            <v>81.885000000000005</v>
          </cell>
          <cell r="BO65">
            <v>5528.0563500000007</v>
          </cell>
          <cell r="BP65">
            <v>58.24</v>
          </cell>
          <cell r="BQ65">
            <v>157.56</v>
          </cell>
          <cell r="BR65">
            <v>9176.2944000000007</v>
          </cell>
          <cell r="BS65">
            <v>37.840000000000003</v>
          </cell>
          <cell r="BT65">
            <v>257.03100000000001</v>
          </cell>
          <cell r="BU65">
            <v>9726.0530400000007</v>
          </cell>
          <cell r="BV65">
            <v>760</v>
          </cell>
          <cell r="BW65">
            <v>5.6280000000000001</v>
          </cell>
          <cell r="BX65">
            <v>4277.28</v>
          </cell>
          <cell r="BY65">
            <v>29.75</v>
          </cell>
          <cell r="BZ65">
            <v>155.50800000000001</v>
          </cell>
          <cell r="CA65">
            <v>4626.3630000000003</v>
          </cell>
          <cell r="CB65">
            <v>52688.958029999994</v>
          </cell>
          <cell r="CD65">
            <v>24.1</v>
          </cell>
          <cell r="CE65">
            <v>32.997999999999998</v>
          </cell>
          <cell r="CF65">
            <v>795.2518</v>
          </cell>
          <cell r="CG65">
            <v>36.285000000000004</v>
          </cell>
          <cell r="CH65">
            <v>28.759</v>
          </cell>
          <cell r="CI65">
            <v>1043.5203150000002</v>
          </cell>
          <cell r="CJ65">
            <v>1838.7721150000002</v>
          </cell>
          <cell r="CL65">
            <v>1287.24</v>
          </cell>
        </row>
        <row r="66">
          <cell r="A66" t="str">
            <v>02/21/2006</v>
          </cell>
          <cell r="B66">
            <v>38769</v>
          </cell>
          <cell r="C66">
            <v>100.28652415221106</v>
          </cell>
          <cell r="D66">
            <v>116.89114343244609</v>
          </cell>
          <cell r="E66">
            <v>93.664666789914875</v>
          </cell>
          <cell r="F66">
            <v>104.47745234842418</v>
          </cell>
          <cell r="G66">
            <v>101.1215321563682</v>
          </cell>
          <cell r="H66">
            <v>117.47885622231171</v>
          </cell>
          <cell r="I66">
            <v>58.34</v>
          </cell>
          <cell r="J66">
            <v>27.786120000000004</v>
          </cell>
          <cell r="K66">
            <v>206.74100000000001</v>
          </cell>
          <cell r="L66">
            <v>5744.530234920001</v>
          </cell>
          <cell r="M66">
            <v>85.18</v>
          </cell>
          <cell r="N66">
            <v>77.356999999999999</v>
          </cell>
          <cell r="O66">
            <v>6589.26926</v>
          </cell>
          <cell r="P66">
            <v>77.400000000000006</v>
          </cell>
          <cell r="Q66">
            <v>146.29</v>
          </cell>
          <cell r="R66">
            <v>11322.846</v>
          </cell>
          <cell r="S66">
            <v>31.3</v>
          </cell>
          <cell r="T66">
            <v>92.440400000000011</v>
          </cell>
          <cell r="U66">
            <v>2893.3845200000005</v>
          </cell>
          <cell r="V66">
            <v>30.94</v>
          </cell>
          <cell r="W66">
            <v>419.04</v>
          </cell>
          <cell r="X66">
            <v>12965.097600000001</v>
          </cell>
          <cell r="Y66">
            <v>84.38</v>
          </cell>
          <cell r="Z66">
            <v>67.497</v>
          </cell>
          <cell r="AA66">
            <v>5695.3968599999998</v>
          </cell>
          <cell r="AB66">
            <v>18.03</v>
          </cell>
          <cell r="AC66">
            <v>118.25700000000001</v>
          </cell>
          <cell r="AD66">
            <v>2132.17371</v>
          </cell>
          <cell r="AE66">
            <v>52.57</v>
          </cell>
          <cell r="AF66">
            <v>135.13900000000001</v>
          </cell>
          <cell r="AG66">
            <v>7104.2572300000002</v>
          </cell>
          <cell r="AH66">
            <v>49.35</v>
          </cell>
          <cell r="AI66">
            <v>83.790999999999997</v>
          </cell>
          <cell r="AJ66">
            <v>4135.0858500000004</v>
          </cell>
          <cell r="AK66">
            <v>58582.041264920008</v>
          </cell>
          <cell r="AM66">
            <v>54.766670000000005</v>
          </cell>
          <cell r="AN66">
            <v>50.396000000000001</v>
          </cell>
          <cell r="AO66">
            <v>2760.0211013200001</v>
          </cell>
          <cell r="AP66">
            <v>57.1</v>
          </cell>
          <cell r="AQ66">
            <v>65.591000000000008</v>
          </cell>
          <cell r="AR66">
            <v>3745.2461000000008</v>
          </cell>
          <cell r="AS66">
            <v>94.25</v>
          </cell>
          <cell r="AT66">
            <v>45.727000000000004</v>
          </cell>
          <cell r="AU66">
            <v>4309.7697500000004</v>
          </cell>
          <cell r="AV66">
            <v>58.34</v>
          </cell>
          <cell r="AW66">
            <v>23.045999999999999</v>
          </cell>
          <cell r="AX66">
            <v>1344.5036400000001</v>
          </cell>
          <cell r="AY66">
            <v>12.52</v>
          </cell>
          <cell r="AZ66">
            <v>29.809000000000001</v>
          </cell>
          <cell r="BA66">
            <v>373.20868000000002</v>
          </cell>
          <cell r="BB66">
            <v>77.34</v>
          </cell>
          <cell r="BC66">
            <v>100.32600000000001</v>
          </cell>
          <cell r="BD66">
            <v>7759.2128400000011</v>
          </cell>
          <cell r="BE66">
            <v>20291.962111320005</v>
          </cell>
          <cell r="BG66">
            <v>69.430000000000007</v>
          </cell>
          <cell r="BH66">
            <v>123.786</v>
          </cell>
          <cell r="BI66">
            <v>8594.46198</v>
          </cell>
          <cell r="BJ66">
            <v>35.050000000000004</v>
          </cell>
          <cell r="BK66">
            <v>312.22000000000003</v>
          </cell>
          <cell r="BL66">
            <v>10943.311000000002</v>
          </cell>
          <cell r="BM66">
            <v>67.92</v>
          </cell>
          <cell r="BN66">
            <v>81.885000000000005</v>
          </cell>
          <cell r="BO66">
            <v>5561.6292000000003</v>
          </cell>
          <cell r="BP66">
            <v>58.800000000000004</v>
          </cell>
          <cell r="BQ66">
            <v>157.56</v>
          </cell>
          <cell r="BR66">
            <v>9264.5280000000002</v>
          </cell>
          <cell r="BS66">
            <v>38.730000000000004</v>
          </cell>
          <cell r="BT66">
            <v>257.03100000000001</v>
          </cell>
          <cell r="BU66">
            <v>9954.8106300000018</v>
          </cell>
          <cell r="BV66">
            <v>760</v>
          </cell>
          <cell r="BW66">
            <v>5.6280000000000001</v>
          </cell>
          <cell r="BX66">
            <v>4277.28</v>
          </cell>
          <cell r="BY66">
            <v>30.77</v>
          </cell>
          <cell r="BZ66">
            <v>155.50800000000001</v>
          </cell>
          <cell r="CA66">
            <v>4784.9811600000003</v>
          </cell>
          <cell r="CB66">
            <v>53381.001970000005</v>
          </cell>
          <cell r="CD66">
            <v>23.96</v>
          </cell>
          <cell r="CE66">
            <v>32.997999999999998</v>
          </cell>
          <cell r="CF66">
            <v>790.63207999999997</v>
          </cell>
          <cell r="CG66">
            <v>36.81</v>
          </cell>
          <cell r="CH66">
            <v>28.759</v>
          </cell>
          <cell r="CI66">
            <v>1058.61879</v>
          </cell>
          <cell r="CJ66">
            <v>1849.2508699999998</v>
          </cell>
          <cell r="CL66">
            <v>1283.03</v>
          </cell>
        </row>
        <row r="67">
          <cell r="A67" t="str">
            <v>02/22/2006</v>
          </cell>
          <cell r="B67">
            <v>38770</v>
          </cell>
          <cell r="C67">
            <v>98.941534005131444</v>
          </cell>
          <cell r="D67">
            <v>118.64656545509642</v>
          </cell>
          <cell r="E67">
            <v>97.506070384265911</v>
          </cell>
          <cell r="F67">
            <v>105.47304219861948</v>
          </cell>
          <cell r="G67">
            <v>101.88130517023959</v>
          </cell>
          <cell r="H67">
            <v>119.91542488924686</v>
          </cell>
          <cell r="I67">
            <v>59.550000000000004</v>
          </cell>
          <cell r="J67">
            <v>27.673480000000001</v>
          </cell>
          <cell r="K67">
            <v>206.74100000000001</v>
          </cell>
          <cell r="L67">
            <v>5721.2429286800007</v>
          </cell>
          <cell r="M67">
            <v>86.01</v>
          </cell>
          <cell r="N67">
            <v>77.356999999999999</v>
          </cell>
          <cell r="O67">
            <v>6653.4755700000005</v>
          </cell>
          <cell r="P67">
            <v>78.66</v>
          </cell>
          <cell r="Q67">
            <v>146.29</v>
          </cell>
          <cell r="R67">
            <v>11507.171399999999</v>
          </cell>
          <cell r="S67">
            <v>31.93</v>
          </cell>
          <cell r="T67">
            <v>92.440400000000011</v>
          </cell>
          <cell r="U67">
            <v>2951.6219720000004</v>
          </cell>
          <cell r="V67">
            <v>31.51</v>
          </cell>
          <cell r="W67">
            <v>419.04</v>
          </cell>
          <cell r="X67">
            <v>13203.950400000002</v>
          </cell>
          <cell r="Y67">
            <v>83.5</v>
          </cell>
          <cell r="Z67">
            <v>67.497</v>
          </cell>
          <cell r="AA67">
            <v>5635.9994999999999</v>
          </cell>
          <cell r="AB67">
            <v>18.080000000000002</v>
          </cell>
          <cell r="AC67">
            <v>118.25700000000001</v>
          </cell>
          <cell r="AD67">
            <v>2138.0865600000002</v>
          </cell>
          <cell r="AE67">
            <v>43.2</v>
          </cell>
          <cell r="AF67">
            <v>135.13900000000001</v>
          </cell>
          <cell r="AG67">
            <v>5838.0048000000006</v>
          </cell>
          <cell r="AH67">
            <v>49.49</v>
          </cell>
          <cell r="AI67">
            <v>83.790999999999997</v>
          </cell>
          <cell r="AJ67">
            <v>4146.8165900000004</v>
          </cell>
          <cell r="AK67">
            <v>57796.369720680006</v>
          </cell>
          <cell r="AM67">
            <v>54.563340000000004</v>
          </cell>
          <cell r="AN67">
            <v>50.396000000000001</v>
          </cell>
          <cell r="AO67">
            <v>2749.7740826400004</v>
          </cell>
          <cell r="AP67">
            <v>58.65</v>
          </cell>
          <cell r="AQ67">
            <v>65.591000000000008</v>
          </cell>
          <cell r="AR67">
            <v>3846.9121500000006</v>
          </cell>
          <cell r="AS67">
            <v>96.18</v>
          </cell>
          <cell r="AT67">
            <v>45.727000000000004</v>
          </cell>
          <cell r="AU67">
            <v>4398.0228600000009</v>
          </cell>
          <cell r="AV67">
            <v>59.550000000000004</v>
          </cell>
          <cell r="AW67">
            <v>23.045999999999999</v>
          </cell>
          <cell r="AX67">
            <v>1372.3893</v>
          </cell>
          <cell r="AY67">
            <v>12.65</v>
          </cell>
          <cell r="AZ67">
            <v>29.809000000000001</v>
          </cell>
          <cell r="BA67">
            <v>377.08385000000004</v>
          </cell>
          <cell r="BB67">
            <v>78.27</v>
          </cell>
          <cell r="BC67">
            <v>100.32600000000001</v>
          </cell>
          <cell r="BD67">
            <v>7852.51602</v>
          </cell>
          <cell r="BE67">
            <v>20596.698262640002</v>
          </cell>
          <cell r="BG67">
            <v>71.650000000000006</v>
          </cell>
          <cell r="BH67">
            <v>123.786</v>
          </cell>
          <cell r="BI67">
            <v>8869.2669000000005</v>
          </cell>
          <cell r="BJ67">
            <v>36.69</v>
          </cell>
          <cell r="BK67">
            <v>312.22000000000003</v>
          </cell>
          <cell r="BL67">
            <v>11455.3518</v>
          </cell>
          <cell r="BM67">
            <v>70.12</v>
          </cell>
          <cell r="BN67">
            <v>81.885000000000005</v>
          </cell>
          <cell r="BO67">
            <v>5741.7762000000012</v>
          </cell>
          <cell r="BP67">
            <v>61.06</v>
          </cell>
          <cell r="BQ67">
            <v>157.56</v>
          </cell>
          <cell r="BR67">
            <v>9620.6136000000006</v>
          </cell>
          <cell r="BS67">
            <v>40.72</v>
          </cell>
          <cell r="BT67">
            <v>257.03100000000001</v>
          </cell>
          <cell r="BU67">
            <v>10466.302320000001</v>
          </cell>
          <cell r="BV67">
            <v>775.5</v>
          </cell>
          <cell r="BW67">
            <v>5.6280000000000001</v>
          </cell>
          <cell r="BX67">
            <v>4364.5140000000001</v>
          </cell>
          <cell r="BY67">
            <v>32.49</v>
          </cell>
          <cell r="BZ67">
            <v>155.50800000000001</v>
          </cell>
          <cell r="CA67">
            <v>5052.454920000001</v>
          </cell>
          <cell r="CB67">
            <v>55570.279740000005</v>
          </cell>
          <cell r="CD67">
            <v>24.25</v>
          </cell>
          <cell r="CE67">
            <v>32.997999999999998</v>
          </cell>
          <cell r="CF67">
            <v>800.2014999999999</v>
          </cell>
          <cell r="CG67">
            <v>37.090000000000003</v>
          </cell>
          <cell r="CH67">
            <v>28.759</v>
          </cell>
          <cell r="CI67">
            <v>1066.6713100000002</v>
          </cell>
          <cell r="CJ67">
            <v>1866.8728100000001</v>
          </cell>
          <cell r="CL67">
            <v>1292.67</v>
          </cell>
        </row>
        <row r="68">
          <cell r="A68" t="str">
            <v>02/23/2006</v>
          </cell>
          <cell r="B68">
            <v>38771</v>
          </cell>
          <cell r="C68">
            <v>98.777583115967289</v>
          </cell>
          <cell r="D68">
            <v>120.39792620409193</v>
          </cell>
          <cell r="E68">
            <v>96.99324981646653</v>
          </cell>
          <cell r="F68">
            <v>102.96568282700503</v>
          </cell>
          <cell r="G68">
            <v>101.49668978562418</v>
          </cell>
          <cell r="H68">
            <v>124.00322190898106</v>
          </cell>
          <cell r="I68">
            <v>61.58</v>
          </cell>
          <cell r="J68">
            <v>27.877640000000003</v>
          </cell>
          <cell r="K68">
            <v>206.74100000000001</v>
          </cell>
          <cell r="L68">
            <v>5763.4511712400008</v>
          </cell>
          <cell r="M68">
            <v>86</v>
          </cell>
          <cell r="N68">
            <v>77.356999999999999</v>
          </cell>
          <cell r="O68">
            <v>6652.7020000000002</v>
          </cell>
          <cell r="P68">
            <v>78.5</v>
          </cell>
          <cell r="Q68">
            <v>146.29</v>
          </cell>
          <cell r="R68">
            <v>11483.764999999999</v>
          </cell>
          <cell r="S68">
            <v>32.15</v>
          </cell>
          <cell r="T68">
            <v>92.440400000000011</v>
          </cell>
          <cell r="U68">
            <v>2971.9588600000002</v>
          </cell>
          <cell r="V68">
            <v>31.470000000000002</v>
          </cell>
          <cell r="W68">
            <v>419.04</v>
          </cell>
          <cell r="X68">
            <v>13187.188800000002</v>
          </cell>
          <cell r="Y68">
            <v>84.4</v>
          </cell>
          <cell r="Z68">
            <v>67.497</v>
          </cell>
          <cell r="AA68">
            <v>5696.7468000000008</v>
          </cell>
          <cell r="AB68">
            <v>17.809999999999999</v>
          </cell>
          <cell r="AC68">
            <v>118.25700000000001</v>
          </cell>
          <cell r="AD68">
            <v>2106.15717</v>
          </cell>
          <cell r="AE68">
            <v>42.050000000000004</v>
          </cell>
          <cell r="AF68">
            <v>135.13900000000001</v>
          </cell>
          <cell r="AG68">
            <v>5682.5949500000006</v>
          </cell>
          <cell r="AH68">
            <v>49.6</v>
          </cell>
          <cell r="AI68">
            <v>83.790999999999997</v>
          </cell>
          <cell r="AJ68">
            <v>4156.0335999999998</v>
          </cell>
          <cell r="AK68">
            <v>57700.598351240005</v>
          </cell>
          <cell r="AM68">
            <v>54.863330000000005</v>
          </cell>
          <cell r="AN68">
            <v>50.396000000000001</v>
          </cell>
          <cell r="AO68">
            <v>2764.8923786800001</v>
          </cell>
          <cell r="AP68">
            <v>59.25</v>
          </cell>
          <cell r="AQ68">
            <v>65.591000000000008</v>
          </cell>
          <cell r="AR68">
            <v>3886.2667500000007</v>
          </cell>
          <cell r="AS68">
            <v>97.850000000000009</v>
          </cell>
          <cell r="AT68">
            <v>45.727000000000004</v>
          </cell>
          <cell r="AU68">
            <v>4474.386950000001</v>
          </cell>
          <cell r="AV68">
            <v>61.58</v>
          </cell>
          <cell r="AW68">
            <v>23.045999999999999</v>
          </cell>
          <cell r="AX68">
            <v>1419.1726799999999</v>
          </cell>
          <cell r="AY68">
            <v>12.65</v>
          </cell>
          <cell r="AZ68">
            <v>29.809000000000001</v>
          </cell>
          <cell r="BA68">
            <v>377.08385000000004</v>
          </cell>
          <cell r="BB68">
            <v>79.53</v>
          </cell>
          <cell r="BC68">
            <v>100.32600000000001</v>
          </cell>
          <cell r="BD68">
            <v>7978.9267800000007</v>
          </cell>
          <cell r="BE68">
            <v>20900.729388680003</v>
          </cell>
          <cell r="BG68">
            <v>71.23</v>
          </cell>
          <cell r="BH68">
            <v>123.786</v>
          </cell>
          <cell r="BI68">
            <v>8817.2767800000001</v>
          </cell>
          <cell r="BJ68">
            <v>36.160000000000004</v>
          </cell>
          <cell r="BK68">
            <v>312.22000000000003</v>
          </cell>
          <cell r="BL68">
            <v>11289.875200000002</v>
          </cell>
          <cell r="BM68">
            <v>69.989999999999995</v>
          </cell>
          <cell r="BN68">
            <v>81.885000000000005</v>
          </cell>
          <cell r="BO68">
            <v>5731.1311500000002</v>
          </cell>
          <cell r="BP68">
            <v>60.93</v>
          </cell>
          <cell r="BQ68">
            <v>157.56</v>
          </cell>
          <cell r="BR68">
            <v>9600.1308000000008</v>
          </cell>
          <cell r="BS68">
            <v>40.090000000000003</v>
          </cell>
          <cell r="BT68">
            <v>257.03100000000001</v>
          </cell>
          <cell r="BU68">
            <v>10304.372790000001</v>
          </cell>
          <cell r="BV68">
            <v>767.5</v>
          </cell>
          <cell r="BW68">
            <v>5.6280000000000001</v>
          </cell>
          <cell r="BX68">
            <v>4319.49</v>
          </cell>
          <cell r="BY68">
            <v>33.54</v>
          </cell>
          <cell r="BZ68">
            <v>155.50800000000001</v>
          </cell>
          <cell r="CA68">
            <v>5215.7383200000004</v>
          </cell>
          <cell r="CB68">
            <v>55278.015039999998</v>
          </cell>
          <cell r="CD68">
            <v>23.55</v>
          </cell>
          <cell r="CE68">
            <v>32.997999999999998</v>
          </cell>
          <cell r="CF68">
            <v>777.10289999999998</v>
          </cell>
          <cell r="CG68">
            <v>36.35</v>
          </cell>
          <cell r="CH68">
            <v>28.759</v>
          </cell>
          <cell r="CI68">
            <v>1045.3896500000001</v>
          </cell>
          <cell r="CJ68">
            <v>1822.4925499999999</v>
          </cell>
          <cell r="CL68">
            <v>1287.79</v>
          </cell>
        </row>
        <row r="69">
          <cell r="A69" t="str">
            <v>02/24/2006</v>
          </cell>
          <cell r="B69">
            <v>38772</v>
          </cell>
          <cell r="C69">
            <v>98.924005315552961</v>
          </cell>
          <cell r="D69">
            <v>120.68750930265071</v>
          </cell>
          <cell r="E69">
            <v>96.61091291019406</v>
          </cell>
          <cell r="F69">
            <v>103.75878227771605</v>
          </cell>
          <cell r="G69">
            <v>101.62594577553593</v>
          </cell>
          <cell r="H69">
            <v>124.82883608538057</v>
          </cell>
          <cell r="I69">
            <v>61.99</v>
          </cell>
          <cell r="J69">
            <v>28.342260000000003</v>
          </cell>
          <cell r="K69">
            <v>206.74100000000001</v>
          </cell>
          <cell r="L69">
            <v>5859.5071746600006</v>
          </cell>
          <cell r="M69">
            <v>86.34</v>
          </cell>
          <cell r="N69">
            <v>77.356999999999999</v>
          </cell>
          <cell r="O69">
            <v>6679.0033800000001</v>
          </cell>
          <cell r="P69">
            <v>77.78</v>
          </cell>
          <cell r="Q69">
            <v>146.29</v>
          </cell>
          <cell r="R69">
            <v>11378.4362</v>
          </cell>
          <cell r="S69">
            <v>32.1</v>
          </cell>
          <cell r="T69">
            <v>92.440400000000011</v>
          </cell>
          <cell r="U69">
            <v>2967.3368400000004</v>
          </cell>
          <cell r="V69">
            <v>31.39</v>
          </cell>
          <cell r="W69">
            <v>419.04</v>
          </cell>
          <cell r="X69">
            <v>13153.6656</v>
          </cell>
          <cell r="Y69">
            <v>86.9</v>
          </cell>
          <cell r="Z69">
            <v>67.497</v>
          </cell>
          <cell r="AA69">
            <v>5865.4893000000002</v>
          </cell>
          <cell r="AB69">
            <v>17.87</v>
          </cell>
          <cell r="AC69">
            <v>118.25700000000001</v>
          </cell>
          <cell r="AD69">
            <v>2113.2525900000001</v>
          </cell>
          <cell r="AE69">
            <v>41.29</v>
          </cell>
          <cell r="AF69">
            <v>135.13900000000001</v>
          </cell>
          <cell r="AG69">
            <v>5579.8893100000005</v>
          </cell>
          <cell r="AH69">
            <v>50</v>
          </cell>
          <cell r="AI69">
            <v>83.790999999999997</v>
          </cell>
          <cell r="AJ69">
            <v>4189.55</v>
          </cell>
          <cell r="AK69">
            <v>57786.130394660009</v>
          </cell>
          <cell r="AM69">
            <v>54.856670000000001</v>
          </cell>
          <cell r="AN69">
            <v>50.396000000000001</v>
          </cell>
          <cell r="AO69">
            <v>2764.5567413200001</v>
          </cell>
          <cell r="AP69">
            <v>58.88</v>
          </cell>
          <cell r="AQ69">
            <v>65.591000000000008</v>
          </cell>
          <cell r="AR69">
            <v>3861.9980800000008</v>
          </cell>
          <cell r="AS69">
            <v>98.59</v>
          </cell>
          <cell r="AT69">
            <v>45.727000000000004</v>
          </cell>
          <cell r="AU69">
            <v>4508.2249300000003</v>
          </cell>
          <cell r="AV69">
            <v>61.99</v>
          </cell>
          <cell r="AW69">
            <v>23.045999999999999</v>
          </cell>
          <cell r="AX69">
            <v>1428.6215400000001</v>
          </cell>
          <cell r="AY69">
            <v>12.700000000000001</v>
          </cell>
          <cell r="AZ69">
            <v>29.809000000000001</v>
          </cell>
          <cell r="BA69">
            <v>378.57430000000005</v>
          </cell>
          <cell r="BB69">
            <v>79.83</v>
          </cell>
          <cell r="BC69">
            <v>100.32600000000001</v>
          </cell>
          <cell r="BD69">
            <v>8009.0245800000002</v>
          </cell>
          <cell r="BE69">
            <v>20951.000171320004</v>
          </cell>
          <cell r="BG69">
            <v>70.34</v>
          </cell>
          <cell r="BH69">
            <v>123.786</v>
          </cell>
          <cell r="BI69">
            <v>8707.1072400000012</v>
          </cell>
          <cell r="BJ69">
            <v>36.1</v>
          </cell>
          <cell r="BK69">
            <v>312.22000000000003</v>
          </cell>
          <cell r="BL69">
            <v>11271.142000000002</v>
          </cell>
          <cell r="BM69">
            <v>69.260000000000005</v>
          </cell>
          <cell r="BN69">
            <v>81.885000000000005</v>
          </cell>
          <cell r="BO69">
            <v>5671.3551000000007</v>
          </cell>
          <cell r="BP69">
            <v>60.69</v>
          </cell>
          <cell r="BQ69">
            <v>157.56</v>
          </cell>
          <cell r="BR69">
            <v>9562.3163999999997</v>
          </cell>
          <cell r="BS69">
            <v>40.020000000000003</v>
          </cell>
          <cell r="BT69">
            <v>257.03100000000001</v>
          </cell>
          <cell r="BU69">
            <v>10286.380620000002</v>
          </cell>
          <cell r="BV69">
            <v>777.75</v>
          </cell>
          <cell r="BW69">
            <v>5.6280000000000001</v>
          </cell>
          <cell r="BX69">
            <v>4377.1769999999997</v>
          </cell>
          <cell r="BY69">
            <v>33.340000000000003</v>
          </cell>
          <cell r="BZ69">
            <v>155.50800000000001</v>
          </cell>
          <cell r="CA69">
            <v>5184.6367200000004</v>
          </cell>
          <cell r="CB69">
            <v>55060.11508000001</v>
          </cell>
          <cell r="CD69">
            <v>24.080000000000002</v>
          </cell>
          <cell r="CE69">
            <v>32.997999999999998</v>
          </cell>
          <cell r="CF69">
            <v>794.59184000000005</v>
          </cell>
          <cell r="CG69">
            <v>36.230000000000004</v>
          </cell>
          <cell r="CH69">
            <v>28.759</v>
          </cell>
          <cell r="CI69">
            <v>1041.93857</v>
          </cell>
          <cell r="CJ69">
            <v>1836.5304100000001</v>
          </cell>
          <cell r="CL69">
            <v>1289.43</v>
          </cell>
        </row>
        <row r="70">
          <cell r="A70" t="str">
            <v>02/27/2006</v>
          </cell>
          <cell r="B70">
            <v>38775</v>
          </cell>
          <cell r="C70">
            <v>99.437374621789274</v>
          </cell>
          <cell r="D70">
            <v>120.55357144925902</v>
          </cell>
          <cell r="E70">
            <v>94.871483679792874</v>
          </cell>
          <cell r="F70">
            <v>102.01770653707329</v>
          </cell>
          <cell r="G70">
            <v>101.99558638083228</v>
          </cell>
          <cell r="H70">
            <v>123.3789770438985</v>
          </cell>
          <cell r="I70">
            <v>61.27</v>
          </cell>
          <cell r="J70">
            <v>28.102910000000001</v>
          </cell>
          <cell r="K70">
            <v>206.74100000000001</v>
          </cell>
          <cell r="L70">
            <v>5810.023716310001</v>
          </cell>
          <cell r="M70">
            <v>86.2</v>
          </cell>
          <cell r="N70">
            <v>77.356999999999999</v>
          </cell>
          <cell r="O70">
            <v>6668.1734000000006</v>
          </cell>
          <cell r="P70">
            <v>78.25</v>
          </cell>
          <cell r="Q70">
            <v>146.29</v>
          </cell>
          <cell r="R70">
            <v>11447.192499999999</v>
          </cell>
          <cell r="S70">
            <v>32.6</v>
          </cell>
          <cell r="T70">
            <v>92.440400000000011</v>
          </cell>
          <cell r="U70">
            <v>3013.5570400000006</v>
          </cell>
          <cell r="V70">
            <v>31.5</v>
          </cell>
          <cell r="W70">
            <v>419.04</v>
          </cell>
          <cell r="X70">
            <v>13199.76</v>
          </cell>
          <cell r="Y70">
            <v>86.68</v>
          </cell>
          <cell r="Z70">
            <v>67.497</v>
          </cell>
          <cell r="AA70">
            <v>5850.6399600000004</v>
          </cell>
          <cell r="AB70">
            <v>17.96</v>
          </cell>
          <cell r="AC70">
            <v>118.25700000000001</v>
          </cell>
          <cell r="AD70">
            <v>2123.89572</v>
          </cell>
          <cell r="AE70">
            <v>42.59</v>
          </cell>
          <cell r="AF70">
            <v>135.13900000000001</v>
          </cell>
          <cell r="AG70">
            <v>5755.5700100000013</v>
          </cell>
          <cell r="AH70">
            <v>50.33</v>
          </cell>
          <cell r="AI70">
            <v>83.790999999999997</v>
          </cell>
          <cell r="AJ70">
            <v>4217.2010299999993</v>
          </cell>
          <cell r="AK70">
            <v>58086.013376310002</v>
          </cell>
          <cell r="AM70">
            <v>55.050000000000004</v>
          </cell>
          <cell r="AN70">
            <v>50.396000000000001</v>
          </cell>
          <cell r="AO70">
            <v>2774.2998000000002</v>
          </cell>
          <cell r="AP70">
            <v>58.38</v>
          </cell>
          <cell r="AQ70">
            <v>65.591000000000008</v>
          </cell>
          <cell r="AR70">
            <v>3829.2025800000006</v>
          </cell>
          <cell r="AS70">
            <v>98.48</v>
          </cell>
          <cell r="AT70">
            <v>45.727000000000004</v>
          </cell>
          <cell r="AU70">
            <v>4503.1949600000007</v>
          </cell>
          <cell r="AV70">
            <v>61.27</v>
          </cell>
          <cell r="AW70">
            <v>23.045999999999999</v>
          </cell>
          <cell r="AX70">
            <v>1412.0284200000001</v>
          </cell>
          <cell r="AY70">
            <v>12.51</v>
          </cell>
          <cell r="AZ70">
            <v>29.809000000000001</v>
          </cell>
          <cell r="BA70">
            <v>372.91059000000001</v>
          </cell>
          <cell r="BB70">
            <v>80.100000000000009</v>
          </cell>
          <cell r="BC70">
            <v>100.32600000000001</v>
          </cell>
          <cell r="BD70">
            <v>8036.1126000000013</v>
          </cell>
          <cell r="BE70">
            <v>20927.748950000005</v>
          </cell>
          <cell r="BG70">
            <v>68.42</v>
          </cell>
          <cell r="BH70">
            <v>123.786</v>
          </cell>
          <cell r="BI70">
            <v>8469.4381200000007</v>
          </cell>
          <cell r="BJ70">
            <v>35.230000000000004</v>
          </cell>
          <cell r="BK70">
            <v>312.22000000000003</v>
          </cell>
          <cell r="BL70">
            <v>10999.510600000001</v>
          </cell>
          <cell r="BM70">
            <v>68.05</v>
          </cell>
          <cell r="BN70">
            <v>81.885000000000005</v>
          </cell>
          <cell r="BO70">
            <v>5572.2742500000004</v>
          </cell>
          <cell r="BP70">
            <v>60.44</v>
          </cell>
          <cell r="BQ70">
            <v>157.56</v>
          </cell>
          <cell r="BR70">
            <v>9522.9264000000003</v>
          </cell>
          <cell r="BS70">
            <v>39.380000000000003</v>
          </cell>
          <cell r="BT70">
            <v>257.03100000000001</v>
          </cell>
          <cell r="BU70">
            <v>10121.880780000001</v>
          </cell>
          <cell r="BV70">
            <v>765</v>
          </cell>
          <cell r="BW70">
            <v>5.6280000000000001</v>
          </cell>
          <cell r="BX70">
            <v>4305.42</v>
          </cell>
          <cell r="BY70">
            <v>32.65</v>
          </cell>
          <cell r="BZ70">
            <v>155.50800000000001</v>
          </cell>
          <cell r="CA70">
            <v>5077.3361999999997</v>
          </cell>
          <cell r="CB70">
            <v>54068.786349999995</v>
          </cell>
          <cell r="CD70">
            <v>24.68</v>
          </cell>
          <cell r="CE70">
            <v>32.997999999999998</v>
          </cell>
          <cell r="CF70">
            <v>814.39063999999996</v>
          </cell>
          <cell r="CG70">
            <v>34.47</v>
          </cell>
          <cell r="CH70">
            <v>28.759</v>
          </cell>
          <cell r="CI70">
            <v>991.32272999999998</v>
          </cell>
          <cell r="CJ70">
            <v>1805.7133699999999</v>
          </cell>
          <cell r="CL70">
            <v>1294.1200000000001</v>
          </cell>
        </row>
        <row r="71">
          <cell r="A71" t="str">
            <v>02/28/2006</v>
          </cell>
          <cell r="B71">
            <v>38776</v>
          </cell>
          <cell r="C71">
            <v>99.636516315791255</v>
          </cell>
          <cell r="D71">
            <v>119.05315716800216</v>
          </cell>
          <cell r="E71">
            <v>94.611740958036123</v>
          </cell>
          <cell r="F71">
            <v>98.87700365011024</v>
          </cell>
          <cell r="G71">
            <v>100.93474148802018</v>
          </cell>
          <cell r="H71">
            <v>122.15062424486509</v>
          </cell>
          <cell r="I71">
            <v>60.660000000000004</v>
          </cell>
          <cell r="J71">
            <v>27.863560000000003</v>
          </cell>
          <cell r="K71">
            <v>206.74100000000001</v>
          </cell>
          <cell r="L71">
            <v>5760.5402579600013</v>
          </cell>
          <cell r="M71">
            <v>85.58</v>
          </cell>
          <cell r="N71">
            <v>77.356999999999999</v>
          </cell>
          <cell r="O71">
            <v>6620.2120599999998</v>
          </cell>
          <cell r="P71">
            <v>77.55</v>
          </cell>
          <cell r="Q71">
            <v>146.29</v>
          </cell>
          <cell r="R71">
            <v>11344.789499999999</v>
          </cell>
          <cell r="S71">
            <v>33.25</v>
          </cell>
          <cell r="T71">
            <v>92.440400000000011</v>
          </cell>
          <cell r="U71">
            <v>3073.6433000000002</v>
          </cell>
          <cell r="V71">
            <v>31.19</v>
          </cell>
          <cell r="W71">
            <v>419.04</v>
          </cell>
          <cell r="X71">
            <v>13069.857600000001</v>
          </cell>
          <cell r="Y71">
            <v>86.51</v>
          </cell>
          <cell r="Z71">
            <v>67.497</v>
          </cell>
          <cell r="AA71">
            <v>5839.1654699999999</v>
          </cell>
          <cell r="AB71">
            <v>18.04</v>
          </cell>
          <cell r="AC71">
            <v>118.474</v>
          </cell>
          <cell r="AD71">
            <v>2137.2709599999998</v>
          </cell>
          <cell r="AE71">
            <v>45.550000000000004</v>
          </cell>
          <cell r="AF71">
            <v>135.13900000000001</v>
          </cell>
          <cell r="AG71">
            <v>6155.5814500000006</v>
          </cell>
          <cell r="AH71">
            <v>50.14</v>
          </cell>
          <cell r="AI71">
            <v>83.790999999999997</v>
          </cell>
          <cell r="AJ71">
            <v>4201.2807400000002</v>
          </cell>
          <cell r="AK71">
            <v>58202.341337960002</v>
          </cell>
          <cell r="AM71">
            <v>54.13</v>
          </cell>
          <cell r="AN71">
            <v>50.396000000000001</v>
          </cell>
          <cell r="AO71">
            <v>2727.9354800000001</v>
          </cell>
          <cell r="AP71">
            <v>57.61</v>
          </cell>
          <cell r="AQ71">
            <v>65.591000000000008</v>
          </cell>
          <cell r="AR71">
            <v>3778.6975100000004</v>
          </cell>
          <cell r="AS71">
            <v>97.5</v>
          </cell>
          <cell r="AT71">
            <v>45.727000000000004</v>
          </cell>
          <cell r="AU71">
            <v>4458.3825000000006</v>
          </cell>
          <cell r="AV71">
            <v>60.660000000000004</v>
          </cell>
          <cell r="AW71">
            <v>23.129000000000001</v>
          </cell>
          <cell r="AX71">
            <v>1403.0051400000002</v>
          </cell>
          <cell r="AY71">
            <v>12.530000000000001</v>
          </cell>
          <cell r="AZ71">
            <v>29.809000000000001</v>
          </cell>
          <cell r="BA71">
            <v>373.50677000000007</v>
          </cell>
          <cell r="BB71">
            <v>79</v>
          </cell>
          <cell r="BC71">
            <v>100.32600000000001</v>
          </cell>
          <cell r="BD71">
            <v>7925.7540000000008</v>
          </cell>
          <cell r="BE71">
            <v>20667.281400000003</v>
          </cell>
          <cell r="BG71">
            <v>67.61</v>
          </cell>
          <cell r="BH71">
            <v>123.786</v>
          </cell>
          <cell r="BI71">
            <v>8369.1714599999996</v>
          </cell>
          <cell r="BJ71">
            <v>34.11</v>
          </cell>
          <cell r="BK71">
            <v>312.22000000000003</v>
          </cell>
          <cell r="BL71">
            <v>10649.824200000001</v>
          </cell>
          <cell r="BM71">
            <v>67.03</v>
          </cell>
          <cell r="BN71">
            <v>93.05</v>
          </cell>
          <cell r="BO71">
            <v>6237.1414999999997</v>
          </cell>
          <cell r="BP71">
            <v>59.86</v>
          </cell>
          <cell r="BQ71">
            <v>159.148</v>
          </cell>
          <cell r="BR71">
            <v>9526.5992800000004</v>
          </cell>
          <cell r="BS71">
            <v>38.410000000000004</v>
          </cell>
          <cell r="BT71">
            <v>257.03100000000001</v>
          </cell>
          <cell r="BU71">
            <v>9872.5607100000016</v>
          </cell>
          <cell r="BV71">
            <v>753</v>
          </cell>
          <cell r="BW71">
            <v>5.6280000000000001</v>
          </cell>
          <cell r="BX71">
            <v>4237.884</v>
          </cell>
          <cell r="BY71">
            <v>32.33</v>
          </cell>
          <cell r="BZ71">
            <v>155.50800000000001</v>
          </cell>
          <cell r="CA71">
            <v>5027.5736399999996</v>
          </cell>
          <cell r="CB71">
            <v>53920.754789999999</v>
          </cell>
          <cell r="CD71">
            <v>23.71</v>
          </cell>
          <cell r="CE71">
            <v>32.997999999999998</v>
          </cell>
          <cell r="CF71">
            <v>782.38257999999996</v>
          </cell>
          <cell r="CG71">
            <v>33.65</v>
          </cell>
          <cell r="CH71">
            <v>28.759</v>
          </cell>
          <cell r="CI71">
            <v>967.74034999999992</v>
          </cell>
          <cell r="CJ71">
            <v>1750.12293</v>
          </cell>
          <cell r="CL71">
            <v>1280.6600000000001</v>
          </cell>
        </row>
        <row r="72">
          <cell r="A72" t="str">
            <v>03/01/2006</v>
          </cell>
          <cell r="B72">
            <v>38777</v>
          </cell>
          <cell r="C72">
            <v>100.20754309279982</v>
          </cell>
          <cell r="D72">
            <v>120.70867065231737</v>
          </cell>
          <cell r="E72">
            <v>94.63266598527855</v>
          </cell>
          <cell r="F72">
            <v>100.09212881538106</v>
          </cell>
          <cell r="G72">
            <v>101.7686002522068</v>
          </cell>
          <cell r="H72">
            <v>123.3789770438985</v>
          </cell>
          <cell r="I72">
            <v>61.27</v>
          </cell>
          <cell r="J72">
            <v>28.081790000000002</v>
          </cell>
          <cell r="K72">
            <v>206.74100000000001</v>
          </cell>
          <cell r="L72">
            <v>5805.6573463900004</v>
          </cell>
          <cell r="M72">
            <v>86.76</v>
          </cell>
          <cell r="N72">
            <v>77.356999999999999</v>
          </cell>
          <cell r="O72">
            <v>6711.4933200000005</v>
          </cell>
          <cell r="P72">
            <v>78.52</v>
          </cell>
          <cell r="Q72">
            <v>146.29</v>
          </cell>
          <cell r="R72">
            <v>11486.690799999998</v>
          </cell>
          <cell r="S72">
            <v>33.26</v>
          </cell>
          <cell r="T72">
            <v>92.440400000000011</v>
          </cell>
          <cell r="U72">
            <v>3074.567704</v>
          </cell>
          <cell r="V72">
            <v>31.21</v>
          </cell>
          <cell r="W72">
            <v>419.04</v>
          </cell>
          <cell r="X72">
            <v>13078.2384</v>
          </cell>
          <cell r="Y72">
            <v>87.05</v>
          </cell>
          <cell r="Z72">
            <v>67.497</v>
          </cell>
          <cell r="AA72">
            <v>5875.6138499999997</v>
          </cell>
          <cell r="AB72">
            <v>18.05</v>
          </cell>
          <cell r="AC72">
            <v>118.474</v>
          </cell>
          <cell r="AD72">
            <v>2138.4557</v>
          </cell>
          <cell r="AE72">
            <v>45.5</v>
          </cell>
          <cell r="AF72">
            <v>135.13900000000001</v>
          </cell>
          <cell r="AG72">
            <v>6148.8245000000006</v>
          </cell>
          <cell r="AH72">
            <v>50.32</v>
          </cell>
          <cell r="AI72">
            <v>83.790999999999997</v>
          </cell>
          <cell r="AJ72">
            <v>4216.36312</v>
          </cell>
          <cell r="AK72">
            <v>58535.904740390004</v>
          </cell>
          <cell r="AM72">
            <v>54.94</v>
          </cell>
          <cell r="AN72">
            <v>50.396000000000001</v>
          </cell>
          <cell r="AO72">
            <v>2768.7562399999997</v>
          </cell>
          <cell r="AP72">
            <v>58.63</v>
          </cell>
          <cell r="AQ72">
            <v>65.591000000000008</v>
          </cell>
          <cell r="AR72">
            <v>3845.6003300000007</v>
          </cell>
          <cell r="AS72">
            <v>98.68</v>
          </cell>
          <cell r="AT72">
            <v>45.727000000000004</v>
          </cell>
          <cell r="AU72">
            <v>4512.3403600000011</v>
          </cell>
          <cell r="AV72">
            <v>61.27</v>
          </cell>
          <cell r="AW72">
            <v>23.129000000000001</v>
          </cell>
          <cell r="AX72">
            <v>1417.1138300000002</v>
          </cell>
          <cell r="AY72">
            <v>12.74</v>
          </cell>
          <cell r="AZ72">
            <v>29.809000000000001</v>
          </cell>
          <cell r="BA72">
            <v>379.76666</v>
          </cell>
          <cell r="BB72">
            <v>80.05</v>
          </cell>
          <cell r="BC72">
            <v>100.32600000000001</v>
          </cell>
          <cell r="BD72">
            <v>8031.0963000000002</v>
          </cell>
          <cell r="BE72">
            <v>20954.673720000003</v>
          </cell>
          <cell r="BG72">
            <v>67.430000000000007</v>
          </cell>
          <cell r="BH72">
            <v>123.786</v>
          </cell>
          <cell r="BI72">
            <v>8346.8899800000017</v>
          </cell>
          <cell r="BJ72">
            <v>33.840000000000003</v>
          </cell>
          <cell r="BK72">
            <v>312.22000000000003</v>
          </cell>
          <cell r="BL72">
            <v>10565.524800000003</v>
          </cell>
          <cell r="BM72">
            <v>66.540000000000006</v>
          </cell>
          <cell r="BN72">
            <v>93.05</v>
          </cell>
          <cell r="BO72">
            <v>6191.5470000000005</v>
          </cell>
          <cell r="BP72">
            <v>59.25</v>
          </cell>
          <cell r="BQ72">
            <v>159.148</v>
          </cell>
          <cell r="BR72">
            <v>9429.5190000000002</v>
          </cell>
          <cell r="BS72">
            <v>38.72</v>
          </cell>
          <cell r="BT72">
            <v>257.03100000000001</v>
          </cell>
          <cell r="BU72">
            <v>9952.2403200000008</v>
          </cell>
          <cell r="BV72">
            <v>769.5</v>
          </cell>
          <cell r="BW72">
            <v>5.6280000000000001</v>
          </cell>
          <cell r="BX72">
            <v>4330.7460000000001</v>
          </cell>
          <cell r="BY72">
            <v>32.9</v>
          </cell>
          <cell r="BZ72">
            <v>155.50800000000001</v>
          </cell>
          <cell r="CA72">
            <v>5116.2132000000001</v>
          </cell>
          <cell r="CB72">
            <v>53932.680300000007</v>
          </cell>
          <cell r="CD72">
            <v>24.34</v>
          </cell>
          <cell r="CE72">
            <v>32.997999999999998</v>
          </cell>
          <cell r="CF72">
            <v>803.17131999999992</v>
          </cell>
          <cell r="CG72">
            <v>33.674999999999997</v>
          </cell>
          <cell r="CH72">
            <v>28.759</v>
          </cell>
          <cell r="CI72">
            <v>968.45932499999992</v>
          </cell>
          <cell r="CJ72">
            <v>1771.6306449999997</v>
          </cell>
          <cell r="CL72">
            <v>1291.24</v>
          </cell>
        </row>
        <row r="73">
          <cell r="A73" t="str">
            <v>03/02/2006</v>
          </cell>
          <cell r="B73">
            <v>38778</v>
          </cell>
          <cell r="C73">
            <v>100.4313011907536</v>
          </cell>
          <cell r="D73">
            <v>120.65673182025189</v>
          </cell>
          <cell r="E73">
            <v>94.903802103283567</v>
          </cell>
          <cell r="F73">
            <v>101.99042320320046</v>
          </cell>
          <cell r="G73">
            <v>101.60308953341739</v>
          </cell>
          <cell r="H73">
            <v>121.22432541280708</v>
          </cell>
          <cell r="I73">
            <v>60.2</v>
          </cell>
          <cell r="J73">
            <v>28.117000000000001</v>
          </cell>
          <cell r="K73">
            <v>206.74100000000001</v>
          </cell>
          <cell r="L73">
            <v>5812.936697000001</v>
          </cell>
          <cell r="M73">
            <v>88.600000000000009</v>
          </cell>
          <cell r="N73">
            <v>77.356999999999999</v>
          </cell>
          <cell r="O73">
            <v>6853.8302000000003</v>
          </cell>
          <cell r="P73">
            <v>78.239999999999995</v>
          </cell>
          <cell r="Q73">
            <v>146.29</v>
          </cell>
          <cell r="R73">
            <v>11445.729599999999</v>
          </cell>
          <cell r="S73">
            <v>33.499900000000004</v>
          </cell>
          <cell r="T73">
            <v>92.440400000000011</v>
          </cell>
          <cell r="U73">
            <v>3096.7441559600006</v>
          </cell>
          <cell r="V73">
            <v>31.14</v>
          </cell>
          <cell r="W73">
            <v>419.04</v>
          </cell>
          <cell r="X73">
            <v>13048.9056</v>
          </cell>
          <cell r="Y73">
            <v>87.4</v>
          </cell>
          <cell r="Z73">
            <v>67.497</v>
          </cell>
          <cell r="AA73">
            <v>5899.2378000000008</v>
          </cell>
          <cell r="AB73">
            <v>18.080000000000002</v>
          </cell>
          <cell r="AC73">
            <v>118.474</v>
          </cell>
          <cell r="AD73">
            <v>2142.0099200000004</v>
          </cell>
          <cell r="AE73">
            <v>45.050000000000004</v>
          </cell>
          <cell r="AF73">
            <v>135.13900000000001</v>
          </cell>
          <cell r="AG73">
            <v>6088.011950000001</v>
          </cell>
          <cell r="AH73">
            <v>51.07</v>
          </cell>
          <cell r="AI73">
            <v>83.790999999999997</v>
          </cell>
          <cell r="AJ73">
            <v>4279.2063699999999</v>
          </cell>
          <cell r="AK73">
            <v>58666.61229296001</v>
          </cell>
          <cell r="AM73">
            <v>54.86</v>
          </cell>
          <cell r="AN73">
            <v>50.396000000000001</v>
          </cell>
          <cell r="AO73">
            <v>2764.7245600000001</v>
          </cell>
          <cell r="AP73">
            <v>58.61</v>
          </cell>
          <cell r="AQ73">
            <v>65.591000000000008</v>
          </cell>
          <cell r="AR73">
            <v>3844.2885100000003</v>
          </cell>
          <cell r="AS73">
            <v>99</v>
          </cell>
          <cell r="AT73">
            <v>45.727000000000004</v>
          </cell>
          <cell r="AU73">
            <v>4526.973</v>
          </cell>
          <cell r="AV73">
            <v>60.2</v>
          </cell>
          <cell r="AW73">
            <v>23.129000000000001</v>
          </cell>
          <cell r="AX73">
            <v>1392.3658</v>
          </cell>
          <cell r="AY73">
            <v>13.36</v>
          </cell>
          <cell r="AZ73">
            <v>29.809000000000001</v>
          </cell>
          <cell r="BA73">
            <v>398.24824000000001</v>
          </cell>
          <cell r="BB73">
            <v>79.930000000000007</v>
          </cell>
          <cell r="BC73">
            <v>100.32600000000001</v>
          </cell>
          <cell r="BD73">
            <v>8019.0571800000016</v>
          </cell>
          <cell r="BE73">
            <v>20945.657290000003</v>
          </cell>
          <cell r="BG73">
            <v>68.17</v>
          </cell>
          <cell r="BH73">
            <v>123.786</v>
          </cell>
          <cell r="BI73">
            <v>8438.4916200000007</v>
          </cell>
          <cell r="BJ73">
            <v>33.6</v>
          </cell>
          <cell r="BK73">
            <v>312.22000000000003</v>
          </cell>
          <cell r="BL73">
            <v>10490.592000000001</v>
          </cell>
          <cell r="BM73">
            <v>66.930000000000007</v>
          </cell>
          <cell r="BN73">
            <v>93.05</v>
          </cell>
          <cell r="BO73">
            <v>6227.8365000000003</v>
          </cell>
          <cell r="BP73">
            <v>59.28</v>
          </cell>
          <cell r="BQ73">
            <v>159.148</v>
          </cell>
          <cell r="BR73">
            <v>9434.2934399999995</v>
          </cell>
          <cell r="BS73">
            <v>38.82</v>
          </cell>
          <cell r="BT73">
            <v>257.03100000000001</v>
          </cell>
          <cell r="BU73">
            <v>9977.9434199999996</v>
          </cell>
          <cell r="BV73">
            <v>765</v>
          </cell>
          <cell r="BW73">
            <v>5.6280000000000001</v>
          </cell>
          <cell r="BX73">
            <v>4305.42</v>
          </cell>
          <cell r="BY73">
            <v>33.520000000000003</v>
          </cell>
          <cell r="BZ73">
            <v>155.50800000000001</v>
          </cell>
          <cell r="CA73">
            <v>5212.6281600000011</v>
          </cell>
          <cell r="CB73">
            <v>54087.205139999998</v>
          </cell>
          <cell r="CD73">
            <v>24.6</v>
          </cell>
          <cell r="CE73">
            <v>32.997999999999998</v>
          </cell>
          <cell r="CF73">
            <v>811.75080000000003</v>
          </cell>
          <cell r="CG73">
            <v>34.545000000000002</v>
          </cell>
          <cell r="CH73">
            <v>28.759</v>
          </cell>
          <cell r="CI73">
            <v>993.47965500000009</v>
          </cell>
          <cell r="CJ73">
            <v>1805.2304550000001</v>
          </cell>
          <cell r="CL73">
            <v>1289.1400000000001</v>
          </cell>
        </row>
        <row r="74">
          <cell r="A74" t="str">
            <v>03/03/2006</v>
          </cell>
          <cell r="B74">
            <v>38779</v>
          </cell>
          <cell r="C74">
            <v>100.03528239106232</v>
          </cell>
          <cell r="D74">
            <v>119.95927006323666</v>
          </cell>
          <cell r="E74">
            <v>93.103708803621331</v>
          </cell>
          <cell r="F74">
            <v>100.92932487713355</v>
          </cell>
          <cell r="G74">
            <v>101.45255359394703</v>
          </cell>
          <cell r="H74">
            <v>120.45912202980264</v>
          </cell>
          <cell r="I74">
            <v>59.82</v>
          </cell>
          <cell r="J74">
            <v>27.983230000000002</v>
          </cell>
          <cell r="K74">
            <v>206.74100000000001</v>
          </cell>
          <cell r="L74">
            <v>5785.2809534300013</v>
          </cell>
          <cell r="M74">
            <v>88.800000000000011</v>
          </cell>
          <cell r="N74">
            <v>77.356999999999999</v>
          </cell>
          <cell r="O74">
            <v>6869.3016000000007</v>
          </cell>
          <cell r="P74">
            <v>78.100000000000009</v>
          </cell>
          <cell r="Q74">
            <v>146.29</v>
          </cell>
          <cell r="R74">
            <v>11425.249</v>
          </cell>
          <cell r="S74">
            <v>33.119999999999997</v>
          </cell>
          <cell r="T74">
            <v>92.440400000000011</v>
          </cell>
          <cell r="U74">
            <v>3061.6260480000001</v>
          </cell>
          <cell r="V74">
            <v>30.900000000000002</v>
          </cell>
          <cell r="W74">
            <v>419.04</v>
          </cell>
          <cell r="X74">
            <v>12948.336000000001</v>
          </cell>
          <cell r="Y74">
            <v>87.43</v>
          </cell>
          <cell r="Z74">
            <v>67.497</v>
          </cell>
          <cell r="AA74">
            <v>5901.2627100000009</v>
          </cell>
          <cell r="AB74">
            <v>18.09</v>
          </cell>
          <cell r="AC74">
            <v>118.474</v>
          </cell>
          <cell r="AD74">
            <v>2143.1946600000001</v>
          </cell>
          <cell r="AE74">
            <v>44.43</v>
          </cell>
          <cell r="AF74">
            <v>135.13900000000001</v>
          </cell>
          <cell r="AG74">
            <v>6004.22577</v>
          </cell>
          <cell r="AH74">
            <v>51.28</v>
          </cell>
          <cell r="AI74">
            <v>83.790999999999997</v>
          </cell>
          <cell r="AJ74">
            <v>4296.8024800000003</v>
          </cell>
          <cell r="AK74">
            <v>58435.279221430006</v>
          </cell>
          <cell r="AM74">
            <v>54.72</v>
          </cell>
          <cell r="AN74">
            <v>50.396000000000001</v>
          </cell>
          <cell r="AO74">
            <v>2757.66912</v>
          </cell>
          <cell r="AP74">
            <v>58.44</v>
          </cell>
          <cell r="AQ74">
            <v>65.591000000000008</v>
          </cell>
          <cell r="AR74">
            <v>3833.1380400000003</v>
          </cell>
          <cell r="AS74">
            <v>98.710000000000008</v>
          </cell>
          <cell r="AT74">
            <v>45.727000000000004</v>
          </cell>
          <cell r="AU74">
            <v>4513.7121700000007</v>
          </cell>
          <cell r="AV74">
            <v>59.82</v>
          </cell>
          <cell r="AW74">
            <v>23.129000000000001</v>
          </cell>
          <cell r="AX74">
            <v>1383.5767800000001</v>
          </cell>
          <cell r="AY74">
            <v>12.870000000000001</v>
          </cell>
          <cell r="AZ74">
            <v>29.809000000000001</v>
          </cell>
          <cell r="BA74">
            <v>383.64183000000003</v>
          </cell>
          <cell r="BB74">
            <v>79.27</v>
          </cell>
          <cell r="BC74">
            <v>100.32600000000001</v>
          </cell>
          <cell r="BD74">
            <v>7952.84202</v>
          </cell>
          <cell r="BE74">
            <v>20824.579960000003</v>
          </cell>
          <cell r="BG74">
            <v>66.89</v>
          </cell>
          <cell r="BH74">
            <v>123.786</v>
          </cell>
          <cell r="BI74">
            <v>8280.045540000001</v>
          </cell>
          <cell r="BJ74">
            <v>32.72</v>
          </cell>
          <cell r="BK74">
            <v>312.22000000000003</v>
          </cell>
          <cell r="BL74">
            <v>10215.838400000001</v>
          </cell>
          <cell r="BM74">
            <v>65.47</v>
          </cell>
          <cell r="BN74">
            <v>93.05</v>
          </cell>
          <cell r="BO74">
            <v>6091.9834999999994</v>
          </cell>
          <cell r="BP74">
            <v>58.230000000000004</v>
          </cell>
          <cell r="BQ74">
            <v>159.148</v>
          </cell>
          <cell r="BR74">
            <v>9267.1880400000009</v>
          </cell>
          <cell r="BS74">
            <v>38.5</v>
          </cell>
          <cell r="BT74">
            <v>257.03100000000001</v>
          </cell>
          <cell r="BU74">
            <v>9895.6934999999994</v>
          </cell>
          <cell r="BV74">
            <v>742.5</v>
          </cell>
          <cell r="BW74">
            <v>5.6280000000000001</v>
          </cell>
          <cell r="BX74">
            <v>4178.79</v>
          </cell>
          <cell r="BY74">
            <v>33</v>
          </cell>
          <cell r="BZ74">
            <v>155.50800000000001</v>
          </cell>
          <cell r="CA74">
            <v>5131.7640000000001</v>
          </cell>
          <cell r="CB74">
            <v>53061.30298</v>
          </cell>
          <cell r="CD74">
            <v>24.240000000000002</v>
          </cell>
          <cell r="CE74">
            <v>32.997999999999998</v>
          </cell>
          <cell r="CF74">
            <v>799.87152000000003</v>
          </cell>
          <cell r="CG74">
            <v>34.305</v>
          </cell>
          <cell r="CH74">
            <v>28.759</v>
          </cell>
          <cell r="CI74">
            <v>986.577495</v>
          </cell>
          <cell r="CJ74">
            <v>1786.4490150000001</v>
          </cell>
          <cell r="CL74">
            <v>1287.23</v>
          </cell>
        </row>
        <row r="75">
          <cell r="A75" t="str">
            <v>03/06/2006</v>
          </cell>
          <cell r="B75">
            <v>38782</v>
          </cell>
          <cell r="C75">
            <v>99.298622098633814</v>
          </cell>
          <cell r="D75">
            <v>118.33942728095809</v>
          </cell>
          <cell r="E75">
            <v>92.172278780206611</v>
          </cell>
          <cell r="F75">
            <v>97.921139224429311</v>
          </cell>
          <cell r="G75">
            <v>100.74558638083226</v>
          </cell>
          <cell r="H75">
            <v>117.98227950060411</v>
          </cell>
          <cell r="I75">
            <v>58.59</v>
          </cell>
          <cell r="J75">
            <v>27.589000000000002</v>
          </cell>
          <cell r="K75">
            <v>206.74100000000001</v>
          </cell>
          <cell r="L75">
            <v>5703.7774490000011</v>
          </cell>
          <cell r="M75">
            <v>87.5</v>
          </cell>
          <cell r="N75">
            <v>77.356999999999999</v>
          </cell>
          <cell r="O75">
            <v>6768.7375000000002</v>
          </cell>
          <cell r="P75">
            <v>78.180000000000007</v>
          </cell>
          <cell r="Q75">
            <v>146.29</v>
          </cell>
          <cell r="R75">
            <v>11436.9522</v>
          </cell>
          <cell r="S75">
            <v>33.9</v>
          </cell>
          <cell r="T75">
            <v>92.440400000000011</v>
          </cell>
          <cell r="U75">
            <v>3133.7295600000002</v>
          </cell>
          <cell r="V75">
            <v>30.59</v>
          </cell>
          <cell r="W75">
            <v>419.04</v>
          </cell>
          <cell r="X75">
            <v>12818.4336</v>
          </cell>
          <cell r="Y75">
            <v>87</v>
          </cell>
          <cell r="Z75">
            <v>67.497</v>
          </cell>
          <cell r="AA75">
            <v>5872.2389999999996</v>
          </cell>
          <cell r="AB75">
            <v>18</v>
          </cell>
          <cell r="AC75">
            <v>118.474</v>
          </cell>
          <cell r="AD75">
            <v>2132.5320000000002</v>
          </cell>
          <cell r="AE75">
            <v>43.730000000000004</v>
          </cell>
          <cell r="AF75">
            <v>135.13900000000001</v>
          </cell>
          <cell r="AG75">
            <v>5909.6284700000006</v>
          </cell>
          <cell r="AH75">
            <v>50.47</v>
          </cell>
          <cell r="AI75">
            <v>83.790999999999997</v>
          </cell>
          <cell r="AJ75">
            <v>4228.9317700000001</v>
          </cell>
          <cell r="AK75">
            <v>58004.961549000007</v>
          </cell>
          <cell r="AM75">
            <v>54.99</v>
          </cell>
          <cell r="AN75">
            <v>50.396000000000001</v>
          </cell>
          <cell r="AO75">
            <v>2771.2760400000002</v>
          </cell>
          <cell r="AP75">
            <v>56.900000000000006</v>
          </cell>
          <cell r="AQ75">
            <v>65.591000000000008</v>
          </cell>
          <cell r="AR75">
            <v>3732.1279000000009</v>
          </cell>
          <cell r="AS75">
            <v>97.320000000000007</v>
          </cell>
          <cell r="AT75">
            <v>45.727000000000004</v>
          </cell>
          <cell r="AU75">
            <v>4450.151640000001</v>
          </cell>
          <cell r="AV75">
            <v>58.59</v>
          </cell>
          <cell r="AW75">
            <v>23.129000000000001</v>
          </cell>
          <cell r="AX75">
            <v>1355.1281100000001</v>
          </cell>
          <cell r="AY75">
            <v>12.72</v>
          </cell>
          <cell r="AZ75">
            <v>29.809000000000001</v>
          </cell>
          <cell r="BA75">
            <v>379.17048000000005</v>
          </cell>
          <cell r="BB75">
            <v>78.300000000000011</v>
          </cell>
          <cell r="BC75">
            <v>100.32600000000001</v>
          </cell>
          <cell r="BD75">
            <v>7855.5258000000022</v>
          </cell>
          <cell r="BE75">
            <v>20543.379970000005</v>
          </cell>
          <cell r="BG75">
            <v>66.61</v>
          </cell>
          <cell r="BH75">
            <v>123.786</v>
          </cell>
          <cell r="BI75">
            <v>8245.3854599999995</v>
          </cell>
          <cell r="BJ75">
            <v>32.31</v>
          </cell>
          <cell r="BK75">
            <v>312.22000000000003</v>
          </cell>
          <cell r="BL75">
            <v>10087.828200000002</v>
          </cell>
          <cell r="BM75">
            <v>64.040000000000006</v>
          </cell>
          <cell r="BN75">
            <v>93.05</v>
          </cell>
          <cell r="BO75">
            <v>5958.9220000000005</v>
          </cell>
          <cell r="BP75">
            <v>57.25</v>
          </cell>
          <cell r="BQ75">
            <v>159.148</v>
          </cell>
          <cell r="BR75">
            <v>9111.223</v>
          </cell>
          <cell r="BS75">
            <v>38.49</v>
          </cell>
          <cell r="BT75">
            <v>257.03100000000001</v>
          </cell>
          <cell r="BU75">
            <v>9893.1231900000002</v>
          </cell>
          <cell r="BV75">
            <v>735.25</v>
          </cell>
          <cell r="BW75">
            <v>5.6280000000000001</v>
          </cell>
          <cell r="BX75">
            <v>4137.9870000000001</v>
          </cell>
          <cell r="BY75">
            <v>32.770000000000003</v>
          </cell>
          <cell r="BZ75">
            <v>155.50800000000001</v>
          </cell>
          <cell r="CA75">
            <v>5095.9971600000008</v>
          </cell>
          <cell r="CB75">
            <v>52530.466009999996</v>
          </cell>
          <cell r="CD75">
            <v>24.400000000000002</v>
          </cell>
          <cell r="CE75">
            <v>32.997999999999998</v>
          </cell>
          <cell r="CF75">
            <v>805.15120000000002</v>
          </cell>
          <cell r="CG75">
            <v>32.270000000000003</v>
          </cell>
          <cell r="CH75">
            <v>28.759</v>
          </cell>
          <cell r="CI75">
            <v>928.05293000000006</v>
          </cell>
          <cell r="CJ75">
            <v>1733.2041300000001</v>
          </cell>
          <cell r="CL75">
            <v>1278.26</v>
          </cell>
        </row>
        <row r="76">
          <cell r="A76" t="str">
            <v>03/07/2006</v>
          </cell>
          <cell r="B76">
            <v>38783</v>
          </cell>
          <cell r="C76">
            <v>99.149753540434276</v>
          </cell>
          <cell r="D76">
            <v>115.15847271309121</v>
          </cell>
          <cell r="E76">
            <v>89.744625919492293</v>
          </cell>
          <cell r="F76">
            <v>97.74316323220944</v>
          </cell>
          <cell r="G76">
            <v>100.55800756620428</v>
          </cell>
          <cell r="H76">
            <v>117.49899315344341</v>
          </cell>
          <cell r="I76">
            <v>58.35</v>
          </cell>
          <cell r="J76">
            <v>27.532690000000002</v>
          </cell>
          <cell r="K76">
            <v>206.74100000000001</v>
          </cell>
          <cell r="L76">
            <v>5692.135863290001</v>
          </cell>
          <cell r="M76">
            <v>87.93</v>
          </cell>
          <cell r="N76">
            <v>77.356999999999999</v>
          </cell>
          <cell r="O76">
            <v>6802.0010100000009</v>
          </cell>
          <cell r="P76">
            <v>78.400000000000006</v>
          </cell>
          <cell r="Q76">
            <v>146.29</v>
          </cell>
          <cell r="R76">
            <v>11469.136</v>
          </cell>
          <cell r="S76">
            <v>33.450000000000003</v>
          </cell>
          <cell r="T76">
            <v>92.440400000000011</v>
          </cell>
          <cell r="U76">
            <v>3092.1313800000007</v>
          </cell>
          <cell r="V76">
            <v>30.66</v>
          </cell>
          <cell r="W76">
            <v>419.04</v>
          </cell>
          <cell r="X76">
            <v>12847.7664</v>
          </cell>
          <cell r="Y76">
            <v>86.55</v>
          </cell>
          <cell r="Z76">
            <v>67.497</v>
          </cell>
          <cell r="AA76">
            <v>5841.86535</v>
          </cell>
          <cell r="AB76">
            <v>17.79</v>
          </cell>
          <cell r="AC76">
            <v>118.474</v>
          </cell>
          <cell r="AD76">
            <v>2107.6524599999998</v>
          </cell>
          <cell r="AE76">
            <v>43.56</v>
          </cell>
          <cell r="AF76">
            <v>135.13900000000001</v>
          </cell>
          <cell r="AG76">
            <v>5886.6548400000011</v>
          </cell>
          <cell r="AH76">
            <v>49.870000000000005</v>
          </cell>
          <cell r="AI76">
            <v>83.790999999999997</v>
          </cell>
          <cell r="AJ76">
            <v>4178.6571700000004</v>
          </cell>
          <cell r="AK76">
            <v>57918.000473289998</v>
          </cell>
          <cell r="AM76">
            <v>50.04</v>
          </cell>
          <cell r="AN76">
            <v>50.396000000000001</v>
          </cell>
          <cell r="AO76">
            <v>2521.8158400000002</v>
          </cell>
          <cell r="AP76">
            <v>55.02</v>
          </cell>
          <cell r="AQ76">
            <v>65.591000000000008</v>
          </cell>
          <cell r="AR76">
            <v>3608.8168200000005</v>
          </cell>
          <cell r="AS76">
            <v>96.210000000000008</v>
          </cell>
          <cell r="AT76">
            <v>45.727000000000004</v>
          </cell>
          <cell r="AU76">
            <v>4399.3946700000006</v>
          </cell>
          <cell r="AV76">
            <v>58.35</v>
          </cell>
          <cell r="AW76">
            <v>23.129000000000001</v>
          </cell>
          <cell r="AX76">
            <v>1349.5771500000001</v>
          </cell>
          <cell r="AY76">
            <v>12.46</v>
          </cell>
          <cell r="AZ76">
            <v>29.809000000000001</v>
          </cell>
          <cell r="BA76">
            <v>371.42014000000006</v>
          </cell>
          <cell r="BB76">
            <v>77.150000000000006</v>
          </cell>
          <cell r="BC76">
            <v>100.32600000000001</v>
          </cell>
          <cell r="BD76">
            <v>7740.1509000000015</v>
          </cell>
          <cell r="BE76">
            <v>19991.175520000004</v>
          </cell>
          <cell r="BG76">
            <v>64.09</v>
          </cell>
          <cell r="BH76">
            <v>123.786</v>
          </cell>
          <cell r="BI76">
            <v>7933.4447400000008</v>
          </cell>
          <cell r="BJ76">
            <v>31.560000000000002</v>
          </cell>
          <cell r="BK76">
            <v>312.22000000000003</v>
          </cell>
          <cell r="BL76">
            <v>9853.6632000000009</v>
          </cell>
          <cell r="BM76">
            <v>62.57</v>
          </cell>
          <cell r="BN76">
            <v>93.05</v>
          </cell>
          <cell r="BO76">
            <v>5822.1385</v>
          </cell>
          <cell r="BP76">
            <v>56.370000000000005</v>
          </cell>
          <cell r="BQ76">
            <v>159.148</v>
          </cell>
          <cell r="BR76">
            <v>8971.1727600000013</v>
          </cell>
          <cell r="BS76">
            <v>37.410000000000004</v>
          </cell>
          <cell r="BT76">
            <v>257.03100000000001</v>
          </cell>
          <cell r="BU76">
            <v>9615.5297100000007</v>
          </cell>
          <cell r="BV76">
            <v>724.75</v>
          </cell>
          <cell r="BW76">
            <v>5.6280000000000001</v>
          </cell>
          <cell r="BX76">
            <v>4078.893</v>
          </cell>
          <cell r="BY76">
            <v>31.330000000000002</v>
          </cell>
          <cell r="BZ76">
            <v>155.50800000000001</v>
          </cell>
          <cell r="CA76">
            <v>4872.0656400000007</v>
          </cell>
          <cell r="CB76">
            <v>51146.907550000004</v>
          </cell>
          <cell r="CD76">
            <v>24.03</v>
          </cell>
          <cell r="CE76">
            <v>32.997999999999998</v>
          </cell>
          <cell r="CF76">
            <v>792.94193999999993</v>
          </cell>
          <cell r="CG76">
            <v>32.585000000000001</v>
          </cell>
          <cell r="CH76">
            <v>28.759</v>
          </cell>
          <cell r="CI76">
            <v>937.11201500000004</v>
          </cell>
          <cell r="CJ76">
            <v>1730.0539549999999</v>
          </cell>
          <cell r="CL76">
            <v>1275.8800000000001</v>
          </cell>
        </row>
        <row r="77">
          <cell r="A77" t="str">
            <v>03/08/2006</v>
          </cell>
          <cell r="B77">
            <v>38784</v>
          </cell>
          <cell r="C77">
            <v>99.296999834202424</v>
          </cell>
          <cell r="D77">
            <v>115.80420583741943</v>
          </cell>
          <cell r="E77">
            <v>89.42431342305504</v>
          </cell>
          <cell r="F77">
            <v>97.937623123060348</v>
          </cell>
          <cell r="G77">
            <v>100.7625315258512</v>
          </cell>
          <cell r="H77">
            <v>117.80104712041883</v>
          </cell>
          <cell r="I77">
            <v>58.5</v>
          </cell>
          <cell r="J77">
            <v>27.694600000000001</v>
          </cell>
          <cell r="K77">
            <v>206.74100000000001</v>
          </cell>
          <cell r="L77">
            <v>5725.6092986000003</v>
          </cell>
          <cell r="M77">
            <v>87.300000000000011</v>
          </cell>
          <cell r="N77">
            <v>77.356999999999999</v>
          </cell>
          <cell r="O77">
            <v>6753.2661000000007</v>
          </cell>
          <cell r="P77">
            <v>78.91</v>
          </cell>
          <cell r="Q77">
            <v>146.29</v>
          </cell>
          <cell r="R77">
            <v>11543.743899999999</v>
          </cell>
          <cell r="S77">
            <v>34.450000000000003</v>
          </cell>
          <cell r="T77">
            <v>92.440400000000011</v>
          </cell>
          <cell r="U77">
            <v>3184.5717800000007</v>
          </cell>
          <cell r="V77">
            <v>30.48</v>
          </cell>
          <cell r="W77">
            <v>419.04</v>
          </cell>
          <cell r="X77">
            <v>12772.3392</v>
          </cell>
          <cell r="Y77">
            <v>86.97</v>
          </cell>
          <cell r="Z77">
            <v>67.497</v>
          </cell>
          <cell r="AA77">
            <v>5870.2140899999995</v>
          </cell>
          <cell r="AB77">
            <v>17.71</v>
          </cell>
          <cell r="AC77">
            <v>118.474</v>
          </cell>
          <cell r="AD77">
            <v>2098.17454</v>
          </cell>
          <cell r="AE77">
            <v>43.56</v>
          </cell>
          <cell r="AF77">
            <v>135.13900000000001</v>
          </cell>
          <cell r="AG77">
            <v>5886.6548400000011</v>
          </cell>
          <cell r="AH77">
            <v>49.76</v>
          </cell>
          <cell r="AI77">
            <v>83.790999999999997</v>
          </cell>
          <cell r="AJ77">
            <v>4169.4401600000001</v>
          </cell>
          <cell r="AK77">
            <v>58004.013908600005</v>
          </cell>
          <cell r="AM77">
            <v>51.56</v>
          </cell>
          <cell r="AN77">
            <v>50.396000000000001</v>
          </cell>
          <cell r="AO77">
            <v>2598.4177600000003</v>
          </cell>
          <cell r="AP77">
            <v>54.900000000000006</v>
          </cell>
          <cell r="AQ77">
            <v>65.591000000000008</v>
          </cell>
          <cell r="AR77">
            <v>3600.9459000000006</v>
          </cell>
          <cell r="AS77">
            <v>97</v>
          </cell>
          <cell r="AT77">
            <v>45.727000000000004</v>
          </cell>
          <cell r="AU77">
            <v>4435.5190000000002</v>
          </cell>
          <cell r="AV77">
            <v>58.5</v>
          </cell>
          <cell r="AW77">
            <v>23.129000000000001</v>
          </cell>
          <cell r="AX77">
            <v>1353.0465000000002</v>
          </cell>
          <cell r="AY77">
            <v>12.25</v>
          </cell>
          <cell r="AZ77">
            <v>29.809000000000001</v>
          </cell>
          <cell r="BA77">
            <v>365.16025000000002</v>
          </cell>
          <cell r="BB77">
            <v>77.25</v>
          </cell>
          <cell r="BC77">
            <v>100.32600000000001</v>
          </cell>
          <cell r="BD77">
            <v>7750.183500000001</v>
          </cell>
          <cell r="BE77">
            <v>20103.272910000003</v>
          </cell>
          <cell r="BG77">
            <v>62.910000000000004</v>
          </cell>
          <cell r="BH77">
            <v>123.786</v>
          </cell>
          <cell r="BI77">
            <v>7787.3772600000002</v>
          </cell>
          <cell r="BJ77">
            <v>31.41</v>
          </cell>
          <cell r="BK77">
            <v>312.22000000000003</v>
          </cell>
          <cell r="BL77">
            <v>9806.8302000000003</v>
          </cell>
          <cell r="BM77">
            <v>63.35</v>
          </cell>
          <cell r="BN77">
            <v>93.05</v>
          </cell>
          <cell r="BO77">
            <v>5894.7174999999997</v>
          </cell>
          <cell r="BP77">
            <v>56.410000000000004</v>
          </cell>
          <cell r="BQ77">
            <v>159.148</v>
          </cell>
          <cell r="BR77">
            <v>8977.5386799999997</v>
          </cell>
          <cell r="BS77">
            <v>37.18</v>
          </cell>
          <cell r="BT77">
            <v>257.03100000000001</v>
          </cell>
          <cell r="BU77">
            <v>9556.4125800000002</v>
          </cell>
          <cell r="BV77">
            <v>725</v>
          </cell>
          <cell r="BW77">
            <v>5.6280000000000001</v>
          </cell>
          <cell r="BX77">
            <v>4080.3</v>
          </cell>
          <cell r="BY77">
            <v>31.26</v>
          </cell>
          <cell r="BZ77">
            <v>155.50800000000001</v>
          </cell>
          <cell r="CA77">
            <v>4861.180080000001</v>
          </cell>
          <cell r="CB77">
            <v>50964.356300000007</v>
          </cell>
          <cell r="CD77">
            <v>23.96</v>
          </cell>
          <cell r="CE77">
            <v>32.997999999999998</v>
          </cell>
          <cell r="CF77">
            <v>790.63207999999997</v>
          </cell>
          <cell r="CG77">
            <v>32.785000000000004</v>
          </cell>
          <cell r="CH77">
            <v>28.759</v>
          </cell>
          <cell r="CI77">
            <v>942.86381500000016</v>
          </cell>
          <cell r="CJ77">
            <v>1733.495895</v>
          </cell>
          <cell r="CL77">
            <v>1278.4750000000001</v>
          </cell>
        </row>
        <row r="78">
          <cell r="A78" t="str">
            <v>03/09/2006</v>
          </cell>
          <cell r="B78">
            <v>38785</v>
          </cell>
          <cell r="C78">
            <v>99.40231818638496</v>
          </cell>
          <cell r="D78">
            <v>116.44738511706547</v>
          </cell>
          <cell r="E78">
            <v>87.605124365393465</v>
          </cell>
          <cell r="F78">
            <v>96.555650779349037</v>
          </cell>
          <cell r="G78">
            <v>100.27033417402269</v>
          </cell>
          <cell r="H78">
            <v>116.79420056383407</v>
          </cell>
          <cell r="I78">
            <v>58</v>
          </cell>
          <cell r="J78">
            <v>27.617160000000002</v>
          </cell>
          <cell r="K78">
            <v>206.74100000000001</v>
          </cell>
          <cell r="L78">
            <v>5709.5992755600009</v>
          </cell>
          <cell r="M78">
            <v>86.56</v>
          </cell>
          <cell r="N78">
            <v>77.356999999999999</v>
          </cell>
          <cell r="O78">
            <v>6696.0219200000001</v>
          </cell>
          <cell r="P78">
            <v>78.86</v>
          </cell>
          <cell r="Q78">
            <v>146.29</v>
          </cell>
          <cell r="R78">
            <v>11536.429399999999</v>
          </cell>
          <cell r="S78">
            <v>34.85</v>
          </cell>
          <cell r="T78">
            <v>92.440400000000011</v>
          </cell>
          <cell r="U78">
            <v>3221.5479400000004</v>
          </cell>
          <cell r="V78">
            <v>30.62</v>
          </cell>
          <cell r="W78">
            <v>419.04</v>
          </cell>
          <cell r="X78">
            <v>12831.004800000001</v>
          </cell>
          <cell r="Y78">
            <v>86.51</v>
          </cell>
          <cell r="Z78">
            <v>67.497</v>
          </cell>
          <cell r="AA78">
            <v>5839.1654699999999</v>
          </cell>
          <cell r="AB78">
            <v>17.75</v>
          </cell>
          <cell r="AC78">
            <v>118.474</v>
          </cell>
          <cell r="AD78">
            <v>2102.9135000000001</v>
          </cell>
          <cell r="AE78">
            <v>44.21</v>
          </cell>
          <cell r="AF78">
            <v>135.13900000000001</v>
          </cell>
          <cell r="AG78">
            <v>5974.4951900000005</v>
          </cell>
          <cell r="AH78">
            <v>49.58</v>
          </cell>
          <cell r="AI78">
            <v>83.790999999999997</v>
          </cell>
          <cell r="AJ78">
            <v>4154.3577799999994</v>
          </cell>
          <cell r="AK78">
            <v>58065.535275560003</v>
          </cell>
          <cell r="AM78">
            <v>52.620000000000005</v>
          </cell>
          <cell r="AN78">
            <v>50.396000000000001</v>
          </cell>
          <cell r="AO78">
            <v>2651.8375200000005</v>
          </cell>
          <cell r="AP78">
            <v>55</v>
          </cell>
          <cell r="AQ78">
            <v>65.591000000000008</v>
          </cell>
          <cell r="AR78">
            <v>3607.5050000000006</v>
          </cell>
          <cell r="AS78">
            <v>98.01</v>
          </cell>
          <cell r="AT78">
            <v>45.727000000000004</v>
          </cell>
          <cell r="AU78">
            <v>4481.7032700000009</v>
          </cell>
          <cell r="AV78">
            <v>58</v>
          </cell>
          <cell r="AW78">
            <v>23.129000000000001</v>
          </cell>
          <cell r="AX78">
            <v>1341.482</v>
          </cell>
          <cell r="AY78">
            <v>12.25</v>
          </cell>
          <cell r="AZ78">
            <v>29.809000000000001</v>
          </cell>
          <cell r="BA78">
            <v>365.16025000000002</v>
          </cell>
          <cell r="BB78">
            <v>77.42</v>
          </cell>
          <cell r="BC78">
            <v>100.32600000000001</v>
          </cell>
          <cell r="BD78">
            <v>7767.2389200000007</v>
          </cell>
          <cell r="BE78">
            <v>20214.926960000004</v>
          </cell>
          <cell r="BG78">
            <v>61.74</v>
          </cell>
          <cell r="BH78">
            <v>123.786</v>
          </cell>
          <cell r="BI78">
            <v>7642.5476400000007</v>
          </cell>
          <cell r="BJ78">
            <v>31.04</v>
          </cell>
          <cell r="BK78">
            <v>312.22000000000003</v>
          </cell>
          <cell r="BL78">
            <v>9691.3088000000007</v>
          </cell>
          <cell r="BM78">
            <v>62.18</v>
          </cell>
          <cell r="BN78">
            <v>93.05</v>
          </cell>
          <cell r="BO78">
            <v>5785.8490000000002</v>
          </cell>
          <cell r="BP78">
            <v>55.17</v>
          </cell>
          <cell r="BQ78">
            <v>159.148</v>
          </cell>
          <cell r="BR78">
            <v>8780.1951599999993</v>
          </cell>
          <cell r="BS78">
            <v>36.04</v>
          </cell>
          <cell r="BT78">
            <v>257.03100000000001</v>
          </cell>
          <cell r="BU78">
            <v>9263.3972400000002</v>
          </cell>
          <cell r="BV78">
            <v>706.5</v>
          </cell>
          <cell r="BW78">
            <v>5.6280000000000001</v>
          </cell>
          <cell r="BX78">
            <v>3976.1820000000002</v>
          </cell>
          <cell r="BY78">
            <v>30.79</v>
          </cell>
          <cell r="BZ78">
            <v>155.50800000000001</v>
          </cell>
          <cell r="CA78">
            <v>4788.0913200000005</v>
          </cell>
          <cell r="CB78">
            <v>49927.571160000007</v>
          </cell>
          <cell r="CD78">
            <v>23.21</v>
          </cell>
          <cell r="CE78">
            <v>32.997999999999998</v>
          </cell>
          <cell r="CF78">
            <v>765.88357999999994</v>
          </cell>
          <cell r="CG78">
            <v>32.795000000000002</v>
          </cell>
          <cell r="CH78">
            <v>28.759</v>
          </cell>
          <cell r="CI78">
            <v>943.15140500000007</v>
          </cell>
          <cell r="CJ78">
            <v>1709.034985</v>
          </cell>
          <cell r="CL78">
            <v>1272.23</v>
          </cell>
        </row>
        <row r="79">
          <cell r="A79" t="str">
            <v>03/10/2006</v>
          </cell>
          <cell r="B79">
            <v>38786</v>
          </cell>
          <cell r="C79">
            <v>100.37547978243961</v>
          </cell>
          <cell r="D79">
            <v>117.01469227147747</v>
          </cell>
          <cell r="E79">
            <v>89.08387814026112</v>
          </cell>
          <cell r="F79">
            <v>98.658220594936566</v>
          </cell>
          <cell r="G79">
            <v>101.00725094577552</v>
          </cell>
          <cell r="H79">
            <v>117.5392670157068</v>
          </cell>
          <cell r="I79">
            <v>58.370000000000005</v>
          </cell>
          <cell r="J79">
            <v>28.187390000000001</v>
          </cell>
          <cell r="K79">
            <v>206.74100000000001</v>
          </cell>
          <cell r="L79">
            <v>5827.4891959900006</v>
          </cell>
          <cell r="M79">
            <v>87.350000000000009</v>
          </cell>
          <cell r="N79">
            <v>77.356999999999999</v>
          </cell>
          <cell r="O79">
            <v>6757.1339500000004</v>
          </cell>
          <cell r="P79">
            <v>79.55</v>
          </cell>
          <cell r="Q79">
            <v>146.29</v>
          </cell>
          <cell r="R79">
            <v>11637.369499999999</v>
          </cell>
          <cell r="S79">
            <v>34.090000000000003</v>
          </cell>
          <cell r="T79">
            <v>92.440400000000011</v>
          </cell>
          <cell r="U79">
            <v>3151.2932360000009</v>
          </cell>
          <cell r="V79">
            <v>31.12</v>
          </cell>
          <cell r="W79">
            <v>419.04</v>
          </cell>
          <cell r="X79">
            <v>13040.524800000001</v>
          </cell>
          <cell r="Y79">
            <v>86.850000000000009</v>
          </cell>
          <cell r="Z79">
            <v>67.497</v>
          </cell>
          <cell r="AA79">
            <v>5862.1144500000009</v>
          </cell>
          <cell r="AB79">
            <v>17.79</v>
          </cell>
          <cell r="AC79">
            <v>118.474</v>
          </cell>
          <cell r="AD79">
            <v>2107.6524599999998</v>
          </cell>
          <cell r="AE79">
            <v>44.75</v>
          </cell>
          <cell r="AF79">
            <v>135.13900000000001</v>
          </cell>
          <cell r="AG79">
            <v>6047.4702500000003</v>
          </cell>
          <cell r="AH79">
            <v>50.160000000000004</v>
          </cell>
          <cell r="AI79">
            <v>83.790999999999997</v>
          </cell>
          <cell r="AJ79">
            <v>4202.9565600000005</v>
          </cell>
          <cell r="AK79">
            <v>58634.004401990001</v>
          </cell>
          <cell r="AM79">
            <v>52.900000000000006</v>
          </cell>
          <cell r="AN79">
            <v>50.396000000000001</v>
          </cell>
          <cell r="AO79">
            <v>2665.9484000000002</v>
          </cell>
          <cell r="AP79">
            <v>55.94</v>
          </cell>
          <cell r="AQ79">
            <v>65.591000000000008</v>
          </cell>
          <cell r="AR79">
            <v>3669.1605400000003</v>
          </cell>
          <cell r="AS79">
            <v>98.06</v>
          </cell>
          <cell r="AT79">
            <v>45.727000000000004</v>
          </cell>
          <cell r="AU79">
            <v>4483.9896200000003</v>
          </cell>
          <cell r="AV79">
            <v>58.370000000000005</v>
          </cell>
          <cell r="AW79">
            <v>23.129000000000001</v>
          </cell>
          <cell r="AX79">
            <v>1350.0397300000002</v>
          </cell>
          <cell r="AY79">
            <v>12.48</v>
          </cell>
          <cell r="AZ79">
            <v>29.809000000000001</v>
          </cell>
          <cell r="BA79">
            <v>372.01632000000001</v>
          </cell>
          <cell r="BB79">
            <v>77.47</v>
          </cell>
          <cell r="BC79">
            <v>100.32600000000001</v>
          </cell>
          <cell r="BD79">
            <v>7772.2552200000009</v>
          </cell>
          <cell r="BE79">
            <v>20313.409830000004</v>
          </cell>
          <cell r="BG79">
            <v>62.02</v>
          </cell>
          <cell r="BH79">
            <v>123.786</v>
          </cell>
          <cell r="BI79">
            <v>7677.2077200000003</v>
          </cell>
          <cell r="BJ79">
            <v>31.720000000000002</v>
          </cell>
          <cell r="BK79">
            <v>312.22000000000003</v>
          </cell>
          <cell r="BL79">
            <v>9903.6184000000012</v>
          </cell>
          <cell r="BM79">
            <v>63.24</v>
          </cell>
          <cell r="BN79">
            <v>93.05</v>
          </cell>
          <cell r="BO79">
            <v>5884.482</v>
          </cell>
          <cell r="BP79">
            <v>56.31</v>
          </cell>
          <cell r="BQ79">
            <v>159.148</v>
          </cell>
          <cell r="BR79">
            <v>8961.623880000001</v>
          </cell>
          <cell r="BS79">
            <v>36.61</v>
          </cell>
          <cell r="BT79">
            <v>257.03100000000001</v>
          </cell>
          <cell r="BU79">
            <v>9409.9049099999993</v>
          </cell>
          <cell r="BV79">
            <v>719.99</v>
          </cell>
          <cell r="BW79">
            <v>5.6280000000000001</v>
          </cell>
          <cell r="BX79">
            <v>4052.1037200000001</v>
          </cell>
          <cell r="BY79">
            <v>31.39</v>
          </cell>
          <cell r="BZ79">
            <v>155.50800000000001</v>
          </cell>
          <cell r="CA79">
            <v>4881.3961200000003</v>
          </cell>
          <cell r="CB79">
            <v>50770.336749999995</v>
          </cell>
          <cell r="CD79">
            <v>23</v>
          </cell>
          <cell r="CE79">
            <v>32.997999999999998</v>
          </cell>
          <cell r="CF79">
            <v>758.95399999999995</v>
          </cell>
          <cell r="CG79">
            <v>34.33</v>
          </cell>
          <cell r="CH79">
            <v>28.759</v>
          </cell>
          <cell r="CI79">
            <v>987.29647</v>
          </cell>
          <cell r="CJ79">
            <v>1746.25047</v>
          </cell>
          <cell r="CL79">
            <v>1281.58</v>
          </cell>
        </row>
        <row r="80">
          <cell r="A80" t="str">
            <v>03/13/2006</v>
          </cell>
          <cell r="B80">
            <v>38789</v>
          </cell>
          <cell r="C80">
            <v>99.374020355572341</v>
          </cell>
          <cell r="D80">
            <v>116.91255058116667</v>
          </cell>
          <cell r="E80">
            <v>89.282624024479702</v>
          </cell>
          <cell r="F80">
            <v>98.269866067483221</v>
          </cell>
          <cell r="G80">
            <v>101.20822824716267</v>
          </cell>
          <cell r="H80">
            <v>116.1900926298832</v>
          </cell>
          <cell r="I80">
            <v>57.7</v>
          </cell>
          <cell r="J80">
            <v>27.856520000000003</v>
          </cell>
          <cell r="K80">
            <v>206.74100000000001</v>
          </cell>
          <cell r="L80">
            <v>5759.0848013200011</v>
          </cell>
          <cell r="M80">
            <v>87.23</v>
          </cell>
          <cell r="N80">
            <v>77.356999999999999</v>
          </cell>
          <cell r="O80">
            <v>6747.8511100000005</v>
          </cell>
          <cell r="P80">
            <v>79.52</v>
          </cell>
          <cell r="Q80">
            <v>146.29</v>
          </cell>
          <cell r="R80">
            <v>11632.980799999999</v>
          </cell>
          <cell r="S80">
            <v>34.550000000000004</v>
          </cell>
          <cell r="T80">
            <v>92.440400000000011</v>
          </cell>
          <cell r="U80">
            <v>3193.8158200000007</v>
          </cell>
          <cell r="V80">
            <v>29.89</v>
          </cell>
          <cell r="W80">
            <v>419.04</v>
          </cell>
          <cell r="X80">
            <v>12525.105600000001</v>
          </cell>
          <cell r="Y80">
            <v>86.15</v>
          </cell>
          <cell r="Z80">
            <v>67.497</v>
          </cell>
          <cell r="AA80">
            <v>5814.8665500000006</v>
          </cell>
          <cell r="AB80">
            <v>17.78</v>
          </cell>
          <cell r="AC80">
            <v>118.474</v>
          </cell>
          <cell r="AD80">
            <v>2106.4677200000001</v>
          </cell>
          <cell r="AE80">
            <v>44.88</v>
          </cell>
          <cell r="AF80">
            <v>135.13900000000001</v>
          </cell>
          <cell r="AG80">
            <v>6065.0383200000006</v>
          </cell>
          <cell r="AH80">
            <v>50.17</v>
          </cell>
          <cell r="AI80">
            <v>83.790999999999997</v>
          </cell>
          <cell r="AJ80">
            <v>4203.7944699999998</v>
          </cell>
          <cell r="AK80">
            <v>58049.00519132</v>
          </cell>
          <cell r="AM80">
            <v>52.81</v>
          </cell>
          <cell r="AN80">
            <v>50.396000000000001</v>
          </cell>
          <cell r="AO80">
            <v>2661.4127600000002</v>
          </cell>
          <cell r="AP80">
            <v>55.25</v>
          </cell>
          <cell r="AQ80">
            <v>65.591000000000008</v>
          </cell>
          <cell r="AR80">
            <v>3623.9027500000007</v>
          </cell>
          <cell r="AS80">
            <v>97.9</v>
          </cell>
          <cell r="AT80">
            <v>45.727000000000004</v>
          </cell>
          <cell r="AU80">
            <v>4476.6733000000004</v>
          </cell>
          <cell r="AV80">
            <v>57.7</v>
          </cell>
          <cell r="AW80">
            <v>23.129000000000001</v>
          </cell>
          <cell r="AX80">
            <v>1334.5433</v>
          </cell>
          <cell r="AY80">
            <v>12.84</v>
          </cell>
          <cell r="AZ80">
            <v>29.809000000000001</v>
          </cell>
          <cell r="BA80">
            <v>382.74756000000002</v>
          </cell>
          <cell r="BB80">
            <v>77.91</v>
          </cell>
          <cell r="BC80">
            <v>100.32600000000001</v>
          </cell>
          <cell r="BD80">
            <v>7816.3986599999998</v>
          </cell>
          <cell r="BE80">
            <v>20295.678329999999</v>
          </cell>
          <cell r="BG80">
            <v>61.53</v>
          </cell>
          <cell r="BH80">
            <v>123.786</v>
          </cell>
          <cell r="BI80">
            <v>7616.5525800000005</v>
          </cell>
          <cell r="BJ80">
            <v>31.55</v>
          </cell>
          <cell r="BK80">
            <v>312.22000000000003</v>
          </cell>
          <cell r="BL80">
            <v>9850.5410000000011</v>
          </cell>
          <cell r="BM80">
            <v>63.34</v>
          </cell>
          <cell r="BN80">
            <v>93.05</v>
          </cell>
          <cell r="BO80">
            <v>5893.7870000000003</v>
          </cell>
          <cell r="BP80">
            <v>56.79</v>
          </cell>
          <cell r="BQ80">
            <v>159.148</v>
          </cell>
          <cell r="BR80">
            <v>9038.0149199999996</v>
          </cell>
          <cell r="BS80">
            <v>36.630000000000003</v>
          </cell>
          <cell r="BT80">
            <v>257.03100000000001</v>
          </cell>
          <cell r="BU80">
            <v>9415.0455300000012</v>
          </cell>
          <cell r="BV80">
            <v>737</v>
          </cell>
          <cell r="BW80">
            <v>5.6280000000000001</v>
          </cell>
          <cell r="BX80">
            <v>4147.8360000000002</v>
          </cell>
          <cell r="BY80">
            <v>31.650000000000002</v>
          </cell>
          <cell r="BZ80">
            <v>155.50800000000001</v>
          </cell>
          <cell r="CA80">
            <v>4921.8282000000008</v>
          </cell>
          <cell r="CB80">
            <v>50883.605230000008</v>
          </cell>
          <cell r="CD80">
            <v>22.43</v>
          </cell>
          <cell r="CE80">
            <v>32.997999999999998</v>
          </cell>
          <cell r="CF80">
            <v>740.14513999999997</v>
          </cell>
          <cell r="CG80">
            <v>34.744999999999997</v>
          </cell>
          <cell r="CH80">
            <v>28.759</v>
          </cell>
          <cell r="CI80">
            <v>999.23145499999998</v>
          </cell>
          <cell r="CJ80">
            <v>1739.376595</v>
          </cell>
          <cell r="CL80">
            <v>1284.1300000000001</v>
          </cell>
        </row>
        <row r="81">
          <cell r="A81" t="str">
            <v>03/14/2006</v>
          </cell>
          <cell r="B81">
            <v>38790</v>
          </cell>
          <cell r="C81">
            <v>100.98743746991352</v>
          </cell>
          <cell r="D81">
            <v>118.5191706186019</v>
          </cell>
          <cell r="E81">
            <v>93.703683234349128</v>
          </cell>
          <cell r="F81">
            <v>100.94834606395035</v>
          </cell>
          <cell r="G81">
            <v>102.26040353089532</v>
          </cell>
          <cell r="H81">
            <v>120.76117599677806</v>
          </cell>
          <cell r="I81">
            <v>59.97</v>
          </cell>
          <cell r="J81">
            <v>28.602740000000001</v>
          </cell>
          <cell r="K81">
            <v>206.74100000000001</v>
          </cell>
          <cell r="L81">
            <v>5913.3590703400005</v>
          </cell>
          <cell r="M81">
            <v>88.29</v>
          </cell>
          <cell r="N81">
            <v>77.356999999999999</v>
          </cell>
          <cell r="O81">
            <v>6829.8495300000004</v>
          </cell>
          <cell r="P81">
            <v>79.95</v>
          </cell>
          <cell r="Q81">
            <v>146.29</v>
          </cell>
          <cell r="R81">
            <v>11695.8855</v>
          </cell>
          <cell r="S81">
            <v>34.9</v>
          </cell>
          <cell r="T81">
            <v>92.440400000000011</v>
          </cell>
          <cell r="U81">
            <v>3226.1699600000002</v>
          </cell>
          <cell r="V81">
            <v>30.900000000000002</v>
          </cell>
          <cell r="W81">
            <v>419.04</v>
          </cell>
          <cell r="X81">
            <v>12948.336000000001</v>
          </cell>
          <cell r="Y81">
            <v>86.300000000000011</v>
          </cell>
          <cell r="Z81">
            <v>67.497</v>
          </cell>
          <cell r="AA81">
            <v>5824.9911000000011</v>
          </cell>
          <cell r="AB81">
            <v>18</v>
          </cell>
          <cell r="AC81">
            <v>118.474</v>
          </cell>
          <cell r="AD81">
            <v>2132.5320000000002</v>
          </cell>
          <cell r="AE81">
            <v>45.53</v>
          </cell>
          <cell r="AF81">
            <v>135.13900000000001</v>
          </cell>
          <cell r="AG81">
            <v>6152.878670000001</v>
          </cell>
          <cell r="AH81">
            <v>50.93</v>
          </cell>
          <cell r="AI81">
            <v>83.790999999999997</v>
          </cell>
          <cell r="AJ81">
            <v>4267.4756299999999</v>
          </cell>
          <cell r="AK81">
            <v>58991.47746034</v>
          </cell>
          <cell r="AM81">
            <v>53.800000000000004</v>
          </cell>
          <cell r="AN81">
            <v>50.396000000000001</v>
          </cell>
          <cell r="AO81">
            <v>2711.3048000000003</v>
          </cell>
          <cell r="AP81">
            <v>55.5</v>
          </cell>
          <cell r="AQ81">
            <v>65.591000000000008</v>
          </cell>
          <cell r="AR81">
            <v>3640.3005000000003</v>
          </cell>
          <cell r="AS81">
            <v>98.13</v>
          </cell>
          <cell r="AT81">
            <v>45.727000000000004</v>
          </cell>
          <cell r="AU81">
            <v>4487.1905100000004</v>
          </cell>
          <cell r="AV81">
            <v>59.97</v>
          </cell>
          <cell r="AW81">
            <v>23.129000000000001</v>
          </cell>
          <cell r="AX81">
            <v>1387.0461299999999</v>
          </cell>
          <cell r="AY81">
            <v>12.81</v>
          </cell>
          <cell r="AZ81">
            <v>29.809000000000001</v>
          </cell>
          <cell r="BA81">
            <v>381.85329000000002</v>
          </cell>
          <cell r="BB81">
            <v>79.41</v>
          </cell>
          <cell r="BC81">
            <v>100.32600000000001</v>
          </cell>
          <cell r="BD81">
            <v>7966.8876600000003</v>
          </cell>
          <cell r="BE81">
            <v>20574.582890000001</v>
          </cell>
          <cell r="BG81">
            <v>64.69</v>
          </cell>
          <cell r="BH81">
            <v>123.786</v>
          </cell>
          <cell r="BI81">
            <v>8007.7163399999999</v>
          </cell>
          <cell r="BJ81">
            <v>33.68</v>
          </cell>
          <cell r="BK81">
            <v>312.22000000000003</v>
          </cell>
          <cell r="BL81">
            <v>10515.569600000001</v>
          </cell>
          <cell r="BM81">
            <v>66.45</v>
          </cell>
          <cell r="BN81">
            <v>93.05</v>
          </cell>
          <cell r="BO81">
            <v>6183.1724999999997</v>
          </cell>
          <cell r="BP81">
            <v>58.86</v>
          </cell>
          <cell r="BQ81">
            <v>159.148</v>
          </cell>
          <cell r="BR81">
            <v>9367.4512799999993</v>
          </cell>
          <cell r="BS81">
            <v>38.050000000000004</v>
          </cell>
          <cell r="BT81">
            <v>257.03100000000001</v>
          </cell>
          <cell r="BU81">
            <v>9780.0295500000011</v>
          </cell>
          <cell r="BV81">
            <v>775.25</v>
          </cell>
          <cell r="BW81">
            <v>5.6280000000000001</v>
          </cell>
          <cell r="BX81">
            <v>4363.107</v>
          </cell>
          <cell r="BY81">
            <v>33.35</v>
          </cell>
          <cell r="BZ81">
            <v>155.50800000000001</v>
          </cell>
          <cell r="CA81">
            <v>5186.1918000000005</v>
          </cell>
          <cell r="CB81">
            <v>53403.238070000007</v>
          </cell>
          <cell r="CD81">
            <v>23.200000000000003</v>
          </cell>
          <cell r="CE81">
            <v>32.997999999999998</v>
          </cell>
          <cell r="CF81">
            <v>765.55360000000007</v>
          </cell>
          <cell r="CG81">
            <v>35.51</v>
          </cell>
          <cell r="CH81">
            <v>28.759</v>
          </cell>
          <cell r="CI81">
            <v>1021.23209</v>
          </cell>
          <cell r="CJ81">
            <v>1786.7856900000002</v>
          </cell>
          <cell r="CL81">
            <v>1297.48</v>
          </cell>
        </row>
        <row r="82">
          <cell r="A82" t="str">
            <v>03/15/2006</v>
          </cell>
          <cell r="B82">
            <v>38791</v>
          </cell>
          <cell r="C82">
            <v>101.71614637598782</v>
          </cell>
          <cell r="D82">
            <v>125.70529882194398</v>
          </cell>
          <cell r="E82">
            <v>92.910947010704405</v>
          </cell>
          <cell r="F82">
            <v>100.9796669685245</v>
          </cell>
          <cell r="G82">
            <v>102.69703656998736</v>
          </cell>
          <cell r="H82">
            <v>123.98308497784936</v>
          </cell>
          <cell r="I82">
            <v>61.57</v>
          </cell>
          <cell r="J82">
            <v>28.673140000000004</v>
          </cell>
          <cell r="K82">
            <v>206.74100000000001</v>
          </cell>
          <cell r="L82">
            <v>5927.9136367400015</v>
          </cell>
          <cell r="M82">
            <v>89.06</v>
          </cell>
          <cell r="N82">
            <v>77.356999999999999</v>
          </cell>
          <cell r="O82">
            <v>6889.4144200000001</v>
          </cell>
          <cell r="P82">
            <v>80.63</v>
          </cell>
          <cell r="Q82">
            <v>146.29</v>
          </cell>
          <cell r="R82">
            <v>11795.362699999998</v>
          </cell>
          <cell r="S82">
            <v>35.300000000000004</v>
          </cell>
          <cell r="T82">
            <v>92.440400000000011</v>
          </cell>
          <cell r="U82">
            <v>3263.1461200000008</v>
          </cell>
          <cell r="V82">
            <v>31.060000000000002</v>
          </cell>
          <cell r="W82">
            <v>419.04</v>
          </cell>
          <cell r="X82">
            <v>13015.382400000002</v>
          </cell>
          <cell r="Y82">
            <v>86.79</v>
          </cell>
          <cell r="Z82">
            <v>67.497</v>
          </cell>
          <cell r="AA82">
            <v>5858.0646300000008</v>
          </cell>
          <cell r="AB82">
            <v>18.05</v>
          </cell>
          <cell r="AC82">
            <v>118.474</v>
          </cell>
          <cell r="AD82">
            <v>2138.4557</v>
          </cell>
          <cell r="AE82">
            <v>46.43</v>
          </cell>
          <cell r="AF82">
            <v>135.13900000000001</v>
          </cell>
          <cell r="AG82">
            <v>6274.5037700000003</v>
          </cell>
          <cell r="AH82">
            <v>50.78</v>
          </cell>
          <cell r="AI82">
            <v>83.790999999999997</v>
          </cell>
          <cell r="AJ82">
            <v>4254.9069799999997</v>
          </cell>
          <cell r="AK82">
            <v>59417.15035674</v>
          </cell>
          <cell r="AM82">
            <v>58.65</v>
          </cell>
          <cell r="AN82">
            <v>50.396000000000001</v>
          </cell>
          <cell r="AO82">
            <v>2955.7253999999998</v>
          </cell>
          <cell r="AP82">
            <v>57.54</v>
          </cell>
          <cell r="AQ82">
            <v>65.591000000000008</v>
          </cell>
          <cell r="AR82">
            <v>3774.1061400000003</v>
          </cell>
          <cell r="AS82">
            <v>103.89</v>
          </cell>
          <cell r="AT82">
            <v>45.727000000000004</v>
          </cell>
          <cell r="AU82">
            <v>4750.5780300000006</v>
          </cell>
          <cell r="AV82">
            <v>61.57</v>
          </cell>
          <cell r="AW82">
            <v>23.129000000000001</v>
          </cell>
          <cell r="AX82">
            <v>1424.0525300000002</v>
          </cell>
          <cell r="AY82">
            <v>13.08</v>
          </cell>
          <cell r="AZ82">
            <v>29.809000000000001</v>
          </cell>
          <cell r="BA82">
            <v>389.90172000000001</v>
          </cell>
          <cell r="BB82">
            <v>85</v>
          </cell>
          <cell r="BC82">
            <v>100.32600000000001</v>
          </cell>
          <cell r="BD82">
            <v>8527.7100000000009</v>
          </cell>
          <cell r="BE82">
            <v>21822.073820000001</v>
          </cell>
          <cell r="BG82">
            <v>64</v>
          </cell>
          <cell r="BH82">
            <v>123.786</v>
          </cell>
          <cell r="BI82">
            <v>7922.3040000000001</v>
          </cell>
          <cell r="BJ82">
            <v>33.300000000000004</v>
          </cell>
          <cell r="BK82">
            <v>312.22000000000003</v>
          </cell>
          <cell r="BL82">
            <v>10396.926000000003</v>
          </cell>
          <cell r="BM82">
            <v>65.12</v>
          </cell>
          <cell r="BN82">
            <v>93.05</v>
          </cell>
          <cell r="BO82">
            <v>6059.4160000000002</v>
          </cell>
          <cell r="BP82">
            <v>58.83</v>
          </cell>
          <cell r="BQ82">
            <v>159.148</v>
          </cell>
          <cell r="BR82">
            <v>9362.6768400000001</v>
          </cell>
          <cell r="BS82">
            <v>37.869999999999997</v>
          </cell>
          <cell r="BT82">
            <v>257.03100000000001</v>
          </cell>
          <cell r="BU82">
            <v>9733.76397</v>
          </cell>
          <cell r="BV82">
            <v>775</v>
          </cell>
          <cell r="BW82">
            <v>5.6280000000000001</v>
          </cell>
          <cell r="BX82">
            <v>4361.7</v>
          </cell>
          <cell r="BY82">
            <v>32.89</v>
          </cell>
          <cell r="BZ82">
            <v>155.50800000000001</v>
          </cell>
          <cell r="CA82">
            <v>5114.6581200000001</v>
          </cell>
          <cell r="CB82">
            <v>52951.444930000005</v>
          </cell>
          <cell r="CD82">
            <v>23.67</v>
          </cell>
          <cell r="CE82">
            <v>32.997999999999998</v>
          </cell>
          <cell r="CF82">
            <v>781.06266000000005</v>
          </cell>
          <cell r="CG82">
            <v>34.99</v>
          </cell>
          <cell r="CH82">
            <v>28.759</v>
          </cell>
          <cell r="CI82">
            <v>1006.27741</v>
          </cell>
          <cell r="CJ82">
            <v>1787.3400700000002</v>
          </cell>
          <cell r="CL82">
            <v>1303.02</v>
          </cell>
        </row>
        <row r="83">
          <cell r="A83" t="str">
            <v>03/16/2006</v>
          </cell>
          <cell r="B83">
            <v>38792</v>
          </cell>
          <cell r="C83">
            <v>102.4959023788178</v>
          </cell>
          <cell r="D83">
            <v>126.0382071136107</v>
          </cell>
          <cell r="E83">
            <v>94.943882300778782</v>
          </cell>
          <cell r="F83">
            <v>100.28062797165084</v>
          </cell>
          <cell r="G83">
            <v>102.87909836065572</v>
          </cell>
          <cell r="H83">
            <v>122.25130890052355</v>
          </cell>
          <cell r="I83">
            <v>60.71</v>
          </cell>
          <cell r="J83">
            <v>28.722410000000004</v>
          </cell>
          <cell r="K83">
            <v>206.74100000000001</v>
          </cell>
          <cell r="L83">
            <v>5938.0997658100014</v>
          </cell>
          <cell r="M83">
            <v>88.7</v>
          </cell>
          <cell r="N83">
            <v>77.356999999999999</v>
          </cell>
          <cell r="O83">
            <v>6861.5659000000005</v>
          </cell>
          <cell r="P83">
            <v>81.83</v>
          </cell>
          <cell r="Q83">
            <v>146.29</v>
          </cell>
          <cell r="R83">
            <v>11970.910699999999</v>
          </cell>
          <cell r="S83">
            <v>35.15</v>
          </cell>
          <cell r="T83">
            <v>92.440400000000011</v>
          </cell>
          <cell r="U83">
            <v>3249.28006</v>
          </cell>
          <cell r="V83">
            <v>31.400000000000002</v>
          </cell>
          <cell r="W83">
            <v>419.04</v>
          </cell>
          <cell r="X83">
            <v>13157.856000000002</v>
          </cell>
          <cell r="Y83">
            <v>87.06</v>
          </cell>
          <cell r="Z83">
            <v>67.497</v>
          </cell>
          <cell r="AA83">
            <v>5876.2888199999998</v>
          </cell>
          <cell r="AB83">
            <v>17.900000000000002</v>
          </cell>
          <cell r="AC83">
            <v>118.474</v>
          </cell>
          <cell r="AD83">
            <v>2120.6846000000005</v>
          </cell>
          <cell r="AE83">
            <v>47.64</v>
          </cell>
          <cell r="AF83">
            <v>135.13900000000001</v>
          </cell>
          <cell r="AG83">
            <v>6438.0219600000009</v>
          </cell>
          <cell r="AH83">
            <v>50.84</v>
          </cell>
          <cell r="AI83">
            <v>83.790999999999997</v>
          </cell>
          <cell r="AJ83">
            <v>4259.93444</v>
          </cell>
          <cell r="AK83">
            <v>59872.642245809999</v>
          </cell>
          <cell r="AM83">
            <v>58.35</v>
          </cell>
          <cell r="AN83">
            <v>50.396000000000001</v>
          </cell>
          <cell r="AO83">
            <v>2940.6066000000001</v>
          </cell>
          <cell r="AP83">
            <v>58.5</v>
          </cell>
          <cell r="AQ83">
            <v>65.591000000000008</v>
          </cell>
          <cell r="AR83">
            <v>3837.0735000000004</v>
          </cell>
          <cell r="AS83">
            <v>103.63</v>
          </cell>
          <cell r="AT83">
            <v>45.727000000000004</v>
          </cell>
          <cell r="AU83">
            <v>4738.6890100000001</v>
          </cell>
          <cell r="AV83">
            <v>60.71</v>
          </cell>
          <cell r="AW83">
            <v>23.129000000000001</v>
          </cell>
          <cell r="AX83">
            <v>1404.1615900000002</v>
          </cell>
          <cell r="AY83">
            <v>13.47</v>
          </cell>
          <cell r="AZ83">
            <v>29.809000000000001</v>
          </cell>
          <cell r="BA83">
            <v>401.52723000000003</v>
          </cell>
          <cell r="BB83">
            <v>85.300000000000011</v>
          </cell>
          <cell r="BC83">
            <v>100.32600000000001</v>
          </cell>
          <cell r="BD83">
            <v>8557.8078000000023</v>
          </cell>
          <cell r="BE83">
            <v>21879.865730000001</v>
          </cell>
          <cell r="BG83">
            <v>64.900000000000006</v>
          </cell>
          <cell r="BH83">
            <v>123.786</v>
          </cell>
          <cell r="BI83">
            <v>8033.711400000001</v>
          </cell>
          <cell r="BJ83">
            <v>33.950000000000003</v>
          </cell>
          <cell r="BK83">
            <v>312.22000000000003</v>
          </cell>
          <cell r="BL83">
            <v>10599.869000000002</v>
          </cell>
          <cell r="BM83">
            <v>66.739999999999995</v>
          </cell>
          <cell r="BN83">
            <v>93.05</v>
          </cell>
          <cell r="BO83">
            <v>6210.1569999999992</v>
          </cell>
          <cell r="BP83">
            <v>59.900000000000006</v>
          </cell>
          <cell r="BQ83">
            <v>159.148</v>
          </cell>
          <cell r="BR83">
            <v>9532.9652000000006</v>
          </cell>
          <cell r="BS83">
            <v>38.950000000000003</v>
          </cell>
          <cell r="BT83">
            <v>257.03100000000001</v>
          </cell>
          <cell r="BU83">
            <v>10011.357450000001</v>
          </cell>
          <cell r="BV83">
            <v>783</v>
          </cell>
          <cell r="BW83">
            <v>5.6280000000000001</v>
          </cell>
          <cell r="BX83">
            <v>4406.7240000000002</v>
          </cell>
          <cell r="BY83">
            <v>34.18</v>
          </cell>
          <cell r="BZ83">
            <v>155.50800000000001</v>
          </cell>
          <cell r="CA83">
            <v>5315.2634400000006</v>
          </cell>
          <cell r="CB83">
            <v>54110.047490000012</v>
          </cell>
          <cell r="CD83">
            <v>22.990000000000002</v>
          </cell>
          <cell r="CE83">
            <v>32.997999999999998</v>
          </cell>
          <cell r="CF83">
            <v>758.62401999999997</v>
          </cell>
          <cell r="CG83">
            <v>35.340000000000003</v>
          </cell>
          <cell r="CH83">
            <v>28.759</v>
          </cell>
          <cell r="CI83">
            <v>1016.3430600000002</v>
          </cell>
          <cell r="CJ83">
            <v>1774.9670800000001</v>
          </cell>
          <cell r="CL83">
            <v>1305.33</v>
          </cell>
        </row>
        <row r="84">
          <cell r="A84" t="str">
            <v>03/17/2006</v>
          </cell>
          <cell r="B84">
            <v>38793</v>
          </cell>
          <cell r="C84">
            <v>103.60103882041886</v>
          </cell>
          <cell r="D84">
            <v>128.18283657898689</v>
          </cell>
          <cell r="E84">
            <v>96.220949881462019</v>
          </cell>
          <cell r="F84">
            <v>101.23822855555819</v>
          </cell>
          <cell r="G84">
            <v>103.03042244640604</v>
          </cell>
          <cell r="H84">
            <v>122.21103503826016</v>
          </cell>
          <cell r="I84">
            <v>60.69</v>
          </cell>
          <cell r="J84">
            <v>29.285600000000002</v>
          </cell>
          <cell r="K84">
            <v>206.74100000000001</v>
          </cell>
          <cell r="L84">
            <v>6054.5342296000008</v>
          </cell>
          <cell r="M84">
            <v>88.47</v>
          </cell>
          <cell r="N84">
            <v>77.356999999999999</v>
          </cell>
          <cell r="O84">
            <v>6843.7737900000002</v>
          </cell>
          <cell r="P84">
            <v>81.95</v>
          </cell>
          <cell r="Q84">
            <v>146.29</v>
          </cell>
          <cell r="R84">
            <v>11988.4655</v>
          </cell>
          <cell r="S84">
            <v>35.53</v>
          </cell>
          <cell r="T84">
            <v>92.440400000000011</v>
          </cell>
          <cell r="U84">
            <v>3284.4074120000005</v>
          </cell>
          <cell r="V84">
            <v>32.24</v>
          </cell>
          <cell r="W84">
            <v>419.04</v>
          </cell>
          <cell r="X84">
            <v>13509.849600000001</v>
          </cell>
          <cell r="Y84">
            <v>87.43</v>
          </cell>
          <cell r="Z84">
            <v>67.497</v>
          </cell>
          <cell r="AA84">
            <v>5901.2627100000009</v>
          </cell>
          <cell r="AB84">
            <v>18.150000000000002</v>
          </cell>
          <cell r="AC84">
            <v>118.474</v>
          </cell>
          <cell r="AD84">
            <v>2150.3031000000005</v>
          </cell>
          <cell r="AE84">
            <v>48.27</v>
          </cell>
          <cell r="AF84">
            <v>135.13900000000001</v>
          </cell>
          <cell r="AG84">
            <v>6523.1595300000008</v>
          </cell>
          <cell r="AH84">
            <v>50.870000000000005</v>
          </cell>
          <cell r="AI84">
            <v>83.790999999999997</v>
          </cell>
          <cell r="AJ84">
            <v>4262.4481700000006</v>
          </cell>
          <cell r="AK84">
            <v>60518.204041600009</v>
          </cell>
          <cell r="AM84">
            <v>59.97</v>
          </cell>
          <cell r="AN84">
            <v>50.396000000000001</v>
          </cell>
          <cell r="AO84">
            <v>3022.2481200000002</v>
          </cell>
          <cell r="AP84">
            <v>59.44</v>
          </cell>
          <cell r="AQ84">
            <v>65.591000000000008</v>
          </cell>
          <cell r="AR84">
            <v>3898.7290400000002</v>
          </cell>
          <cell r="AS84">
            <v>105.55</v>
          </cell>
          <cell r="AT84">
            <v>45.727000000000004</v>
          </cell>
          <cell r="AU84">
            <v>4826.4848499999998</v>
          </cell>
          <cell r="AV84">
            <v>60.69</v>
          </cell>
          <cell r="AW84">
            <v>23.129000000000001</v>
          </cell>
          <cell r="AX84">
            <v>1403.69901</v>
          </cell>
          <cell r="AY84">
            <v>13.780000000000001</v>
          </cell>
          <cell r="AZ84">
            <v>29.809000000000001</v>
          </cell>
          <cell r="BA84">
            <v>410.76802000000004</v>
          </cell>
          <cell r="BB84">
            <v>86.62</v>
          </cell>
          <cell r="BC84">
            <v>100.32600000000001</v>
          </cell>
          <cell r="BD84">
            <v>8690.2381200000018</v>
          </cell>
          <cell r="BE84">
            <v>22252.167160000001</v>
          </cell>
          <cell r="BG84">
            <v>65.680000000000007</v>
          </cell>
          <cell r="BH84">
            <v>123.786</v>
          </cell>
          <cell r="BI84">
            <v>8130.2644800000007</v>
          </cell>
          <cell r="BJ84">
            <v>34.58</v>
          </cell>
          <cell r="BK84">
            <v>312.22000000000003</v>
          </cell>
          <cell r="BL84">
            <v>10796.5676</v>
          </cell>
          <cell r="BM84">
            <v>67.28</v>
          </cell>
          <cell r="BN84">
            <v>93.05</v>
          </cell>
          <cell r="BO84">
            <v>6260.4039999999995</v>
          </cell>
          <cell r="BP84">
            <v>60.01</v>
          </cell>
          <cell r="BQ84">
            <v>159.148</v>
          </cell>
          <cell r="BR84">
            <v>9550.4714800000002</v>
          </cell>
          <cell r="BS84">
            <v>39.69</v>
          </cell>
          <cell r="BT84">
            <v>257.03100000000001</v>
          </cell>
          <cell r="BU84">
            <v>10201.560390000001</v>
          </cell>
          <cell r="BV84">
            <v>792</v>
          </cell>
          <cell r="BW84">
            <v>5.6280000000000001</v>
          </cell>
          <cell r="BX84">
            <v>4457.3760000000002</v>
          </cell>
          <cell r="BY84">
            <v>34.99</v>
          </cell>
          <cell r="BZ84">
            <v>155.50800000000001</v>
          </cell>
          <cell r="CA84">
            <v>5441.2249200000006</v>
          </cell>
          <cell r="CB84">
            <v>54837.868869999998</v>
          </cell>
          <cell r="CD84">
            <v>22.85</v>
          </cell>
          <cell r="CE84">
            <v>32.997999999999998</v>
          </cell>
          <cell r="CF84">
            <v>754.00429999999994</v>
          </cell>
          <cell r="CG84">
            <v>36.090000000000003</v>
          </cell>
          <cell r="CH84">
            <v>28.759</v>
          </cell>
          <cell r="CI84">
            <v>1037.9123100000002</v>
          </cell>
          <cell r="CJ84">
            <v>1791.9166100000002</v>
          </cell>
          <cell r="CL84">
            <v>1307.25</v>
          </cell>
        </row>
        <row r="85">
          <cell r="A85" t="str">
            <v>03/20/2006</v>
          </cell>
          <cell r="B85">
            <v>38796</v>
          </cell>
          <cell r="C85">
            <v>103.53754911736526</v>
          </cell>
          <cell r="D85">
            <v>127.38205609578796</v>
          </cell>
          <cell r="E85">
            <v>93.729329746002293</v>
          </cell>
          <cell r="F85">
            <v>101.39831386945819</v>
          </cell>
          <cell r="G85">
            <v>102.85939470365697</v>
          </cell>
          <cell r="H85">
            <v>121.06322996375351</v>
          </cell>
          <cell r="I85">
            <v>60.120000000000005</v>
          </cell>
          <cell r="J85">
            <v>29.609430000000003</v>
          </cell>
          <cell r="K85">
            <v>206.74100000000001</v>
          </cell>
          <cell r="L85">
            <v>6121.4831676300009</v>
          </cell>
          <cell r="M85">
            <v>88.63</v>
          </cell>
          <cell r="N85">
            <v>77.356999999999999</v>
          </cell>
          <cell r="O85">
            <v>6856.1509099999994</v>
          </cell>
          <cell r="P85">
            <v>82</v>
          </cell>
          <cell r="Q85">
            <v>146.29</v>
          </cell>
          <cell r="R85">
            <v>11995.779999999999</v>
          </cell>
          <cell r="S85">
            <v>33.46</v>
          </cell>
          <cell r="T85">
            <v>92.440400000000011</v>
          </cell>
          <cell r="U85">
            <v>3093.0557840000006</v>
          </cell>
          <cell r="V85">
            <v>32.07</v>
          </cell>
          <cell r="W85">
            <v>419.04</v>
          </cell>
          <cell r="X85">
            <v>13438.612800000001</v>
          </cell>
          <cell r="Y85">
            <v>87.04</v>
          </cell>
          <cell r="Z85">
            <v>67.497</v>
          </cell>
          <cell r="AA85">
            <v>5874.9388800000006</v>
          </cell>
          <cell r="AB85">
            <v>17.88</v>
          </cell>
          <cell r="AC85">
            <v>118.474</v>
          </cell>
          <cell r="AD85">
            <v>2118.3151199999998</v>
          </cell>
          <cell r="AE85">
            <v>49.14</v>
          </cell>
          <cell r="AF85">
            <v>135.13900000000001</v>
          </cell>
          <cell r="AG85">
            <v>6640.7304600000007</v>
          </cell>
          <cell r="AH85">
            <v>51.82</v>
          </cell>
          <cell r="AI85">
            <v>83.790999999999997</v>
          </cell>
          <cell r="AJ85">
            <v>4342.0496199999998</v>
          </cell>
          <cell r="AK85">
            <v>60481.116741629994</v>
          </cell>
          <cell r="AM85">
            <v>60.88</v>
          </cell>
          <cell r="AN85">
            <v>50.396000000000001</v>
          </cell>
          <cell r="AO85">
            <v>3068.1084800000003</v>
          </cell>
          <cell r="AP85">
            <v>59.14</v>
          </cell>
          <cell r="AQ85">
            <v>65.591000000000008</v>
          </cell>
          <cell r="AR85">
            <v>3879.0517400000003</v>
          </cell>
          <cell r="AS85">
            <v>104.03</v>
          </cell>
          <cell r="AT85">
            <v>45.727000000000004</v>
          </cell>
          <cell r="AU85">
            <v>4756.9798100000007</v>
          </cell>
          <cell r="AV85">
            <v>60.120000000000005</v>
          </cell>
          <cell r="AW85">
            <v>23.129000000000001</v>
          </cell>
          <cell r="AX85">
            <v>1390.5154800000003</v>
          </cell>
          <cell r="AY85">
            <v>13.57</v>
          </cell>
          <cell r="AZ85">
            <v>29.809000000000001</v>
          </cell>
          <cell r="BA85">
            <v>404.50813000000005</v>
          </cell>
          <cell r="BB85">
            <v>85.86</v>
          </cell>
          <cell r="BC85">
            <v>100.32600000000001</v>
          </cell>
          <cell r="BD85">
            <v>8613.9903599999998</v>
          </cell>
          <cell r="BE85">
            <v>22113.154000000002</v>
          </cell>
          <cell r="BG85">
            <v>64.260000000000005</v>
          </cell>
          <cell r="BH85">
            <v>123.786</v>
          </cell>
          <cell r="BI85">
            <v>7954.4883600000003</v>
          </cell>
          <cell r="BJ85">
            <v>33.410000000000004</v>
          </cell>
          <cell r="BK85">
            <v>312.22000000000003</v>
          </cell>
          <cell r="BL85">
            <v>10431.270200000003</v>
          </cell>
          <cell r="BM85">
            <v>65.510000000000005</v>
          </cell>
          <cell r="BN85">
            <v>93.05</v>
          </cell>
          <cell r="BO85">
            <v>6095.7055</v>
          </cell>
          <cell r="BP85">
            <v>58.85</v>
          </cell>
          <cell r="BQ85">
            <v>159.148</v>
          </cell>
          <cell r="BR85">
            <v>9365.8598000000002</v>
          </cell>
          <cell r="BS85">
            <v>39.11</v>
          </cell>
          <cell r="BT85">
            <v>257.03100000000001</v>
          </cell>
          <cell r="BU85">
            <v>10052.482410000001</v>
          </cell>
          <cell r="BV85">
            <v>765</v>
          </cell>
          <cell r="BW85">
            <v>5.6280000000000001</v>
          </cell>
          <cell r="BX85">
            <v>4305.42</v>
          </cell>
          <cell r="BY85">
            <v>33.520000000000003</v>
          </cell>
          <cell r="BZ85">
            <v>155.50800000000001</v>
          </cell>
          <cell r="CA85">
            <v>5212.6281600000011</v>
          </cell>
          <cell r="CB85">
            <v>53417.854429999999</v>
          </cell>
          <cell r="CD85">
            <v>22.84</v>
          </cell>
          <cell r="CE85">
            <v>32.997999999999998</v>
          </cell>
          <cell r="CF85">
            <v>753.67431999999997</v>
          </cell>
          <cell r="CG85">
            <v>36.200000000000003</v>
          </cell>
          <cell r="CH85">
            <v>28.759</v>
          </cell>
          <cell r="CI85">
            <v>1041.0758000000001</v>
          </cell>
          <cell r="CJ85">
            <v>1794.7501200000002</v>
          </cell>
          <cell r="CL85">
            <v>1305.08</v>
          </cell>
        </row>
        <row r="86">
          <cell r="A86" t="str">
            <v>03/21/2006</v>
          </cell>
          <cell r="B86">
            <v>38797</v>
          </cell>
          <cell r="C86">
            <v>102.99488379912538</v>
          </cell>
          <cell r="D86">
            <v>125.05480277209907</v>
          </cell>
          <cell r="E86">
            <v>91.293109133005487</v>
          </cell>
          <cell r="F86">
            <v>99.415538689007832</v>
          </cell>
          <cell r="G86">
            <v>102.24069987389659</v>
          </cell>
          <cell r="H86">
            <v>119.99597261377366</v>
          </cell>
          <cell r="I86">
            <v>59.59</v>
          </cell>
          <cell r="J86">
            <v>29.9755</v>
          </cell>
          <cell r="K86">
            <v>206.74100000000001</v>
          </cell>
          <cell r="L86">
            <v>6197.1648455000004</v>
          </cell>
          <cell r="M86">
            <v>87.44</v>
          </cell>
          <cell r="N86">
            <v>77.356999999999999</v>
          </cell>
          <cell r="O86">
            <v>6764.0960799999993</v>
          </cell>
          <cell r="P86">
            <v>81.5</v>
          </cell>
          <cell r="Q86">
            <v>146.29</v>
          </cell>
          <cell r="R86">
            <v>11922.635</v>
          </cell>
          <cell r="S86">
            <v>33.090000000000003</v>
          </cell>
          <cell r="T86">
            <v>92.440400000000011</v>
          </cell>
          <cell r="U86">
            <v>3058.8528360000005</v>
          </cell>
          <cell r="V86">
            <v>32.04</v>
          </cell>
          <cell r="W86">
            <v>419.04</v>
          </cell>
          <cell r="X86">
            <v>13426.0416</v>
          </cell>
          <cell r="Y86">
            <v>86.43</v>
          </cell>
          <cell r="Z86">
            <v>67.497</v>
          </cell>
          <cell r="AA86">
            <v>5833.7657100000006</v>
          </cell>
          <cell r="AB86">
            <v>17.420000000000002</v>
          </cell>
          <cell r="AC86">
            <v>118.474</v>
          </cell>
          <cell r="AD86">
            <v>2063.8170800000003</v>
          </cell>
          <cell r="AE86">
            <v>48.92</v>
          </cell>
          <cell r="AF86">
            <v>135.13900000000001</v>
          </cell>
          <cell r="AG86">
            <v>6610.9998800000003</v>
          </cell>
          <cell r="AH86">
            <v>51.160000000000004</v>
          </cell>
          <cell r="AI86">
            <v>83.790999999999997</v>
          </cell>
          <cell r="AJ86">
            <v>4286.7475599999998</v>
          </cell>
          <cell r="AK86">
            <v>60164.120591500003</v>
          </cell>
          <cell r="AM86">
            <v>58.54</v>
          </cell>
          <cell r="AN86">
            <v>50.396000000000001</v>
          </cell>
          <cell r="AO86">
            <v>2950.1818400000002</v>
          </cell>
          <cell r="AP86">
            <v>57.31</v>
          </cell>
          <cell r="AQ86">
            <v>65.591000000000008</v>
          </cell>
          <cell r="AR86">
            <v>3759.0202100000006</v>
          </cell>
          <cell r="AS86">
            <v>101.65</v>
          </cell>
          <cell r="AT86">
            <v>45.727000000000004</v>
          </cell>
          <cell r="AU86">
            <v>4648.149550000001</v>
          </cell>
          <cell r="AV86">
            <v>59.59</v>
          </cell>
          <cell r="AW86">
            <v>23.129000000000001</v>
          </cell>
          <cell r="AX86">
            <v>1378.2571100000002</v>
          </cell>
          <cell r="AY86">
            <v>13.61</v>
          </cell>
          <cell r="AZ86">
            <v>29.809000000000001</v>
          </cell>
          <cell r="BA86">
            <v>405.70049</v>
          </cell>
          <cell r="BB86">
            <v>85.4</v>
          </cell>
          <cell r="BC86">
            <v>100.32600000000001</v>
          </cell>
          <cell r="BD86">
            <v>8567.840400000001</v>
          </cell>
          <cell r="BE86">
            <v>21709.149600000004</v>
          </cell>
          <cell r="BG86">
            <v>62.58</v>
          </cell>
          <cell r="BH86">
            <v>123.786</v>
          </cell>
          <cell r="BI86">
            <v>7746.5278799999996</v>
          </cell>
          <cell r="BJ86">
            <v>32.35</v>
          </cell>
          <cell r="BK86">
            <v>312.22000000000003</v>
          </cell>
          <cell r="BL86">
            <v>10100.317000000001</v>
          </cell>
          <cell r="BM86">
            <v>64.25</v>
          </cell>
          <cell r="BN86">
            <v>93.05</v>
          </cell>
          <cell r="BO86">
            <v>5978.4624999999996</v>
          </cell>
          <cell r="BP86">
            <v>57.64</v>
          </cell>
          <cell r="BQ86">
            <v>159.148</v>
          </cell>
          <cell r="BR86">
            <v>9173.2907199999991</v>
          </cell>
          <cell r="BS86">
            <v>37.71</v>
          </cell>
          <cell r="BT86">
            <v>257.03100000000001</v>
          </cell>
          <cell r="BU86">
            <v>9692.6390100000008</v>
          </cell>
          <cell r="BV86">
            <v>751</v>
          </cell>
          <cell r="BW86">
            <v>5.6280000000000001</v>
          </cell>
          <cell r="BX86">
            <v>4226.6279999999997</v>
          </cell>
          <cell r="BY86">
            <v>32.869999999999997</v>
          </cell>
          <cell r="BZ86">
            <v>155.50800000000001</v>
          </cell>
          <cell r="CA86">
            <v>5111.5479599999999</v>
          </cell>
          <cell r="CB86">
            <v>52029.413069999995</v>
          </cell>
          <cell r="CD86">
            <v>22.77</v>
          </cell>
          <cell r="CE86">
            <v>32.997999999999998</v>
          </cell>
          <cell r="CF86">
            <v>751.36445999999989</v>
          </cell>
          <cell r="CG86">
            <v>35.06</v>
          </cell>
          <cell r="CH86">
            <v>28.759</v>
          </cell>
          <cell r="CI86">
            <v>1008.2905400000001</v>
          </cell>
          <cell r="CJ86">
            <v>1759.655</v>
          </cell>
          <cell r="CL86">
            <v>1297.23</v>
          </cell>
        </row>
        <row r="87">
          <cell r="A87" t="str">
            <v>03/22/2006</v>
          </cell>
          <cell r="B87">
            <v>38798</v>
          </cell>
          <cell r="C87">
            <v>103.55024367825301</v>
          </cell>
          <cell r="D87">
            <v>125.95309491402634</v>
          </cell>
          <cell r="E87">
            <v>91.249024942669294</v>
          </cell>
          <cell r="F87">
            <v>100.81648334947847</v>
          </cell>
          <cell r="G87">
            <v>102.85624211853718</v>
          </cell>
          <cell r="H87">
            <v>124.90938380990737</v>
          </cell>
          <cell r="I87">
            <v>62.03</v>
          </cell>
          <cell r="J87">
            <v>30.165570000000002</v>
          </cell>
          <cell r="K87">
            <v>206.74100000000001</v>
          </cell>
          <cell r="L87">
            <v>6236.4601073700005</v>
          </cell>
          <cell r="M87">
            <v>89</v>
          </cell>
          <cell r="N87">
            <v>77.356999999999999</v>
          </cell>
          <cell r="O87">
            <v>6884.7730000000001</v>
          </cell>
          <cell r="P87">
            <v>81.94</v>
          </cell>
          <cell r="Q87">
            <v>146.29</v>
          </cell>
          <cell r="R87">
            <v>11987.0026</v>
          </cell>
          <cell r="S87">
            <v>33.1</v>
          </cell>
          <cell r="T87">
            <v>92.440400000000011</v>
          </cell>
          <cell r="U87">
            <v>3059.7772400000003</v>
          </cell>
          <cell r="V87">
            <v>31.89</v>
          </cell>
          <cell r="W87">
            <v>419.04</v>
          </cell>
          <cell r="X87">
            <v>13363.185600000001</v>
          </cell>
          <cell r="Y87">
            <v>86.23</v>
          </cell>
          <cell r="Z87">
            <v>67.497</v>
          </cell>
          <cell r="AA87">
            <v>5820.26631</v>
          </cell>
          <cell r="AB87">
            <v>17.7</v>
          </cell>
          <cell r="AC87">
            <v>118.474</v>
          </cell>
          <cell r="AD87">
            <v>2096.9897999999998</v>
          </cell>
          <cell r="AE87">
            <v>49.75</v>
          </cell>
          <cell r="AF87">
            <v>135.13900000000001</v>
          </cell>
          <cell r="AG87">
            <v>6723.1652500000009</v>
          </cell>
          <cell r="AH87">
            <v>51.52</v>
          </cell>
          <cell r="AI87">
            <v>83.790999999999997</v>
          </cell>
          <cell r="AJ87">
            <v>4316.9123200000004</v>
          </cell>
          <cell r="AK87">
            <v>60488.532227370008</v>
          </cell>
          <cell r="AM87">
            <v>57.97</v>
          </cell>
          <cell r="AN87">
            <v>50.396000000000001</v>
          </cell>
          <cell r="AO87">
            <v>2921.4561199999998</v>
          </cell>
          <cell r="AP87">
            <v>57.400000000000006</v>
          </cell>
          <cell r="AQ87">
            <v>65.591000000000008</v>
          </cell>
          <cell r="AR87">
            <v>3764.923400000001</v>
          </cell>
          <cell r="AS87">
            <v>102.49000000000001</v>
          </cell>
          <cell r="AT87">
            <v>45.727000000000004</v>
          </cell>
          <cell r="AU87">
            <v>4686.560230000001</v>
          </cell>
          <cell r="AV87">
            <v>62.03</v>
          </cell>
          <cell r="AW87">
            <v>23.129000000000001</v>
          </cell>
          <cell r="AX87">
            <v>1434.6918700000001</v>
          </cell>
          <cell r="AY87">
            <v>13.8</v>
          </cell>
          <cell r="AZ87">
            <v>29.809000000000001</v>
          </cell>
          <cell r="BA87">
            <v>411.36420000000004</v>
          </cell>
          <cell r="BB87">
            <v>86.18</v>
          </cell>
          <cell r="BC87">
            <v>100.32600000000001</v>
          </cell>
          <cell r="BD87">
            <v>8646.094680000002</v>
          </cell>
          <cell r="BE87">
            <v>21865.090500000006</v>
          </cell>
          <cell r="BG87">
            <v>61.980000000000004</v>
          </cell>
          <cell r="BH87">
            <v>123.786</v>
          </cell>
          <cell r="BI87">
            <v>7672.2562800000005</v>
          </cell>
          <cell r="BJ87">
            <v>32.43</v>
          </cell>
          <cell r="BK87">
            <v>312.22000000000003</v>
          </cell>
          <cell r="BL87">
            <v>10125.294600000001</v>
          </cell>
          <cell r="BM87">
            <v>64.59</v>
          </cell>
          <cell r="BN87">
            <v>93.05</v>
          </cell>
          <cell r="BO87">
            <v>6010.0995000000003</v>
          </cell>
          <cell r="BP87">
            <v>57.2</v>
          </cell>
          <cell r="BQ87">
            <v>159.148</v>
          </cell>
          <cell r="BR87">
            <v>9103.2656000000006</v>
          </cell>
          <cell r="BS87">
            <v>37.800000000000004</v>
          </cell>
          <cell r="BT87">
            <v>257.03100000000001</v>
          </cell>
          <cell r="BU87">
            <v>9715.7718000000004</v>
          </cell>
          <cell r="BV87">
            <v>751.65</v>
          </cell>
          <cell r="BW87">
            <v>5.6280000000000001</v>
          </cell>
          <cell r="BX87">
            <v>4230.2861999999996</v>
          </cell>
          <cell r="BY87">
            <v>33.1</v>
          </cell>
          <cell r="BZ87">
            <v>155.50800000000001</v>
          </cell>
          <cell r="CA87">
            <v>5147.3148000000001</v>
          </cell>
          <cell r="CB87">
            <v>52004.28878000001</v>
          </cell>
          <cell r="CD87">
            <v>23.26</v>
          </cell>
          <cell r="CE87">
            <v>32.997999999999998</v>
          </cell>
          <cell r="CF87">
            <v>767.53347999999994</v>
          </cell>
          <cell r="CG87">
            <v>35.36</v>
          </cell>
          <cell r="CH87">
            <v>28.759</v>
          </cell>
          <cell r="CI87">
            <v>1016.91824</v>
          </cell>
          <cell r="CJ87">
            <v>1784.45172</v>
          </cell>
          <cell r="CL87">
            <v>1305.04</v>
          </cell>
        </row>
        <row r="88">
          <cell r="A88" t="str">
            <v>03/23/2006</v>
          </cell>
          <cell r="B88">
            <v>38799</v>
          </cell>
          <cell r="C88">
            <v>103.80770262190768</v>
          </cell>
          <cell r="D88">
            <v>126.98398219488676</v>
          </cell>
          <cell r="E88">
            <v>94.642321669619349</v>
          </cell>
          <cell r="F88">
            <v>102.42555400276521</v>
          </cell>
          <cell r="G88">
            <v>102.59063682219418</v>
          </cell>
          <cell r="H88">
            <v>126.5002013693113</v>
          </cell>
          <cell r="I88">
            <v>62.82</v>
          </cell>
          <cell r="J88">
            <v>30.144450000000003</v>
          </cell>
          <cell r="K88">
            <v>206.74100000000001</v>
          </cell>
          <cell r="L88">
            <v>6232.0937374500008</v>
          </cell>
          <cell r="M88">
            <v>89.300000000000011</v>
          </cell>
          <cell r="N88">
            <v>77.356999999999999</v>
          </cell>
          <cell r="O88">
            <v>6907.9801000000007</v>
          </cell>
          <cell r="P88">
            <v>82.2</v>
          </cell>
          <cell r="Q88">
            <v>146.29</v>
          </cell>
          <cell r="R88">
            <v>12025.038</v>
          </cell>
          <cell r="S88">
            <v>32.9</v>
          </cell>
          <cell r="T88">
            <v>92.440400000000011</v>
          </cell>
          <cell r="U88">
            <v>3041.2891600000003</v>
          </cell>
          <cell r="V88">
            <v>32.130000000000003</v>
          </cell>
          <cell r="W88">
            <v>419.04</v>
          </cell>
          <cell r="X88">
            <v>13463.755200000001</v>
          </cell>
          <cell r="Y88">
            <v>85.86</v>
          </cell>
          <cell r="Z88">
            <v>67.497</v>
          </cell>
          <cell r="AA88">
            <v>5795.2924199999998</v>
          </cell>
          <cell r="AB88">
            <v>17.63</v>
          </cell>
          <cell r="AC88">
            <v>118.474</v>
          </cell>
          <cell r="AD88">
            <v>2088.6966200000002</v>
          </cell>
          <cell r="AE88">
            <v>50.18</v>
          </cell>
          <cell r="AF88">
            <v>135.13900000000001</v>
          </cell>
          <cell r="AG88">
            <v>6781.27502</v>
          </cell>
          <cell r="AH88">
            <v>51.36</v>
          </cell>
          <cell r="AI88">
            <v>83.790999999999997</v>
          </cell>
          <cell r="AJ88">
            <v>4303.50576</v>
          </cell>
          <cell r="AK88">
            <v>60638.926017450001</v>
          </cell>
          <cell r="AM88">
            <v>60.5</v>
          </cell>
          <cell r="AN88">
            <v>50.396000000000001</v>
          </cell>
          <cell r="AO88">
            <v>3048.9580000000001</v>
          </cell>
          <cell r="AP88">
            <v>56.69</v>
          </cell>
          <cell r="AQ88">
            <v>65.591000000000008</v>
          </cell>
          <cell r="AR88">
            <v>3718.3537900000001</v>
          </cell>
          <cell r="AS88">
            <v>102.75</v>
          </cell>
          <cell r="AT88">
            <v>45.727000000000004</v>
          </cell>
          <cell r="AU88">
            <v>4698.4492500000006</v>
          </cell>
          <cell r="AV88">
            <v>62.82</v>
          </cell>
          <cell r="AW88">
            <v>23.129000000000001</v>
          </cell>
          <cell r="AX88">
            <v>1452.96378</v>
          </cell>
          <cell r="AY88">
            <v>13.99</v>
          </cell>
          <cell r="AZ88">
            <v>29.809000000000001</v>
          </cell>
          <cell r="BA88">
            <v>417.02791000000002</v>
          </cell>
          <cell r="BB88">
            <v>86.800000000000011</v>
          </cell>
          <cell r="BC88">
            <v>100.32600000000001</v>
          </cell>
          <cell r="BD88">
            <v>8708.2968000000019</v>
          </cell>
          <cell r="BE88">
            <v>22044.049530000004</v>
          </cell>
          <cell r="BG88">
            <v>63.57</v>
          </cell>
          <cell r="BH88">
            <v>123.786</v>
          </cell>
          <cell r="BI88">
            <v>7869.0760200000004</v>
          </cell>
          <cell r="BJ88">
            <v>33.480000000000004</v>
          </cell>
          <cell r="BK88">
            <v>312.22000000000003</v>
          </cell>
          <cell r="BL88">
            <v>10453.125600000003</v>
          </cell>
          <cell r="BM88">
            <v>67.820000000000007</v>
          </cell>
          <cell r="BN88">
            <v>93.05</v>
          </cell>
          <cell r="BO88">
            <v>6310.6510000000007</v>
          </cell>
          <cell r="BP88">
            <v>59.45</v>
          </cell>
          <cell r="BQ88">
            <v>159.148</v>
          </cell>
          <cell r="BR88">
            <v>9461.3485999999994</v>
          </cell>
          <cell r="BS88">
            <v>39.43</v>
          </cell>
          <cell r="BT88">
            <v>257.03100000000001</v>
          </cell>
          <cell r="BU88">
            <v>10134.732330000001</v>
          </cell>
          <cell r="BV88">
            <v>773</v>
          </cell>
          <cell r="BW88">
            <v>5.6280000000000001</v>
          </cell>
          <cell r="BX88">
            <v>4350.4440000000004</v>
          </cell>
          <cell r="BY88">
            <v>34.46</v>
          </cell>
          <cell r="BZ88">
            <v>155.50800000000001</v>
          </cell>
          <cell r="CA88">
            <v>5358.8056800000004</v>
          </cell>
          <cell r="CB88">
            <v>53938.183230000002</v>
          </cell>
          <cell r="CD88">
            <v>23.330000000000002</v>
          </cell>
          <cell r="CE88">
            <v>32.997999999999998</v>
          </cell>
          <cell r="CF88">
            <v>769.84334000000001</v>
          </cell>
          <cell r="CG88">
            <v>36.270000000000003</v>
          </cell>
          <cell r="CH88">
            <v>28.759</v>
          </cell>
          <cell r="CI88">
            <v>1043.0889300000001</v>
          </cell>
          <cell r="CJ88">
            <v>1812.9322700000002</v>
          </cell>
          <cell r="CL88">
            <v>1301.67</v>
          </cell>
        </row>
        <row r="89">
          <cell r="A89" t="str">
            <v>03/24/2006</v>
          </cell>
          <cell r="B89">
            <v>38800</v>
          </cell>
          <cell r="C89">
            <v>104.10305824634463</v>
          </cell>
          <cell r="D89">
            <v>127.30705944606888</v>
          </cell>
          <cell r="E89">
            <v>95.646295598561693</v>
          </cell>
          <cell r="F89">
            <v>102.1766698170528</v>
          </cell>
          <cell r="G89">
            <v>102.69151954602773</v>
          </cell>
          <cell r="H89">
            <v>129.92347966169956</v>
          </cell>
          <cell r="I89">
            <v>64.52</v>
          </cell>
          <cell r="J89">
            <v>30.137420000000002</v>
          </cell>
          <cell r="K89">
            <v>206.74100000000001</v>
          </cell>
          <cell r="L89">
            <v>6230.6403482200012</v>
          </cell>
          <cell r="M89">
            <v>89.76</v>
          </cell>
          <cell r="N89">
            <v>77.356999999999999</v>
          </cell>
          <cell r="O89">
            <v>6943.5643200000004</v>
          </cell>
          <cell r="P89">
            <v>82.61</v>
          </cell>
          <cell r="Q89">
            <v>146.29</v>
          </cell>
          <cell r="R89">
            <v>12085.016899999999</v>
          </cell>
          <cell r="S89">
            <v>33.15</v>
          </cell>
          <cell r="T89">
            <v>92.440400000000011</v>
          </cell>
          <cell r="U89">
            <v>3064.3992600000001</v>
          </cell>
          <cell r="V89">
            <v>32.11</v>
          </cell>
          <cell r="W89">
            <v>419.04</v>
          </cell>
          <cell r="X89">
            <v>13455.374400000001</v>
          </cell>
          <cell r="Y89">
            <v>86.34</v>
          </cell>
          <cell r="Z89">
            <v>67.497</v>
          </cell>
          <cell r="AA89">
            <v>5827.6909800000003</v>
          </cell>
          <cell r="AB89">
            <v>17.64</v>
          </cell>
          <cell r="AC89">
            <v>118.474</v>
          </cell>
          <cell r="AD89">
            <v>2089.8813600000003</v>
          </cell>
          <cell r="AE89">
            <v>50.44</v>
          </cell>
          <cell r="AF89">
            <v>135.13900000000001</v>
          </cell>
          <cell r="AG89">
            <v>6816.4111600000006</v>
          </cell>
          <cell r="AH89">
            <v>51.300000000000004</v>
          </cell>
          <cell r="AI89">
            <v>83.790999999999997</v>
          </cell>
          <cell r="AJ89">
            <v>4298.4782999999998</v>
          </cell>
          <cell r="AK89">
            <v>60811.457028220007</v>
          </cell>
          <cell r="AM89">
            <v>61.74</v>
          </cell>
          <cell r="AN89">
            <v>50.396000000000001</v>
          </cell>
          <cell r="AO89">
            <v>3111.44904</v>
          </cell>
          <cell r="AP89">
            <v>56.39</v>
          </cell>
          <cell r="AQ89">
            <v>65.591000000000008</v>
          </cell>
          <cell r="AR89">
            <v>3698.6764900000003</v>
          </cell>
          <cell r="AS89">
            <v>102.94</v>
          </cell>
          <cell r="AT89">
            <v>45.727000000000004</v>
          </cell>
          <cell r="AU89">
            <v>4707.1373800000001</v>
          </cell>
          <cell r="AV89">
            <v>64.52</v>
          </cell>
          <cell r="AW89">
            <v>23.129000000000001</v>
          </cell>
          <cell r="AX89">
            <v>1492.2830799999999</v>
          </cell>
          <cell r="AY89">
            <v>14.07</v>
          </cell>
          <cell r="AZ89">
            <v>29.809000000000001</v>
          </cell>
          <cell r="BA89">
            <v>419.41263000000004</v>
          </cell>
          <cell r="BB89">
            <v>86.43</v>
          </cell>
          <cell r="BC89">
            <v>100.32600000000001</v>
          </cell>
          <cell r="BD89">
            <v>8671.1761800000022</v>
          </cell>
          <cell r="BE89">
            <v>22100.134800000003</v>
          </cell>
          <cell r="BG89">
            <v>64.73</v>
          </cell>
          <cell r="BH89">
            <v>123.786</v>
          </cell>
          <cell r="BI89">
            <v>8012.6677800000007</v>
          </cell>
          <cell r="BJ89">
            <v>33.9</v>
          </cell>
          <cell r="BK89">
            <v>312.22000000000003</v>
          </cell>
          <cell r="BL89">
            <v>10584.258</v>
          </cell>
          <cell r="BM89">
            <v>68.2</v>
          </cell>
          <cell r="BN89">
            <v>93.05</v>
          </cell>
          <cell r="BO89">
            <v>6346.01</v>
          </cell>
          <cell r="BP89">
            <v>59.92</v>
          </cell>
          <cell r="BQ89">
            <v>159.148</v>
          </cell>
          <cell r="BR89">
            <v>9536.1481600000006</v>
          </cell>
          <cell r="BS89">
            <v>40.160000000000004</v>
          </cell>
          <cell r="BT89">
            <v>257.03100000000001</v>
          </cell>
          <cell r="BU89">
            <v>10322.364960000001</v>
          </cell>
          <cell r="BV89">
            <v>775.98</v>
          </cell>
          <cell r="BW89">
            <v>5.6280000000000001</v>
          </cell>
          <cell r="BX89">
            <v>4367.2154399999999</v>
          </cell>
          <cell r="BY89">
            <v>34.35</v>
          </cell>
          <cell r="BZ89">
            <v>155.50800000000001</v>
          </cell>
          <cell r="CA89">
            <v>5341.6998000000003</v>
          </cell>
          <cell r="CB89">
            <v>54510.364139999998</v>
          </cell>
          <cell r="CD89">
            <v>22.63</v>
          </cell>
          <cell r="CE89">
            <v>32.997999999999998</v>
          </cell>
          <cell r="CF89">
            <v>746.74473999999987</v>
          </cell>
          <cell r="CG89">
            <v>36.92</v>
          </cell>
          <cell r="CH89">
            <v>28.759</v>
          </cell>
          <cell r="CI89">
            <v>1061.7822800000001</v>
          </cell>
          <cell r="CJ89">
            <v>1808.52702</v>
          </cell>
          <cell r="CL89">
            <v>1302.95</v>
          </cell>
        </row>
        <row r="90">
          <cell r="A90" t="str">
            <v>03/27/2006</v>
          </cell>
          <cell r="B90">
            <v>38803</v>
          </cell>
          <cell r="C90">
            <v>103.95427200847784</v>
          </cell>
          <cell r="D90">
            <v>126.70710946299128</v>
          </cell>
          <cell r="E90">
            <v>96.105615239134494</v>
          </cell>
          <cell r="F90">
            <v>103.21757605232496</v>
          </cell>
          <cell r="G90">
            <v>102.58551387137452</v>
          </cell>
          <cell r="H90">
            <v>128.87635924285138</v>
          </cell>
          <cell r="I90">
            <v>64</v>
          </cell>
          <cell r="J90">
            <v>30.109260000000003</v>
          </cell>
          <cell r="K90">
            <v>206.74100000000001</v>
          </cell>
          <cell r="L90">
            <v>6224.8185216600014</v>
          </cell>
          <cell r="M90">
            <v>89.63</v>
          </cell>
          <cell r="N90">
            <v>77.356999999999999</v>
          </cell>
          <cell r="O90">
            <v>6933.5079099999994</v>
          </cell>
          <cell r="P90">
            <v>81.92</v>
          </cell>
          <cell r="Q90">
            <v>146.29</v>
          </cell>
          <cell r="R90">
            <v>11984.076799999999</v>
          </cell>
          <cell r="S90">
            <v>32.770000000000003</v>
          </cell>
          <cell r="T90">
            <v>92.440400000000011</v>
          </cell>
          <cell r="U90">
            <v>3029.2719080000006</v>
          </cell>
          <cell r="V90">
            <v>32.300000000000004</v>
          </cell>
          <cell r="W90">
            <v>419.04</v>
          </cell>
          <cell r="X90">
            <v>13534.992000000002</v>
          </cell>
          <cell r="Y90">
            <v>85.81</v>
          </cell>
          <cell r="Z90">
            <v>67.497</v>
          </cell>
          <cell r="AA90">
            <v>5791.9175700000005</v>
          </cell>
          <cell r="AB90">
            <v>17.760000000000002</v>
          </cell>
          <cell r="AC90">
            <v>118.474</v>
          </cell>
          <cell r="AD90">
            <v>2104.0982400000003</v>
          </cell>
          <cell r="AE90">
            <v>50.69</v>
          </cell>
          <cell r="AF90">
            <v>135.13900000000001</v>
          </cell>
          <cell r="AG90">
            <v>6850.1959100000004</v>
          </cell>
          <cell r="AH90">
            <v>50.980000000000004</v>
          </cell>
          <cell r="AI90">
            <v>83.790999999999997</v>
          </cell>
          <cell r="AJ90">
            <v>4271.66518</v>
          </cell>
          <cell r="AK90">
            <v>60724.544039660002</v>
          </cell>
          <cell r="AM90">
            <v>61.550000000000004</v>
          </cell>
          <cell r="AN90">
            <v>50.396000000000001</v>
          </cell>
          <cell r="AO90">
            <v>3101.8738000000003</v>
          </cell>
          <cell r="AP90">
            <v>55.95</v>
          </cell>
          <cell r="AQ90">
            <v>65.591000000000008</v>
          </cell>
          <cell r="AR90">
            <v>3669.8164500000007</v>
          </cell>
          <cell r="AS90">
            <v>102.13</v>
          </cell>
          <cell r="AT90">
            <v>45.727000000000004</v>
          </cell>
          <cell r="AU90">
            <v>4670.0985099999998</v>
          </cell>
          <cell r="AV90">
            <v>64</v>
          </cell>
          <cell r="AW90">
            <v>23.129000000000001</v>
          </cell>
          <cell r="AX90">
            <v>1480.2560000000001</v>
          </cell>
          <cell r="AY90">
            <v>14.05</v>
          </cell>
          <cell r="AZ90">
            <v>29.809000000000001</v>
          </cell>
          <cell r="BA90">
            <v>418.81645000000003</v>
          </cell>
          <cell r="BB90">
            <v>86.27</v>
          </cell>
          <cell r="BC90">
            <v>100.32600000000001</v>
          </cell>
          <cell r="BD90">
            <v>8655.1240200000011</v>
          </cell>
          <cell r="BE90">
            <v>21995.985230000002</v>
          </cell>
          <cell r="BG90">
            <v>65.040000000000006</v>
          </cell>
          <cell r="BH90">
            <v>123.786</v>
          </cell>
          <cell r="BI90">
            <v>8051.0414400000009</v>
          </cell>
          <cell r="BJ90">
            <v>33.71</v>
          </cell>
          <cell r="BK90">
            <v>312.22000000000003</v>
          </cell>
          <cell r="BL90">
            <v>10524.936200000002</v>
          </cell>
          <cell r="BM90">
            <v>68</v>
          </cell>
          <cell r="BN90">
            <v>93.05</v>
          </cell>
          <cell r="BO90">
            <v>6327.4</v>
          </cell>
          <cell r="BP90">
            <v>60.32</v>
          </cell>
          <cell r="BQ90">
            <v>159.148</v>
          </cell>
          <cell r="BR90">
            <v>9599.8073600000007</v>
          </cell>
          <cell r="BS90">
            <v>40.400000000000006</v>
          </cell>
          <cell r="BT90">
            <v>257.03100000000001</v>
          </cell>
          <cell r="BU90">
            <v>10384.052400000002</v>
          </cell>
          <cell r="BV90">
            <v>781</v>
          </cell>
          <cell r="BW90">
            <v>5.6280000000000001</v>
          </cell>
          <cell r="BX90">
            <v>4395.4679999999998</v>
          </cell>
          <cell r="BY90">
            <v>35.300000000000004</v>
          </cell>
          <cell r="BZ90">
            <v>155.50800000000001</v>
          </cell>
          <cell r="CA90">
            <v>5489.4324000000006</v>
          </cell>
          <cell r="CB90">
            <v>54772.137800000004</v>
          </cell>
          <cell r="CD90">
            <v>22.77</v>
          </cell>
          <cell r="CE90">
            <v>32.997999999999998</v>
          </cell>
          <cell r="CF90">
            <v>751.36445999999989</v>
          </cell>
          <cell r="CG90">
            <v>37.4</v>
          </cell>
          <cell r="CH90">
            <v>28.759</v>
          </cell>
          <cell r="CI90">
            <v>1075.5865999999999</v>
          </cell>
          <cell r="CJ90">
            <v>1826.9510599999999</v>
          </cell>
          <cell r="CL90">
            <v>1301.605</v>
          </cell>
        </row>
        <row r="91">
          <cell r="A91" t="str">
            <v>03/28/2006</v>
          </cell>
          <cell r="B91">
            <v>38804</v>
          </cell>
          <cell r="C91">
            <v>103.53104382998346</v>
          </cell>
          <cell r="D91">
            <v>125.70843245745775</v>
          </cell>
          <cell r="E91">
            <v>95.197081568201654</v>
          </cell>
          <cell r="F91">
            <v>101.88044834226875</v>
          </cell>
          <cell r="G91">
            <v>101.92544136191677</v>
          </cell>
          <cell r="H91">
            <v>128.03060813532016</v>
          </cell>
          <cell r="I91">
            <v>63.58</v>
          </cell>
          <cell r="J91">
            <v>30.475330000000003</v>
          </cell>
          <cell r="K91">
            <v>206.74100000000001</v>
          </cell>
          <cell r="L91">
            <v>6300.5001995300008</v>
          </cell>
          <cell r="M91">
            <v>89.5</v>
          </cell>
          <cell r="N91">
            <v>77.356999999999999</v>
          </cell>
          <cell r="O91">
            <v>6923.4515000000001</v>
          </cell>
          <cell r="P91">
            <v>81.350000000000009</v>
          </cell>
          <cell r="Q91">
            <v>146.29</v>
          </cell>
          <cell r="R91">
            <v>11900.691500000001</v>
          </cell>
          <cell r="S91">
            <v>33</v>
          </cell>
          <cell r="T91">
            <v>92.440400000000011</v>
          </cell>
          <cell r="U91">
            <v>3050.5332000000003</v>
          </cell>
          <cell r="V91">
            <v>32.22</v>
          </cell>
          <cell r="W91">
            <v>419.04</v>
          </cell>
          <cell r="X91">
            <v>13501.468800000001</v>
          </cell>
          <cell r="Y91">
            <v>85.75</v>
          </cell>
          <cell r="Z91">
            <v>67.497</v>
          </cell>
          <cell r="AA91">
            <v>5787.8677500000003</v>
          </cell>
          <cell r="AB91">
            <v>17.91</v>
          </cell>
          <cell r="AC91">
            <v>118.474</v>
          </cell>
          <cell r="AD91">
            <v>2121.8693400000002</v>
          </cell>
          <cell r="AE91">
            <v>49.13</v>
          </cell>
          <cell r="AF91">
            <v>135.13900000000001</v>
          </cell>
          <cell r="AG91">
            <v>6639.3790700000009</v>
          </cell>
          <cell r="AH91">
            <v>50.74</v>
          </cell>
          <cell r="AI91">
            <v>83.790999999999997</v>
          </cell>
          <cell r="AJ91">
            <v>4251.5553399999999</v>
          </cell>
          <cell r="AK91">
            <v>60477.316699529998</v>
          </cell>
          <cell r="AM91">
            <v>60.47</v>
          </cell>
          <cell r="AN91">
            <v>50.396000000000001</v>
          </cell>
          <cell r="AO91">
            <v>3047.4461200000001</v>
          </cell>
          <cell r="AP91">
            <v>55.45</v>
          </cell>
          <cell r="AQ91">
            <v>65.591000000000008</v>
          </cell>
          <cell r="AR91">
            <v>3637.0209500000005</v>
          </cell>
          <cell r="AS91">
            <v>100.86</v>
          </cell>
          <cell r="AT91">
            <v>45.727000000000004</v>
          </cell>
          <cell r="AU91">
            <v>4612.0252200000004</v>
          </cell>
          <cell r="AV91">
            <v>63.58</v>
          </cell>
          <cell r="AW91">
            <v>23.129000000000001</v>
          </cell>
          <cell r="AX91">
            <v>1470.5418200000001</v>
          </cell>
          <cell r="AY91">
            <v>14.040000000000001</v>
          </cell>
          <cell r="AZ91">
            <v>29.809000000000001</v>
          </cell>
          <cell r="BA91">
            <v>418.51836000000003</v>
          </cell>
          <cell r="BB91">
            <v>86.09</v>
          </cell>
          <cell r="BC91">
            <v>100.32600000000001</v>
          </cell>
          <cell r="BD91">
            <v>8637.065340000001</v>
          </cell>
          <cell r="BE91">
            <v>21822.617810000003</v>
          </cell>
          <cell r="BG91">
            <v>64.2</v>
          </cell>
          <cell r="BH91">
            <v>123.786</v>
          </cell>
          <cell r="BI91">
            <v>7947.0612000000001</v>
          </cell>
          <cell r="BJ91">
            <v>33.83</v>
          </cell>
          <cell r="BK91">
            <v>312.22000000000003</v>
          </cell>
          <cell r="BL91">
            <v>10562.402600000001</v>
          </cell>
          <cell r="BM91">
            <v>66.97</v>
          </cell>
          <cell r="BN91">
            <v>93.05</v>
          </cell>
          <cell r="BO91">
            <v>6231.5585000000001</v>
          </cell>
          <cell r="BP91">
            <v>61.03</v>
          </cell>
          <cell r="BQ91">
            <v>159.148</v>
          </cell>
          <cell r="BR91">
            <v>9712.8024399999995</v>
          </cell>
          <cell r="BS91">
            <v>39.19</v>
          </cell>
          <cell r="BT91">
            <v>257.03100000000001</v>
          </cell>
          <cell r="BU91">
            <v>10073.044889999999</v>
          </cell>
          <cell r="BV91">
            <v>762.7</v>
          </cell>
          <cell r="BW91">
            <v>5.6280000000000001</v>
          </cell>
          <cell r="BX91">
            <v>4292.4756000000007</v>
          </cell>
          <cell r="BY91">
            <v>34.950000000000003</v>
          </cell>
          <cell r="BZ91">
            <v>155.50800000000001</v>
          </cell>
          <cell r="CA91">
            <v>5435.0046000000011</v>
          </cell>
          <cell r="CB91">
            <v>54254.349829999992</v>
          </cell>
          <cell r="CD91">
            <v>22.75</v>
          </cell>
          <cell r="CE91">
            <v>32.997999999999998</v>
          </cell>
          <cell r="CF91">
            <v>750.70449999999994</v>
          </cell>
          <cell r="CG91">
            <v>36.6</v>
          </cell>
          <cell r="CH91">
            <v>28.759</v>
          </cell>
          <cell r="CI91">
            <v>1052.5794000000001</v>
          </cell>
          <cell r="CJ91">
            <v>1803.2838999999999</v>
          </cell>
          <cell r="CL91">
            <v>1293.23</v>
          </cell>
        </row>
        <row r="92">
          <cell r="A92" t="str">
            <v>03/29/2006</v>
          </cell>
          <cell r="B92">
            <v>38805</v>
          </cell>
          <cell r="C92">
            <v>104.16169861776243</v>
          </cell>
          <cell r="D92">
            <v>127.73760007821178</v>
          </cell>
          <cell r="E92">
            <v>95.364865491739977</v>
          </cell>
          <cell r="F92">
            <v>101.80775512049235</v>
          </cell>
          <cell r="G92">
            <v>102.68679066834805</v>
          </cell>
          <cell r="H92">
            <v>133.04470398711237</v>
          </cell>
          <cell r="I92">
            <v>66.070000000000007</v>
          </cell>
          <cell r="J92">
            <v>30.538680000000003</v>
          </cell>
          <cell r="K92">
            <v>206.74100000000001</v>
          </cell>
          <cell r="L92">
            <v>6313.5972418800011</v>
          </cell>
          <cell r="M92">
            <v>89.350000000000009</v>
          </cell>
          <cell r="N92">
            <v>77.356999999999999</v>
          </cell>
          <cell r="O92">
            <v>6911.8479500000003</v>
          </cell>
          <cell r="P92">
            <v>81.67</v>
          </cell>
          <cell r="Q92">
            <v>146.29</v>
          </cell>
          <cell r="R92">
            <v>11947.504299999999</v>
          </cell>
          <cell r="S92">
            <v>34.043199999999999</v>
          </cell>
          <cell r="T92">
            <v>92.440400000000011</v>
          </cell>
          <cell r="U92">
            <v>3146.9670252800001</v>
          </cell>
          <cell r="V92">
            <v>32.160000000000004</v>
          </cell>
          <cell r="W92">
            <v>419.04</v>
          </cell>
          <cell r="X92">
            <v>13476.326400000002</v>
          </cell>
          <cell r="Y92">
            <v>86.55</v>
          </cell>
          <cell r="Z92">
            <v>67.497</v>
          </cell>
          <cell r="AA92">
            <v>5841.86535</v>
          </cell>
          <cell r="AB92">
            <v>17.650000000000002</v>
          </cell>
          <cell r="AC92">
            <v>118.474</v>
          </cell>
          <cell r="AD92">
            <v>2091.0661000000005</v>
          </cell>
          <cell r="AE92">
            <v>50.57</v>
          </cell>
          <cell r="AF92">
            <v>135.13900000000001</v>
          </cell>
          <cell r="AG92">
            <v>6833.9792300000008</v>
          </cell>
          <cell r="AH92">
            <v>51.11</v>
          </cell>
          <cell r="AI92">
            <v>83.790999999999997</v>
          </cell>
          <cell r="AJ92">
            <v>4282.5580099999997</v>
          </cell>
          <cell r="AK92">
            <v>60845.711607159996</v>
          </cell>
          <cell r="AM92">
            <v>61.59</v>
          </cell>
          <cell r="AN92">
            <v>50.396000000000001</v>
          </cell>
          <cell r="AO92">
            <v>3103.8896400000003</v>
          </cell>
          <cell r="AP92">
            <v>56.68</v>
          </cell>
          <cell r="AQ92">
            <v>65.591000000000008</v>
          </cell>
          <cell r="AR92">
            <v>3717.6978800000006</v>
          </cell>
          <cell r="AS92">
            <v>103.05</v>
          </cell>
          <cell r="AT92">
            <v>45.727000000000004</v>
          </cell>
          <cell r="AU92">
            <v>4712.1673500000006</v>
          </cell>
          <cell r="AV92">
            <v>66.070000000000007</v>
          </cell>
          <cell r="AW92">
            <v>23.129000000000001</v>
          </cell>
          <cell r="AX92">
            <v>1528.1330300000002</v>
          </cell>
          <cell r="AY92">
            <v>13.98</v>
          </cell>
          <cell r="AZ92">
            <v>29.809000000000001</v>
          </cell>
          <cell r="BA92">
            <v>416.72982000000002</v>
          </cell>
          <cell r="BB92">
            <v>86.68</v>
          </cell>
          <cell r="BC92">
            <v>100.32600000000001</v>
          </cell>
          <cell r="BD92">
            <v>8696.2576800000006</v>
          </cell>
          <cell r="BE92">
            <v>22174.875400000004</v>
          </cell>
          <cell r="BG92">
            <v>63.370000000000005</v>
          </cell>
          <cell r="BH92">
            <v>123.786</v>
          </cell>
          <cell r="BI92">
            <v>7844.3188200000004</v>
          </cell>
          <cell r="BJ92">
            <v>33.980000000000004</v>
          </cell>
          <cell r="BK92">
            <v>312.22000000000003</v>
          </cell>
          <cell r="BL92">
            <v>10609.235600000002</v>
          </cell>
          <cell r="BM92">
            <v>66.739999999999995</v>
          </cell>
          <cell r="BN92">
            <v>93.05</v>
          </cell>
          <cell r="BO92">
            <v>6210.1569999999992</v>
          </cell>
          <cell r="BP92">
            <v>61.11</v>
          </cell>
          <cell r="BQ92">
            <v>159.148</v>
          </cell>
          <cell r="BR92">
            <v>9725.5342799999999</v>
          </cell>
          <cell r="BS92">
            <v>39.79</v>
          </cell>
          <cell r="BT92">
            <v>257.03100000000001</v>
          </cell>
          <cell r="BU92">
            <v>10227.263489999999</v>
          </cell>
          <cell r="BV92">
            <v>761</v>
          </cell>
          <cell r="BW92">
            <v>5.6280000000000001</v>
          </cell>
          <cell r="BX92">
            <v>4282.9080000000004</v>
          </cell>
          <cell r="BY92">
            <v>35.050000000000004</v>
          </cell>
          <cell r="BZ92">
            <v>155.50800000000001</v>
          </cell>
          <cell r="CA92">
            <v>5450.5554000000011</v>
          </cell>
          <cell r="CB92">
            <v>54349.972590000005</v>
          </cell>
          <cell r="CD92">
            <v>22.650000000000002</v>
          </cell>
          <cell r="CE92">
            <v>32.997999999999998</v>
          </cell>
          <cell r="CF92">
            <v>747.40470000000005</v>
          </cell>
          <cell r="CG92">
            <v>36.67</v>
          </cell>
          <cell r="CH92">
            <v>28.759</v>
          </cell>
          <cell r="CI92">
            <v>1054.5925300000001</v>
          </cell>
          <cell r="CJ92">
            <v>1801.9972300000002</v>
          </cell>
          <cell r="CL92">
            <v>1302.8900000000001</v>
          </cell>
        </row>
        <row r="93">
          <cell r="A93" t="str">
            <v>03/30/2006</v>
          </cell>
          <cell r="B93">
            <v>38806</v>
          </cell>
          <cell r="C93">
            <v>103.54675513068376</v>
          </cell>
          <cell r="D93">
            <v>128.71226395052778</v>
          </cell>
          <cell r="E93">
            <v>94.020800120085894</v>
          </cell>
          <cell r="F93">
            <v>101.53496641453323</v>
          </cell>
          <cell r="G93">
            <v>102.47872005044134</v>
          </cell>
          <cell r="H93">
            <v>123.80185259766412</v>
          </cell>
          <cell r="I93">
            <v>61.480000000000004</v>
          </cell>
          <cell r="J93">
            <v>30.214850000000002</v>
          </cell>
          <cell r="K93">
            <v>206.74100000000001</v>
          </cell>
          <cell r="L93">
            <v>6246.648303850001</v>
          </cell>
          <cell r="M93">
            <v>88.48</v>
          </cell>
          <cell r="N93">
            <v>77.356999999999999</v>
          </cell>
          <cell r="O93">
            <v>6844.5473600000005</v>
          </cell>
          <cell r="P93">
            <v>81.010000000000005</v>
          </cell>
          <cell r="Q93">
            <v>146.29</v>
          </cell>
          <cell r="R93">
            <v>11850.9529</v>
          </cell>
          <cell r="S93">
            <v>34.300000000000004</v>
          </cell>
          <cell r="T93">
            <v>92.440400000000011</v>
          </cell>
          <cell r="U93">
            <v>3170.7057200000008</v>
          </cell>
          <cell r="V93">
            <v>32.270000000000003</v>
          </cell>
          <cell r="W93">
            <v>419.04</v>
          </cell>
          <cell r="X93">
            <v>13522.420800000002</v>
          </cell>
          <cell r="Y93">
            <v>85.320000000000007</v>
          </cell>
          <cell r="Z93">
            <v>67.497</v>
          </cell>
          <cell r="AA93">
            <v>5758.8440400000009</v>
          </cell>
          <cell r="AB93">
            <v>17.73</v>
          </cell>
          <cell r="AC93">
            <v>118.474</v>
          </cell>
          <cell r="AD93">
            <v>2100.5440200000003</v>
          </cell>
          <cell r="AE93">
            <v>49.61</v>
          </cell>
          <cell r="AF93">
            <v>135.13900000000001</v>
          </cell>
          <cell r="AG93">
            <v>6704.2457900000009</v>
          </cell>
          <cell r="AH93">
            <v>51.17</v>
          </cell>
          <cell r="AI93">
            <v>83.790999999999997</v>
          </cell>
          <cell r="AJ93">
            <v>4287.58547</v>
          </cell>
          <cell r="AK93">
            <v>60486.494403850011</v>
          </cell>
          <cell r="AM93">
            <v>62.97</v>
          </cell>
          <cell r="AN93">
            <v>50.396000000000001</v>
          </cell>
          <cell r="AO93">
            <v>3173.4361199999998</v>
          </cell>
          <cell r="AP93">
            <v>56.1</v>
          </cell>
          <cell r="AQ93">
            <v>65.591000000000008</v>
          </cell>
          <cell r="AR93">
            <v>3679.6551000000004</v>
          </cell>
          <cell r="AS93">
            <v>105.72</v>
          </cell>
          <cell r="AT93">
            <v>45.727000000000004</v>
          </cell>
          <cell r="AU93">
            <v>4834.2584400000005</v>
          </cell>
          <cell r="AV93">
            <v>61.480000000000004</v>
          </cell>
          <cell r="AW93">
            <v>23.129000000000001</v>
          </cell>
          <cell r="AX93">
            <v>1421.9709200000002</v>
          </cell>
          <cell r="AY93">
            <v>14.43</v>
          </cell>
          <cell r="AZ93">
            <v>29.809000000000001</v>
          </cell>
          <cell r="BA93">
            <v>430.14386999999999</v>
          </cell>
          <cell r="BB93">
            <v>87.76</v>
          </cell>
          <cell r="BC93">
            <v>100.32600000000001</v>
          </cell>
          <cell r="BD93">
            <v>8804.6097600000012</v>
          </cell>
          <cell r="BE93">
            <v>22344.074209999999</v>
          </cell>
          <cell r="BG93">
            <v>63.09</v>
          </cell>
          <cell r="BH93">
            <v>123.786</v>
          </cell>
          <cell r="BI93">
            <v>7809.6587400000008</v>
          </cell>
          <cell r="BJ93">
            <v>33.46</v>
          </cell>
          <cell r="BK93">
            <v>312.22000000000003</v>
          </cell>
          <cell r="BL93">
            <v>10446.881200000002</v>
          </cell>
          <cell r="BM93">
            <v>65.58</v>
          </cell>
          <cell r="BN93">
            <v>93.05</v>
          </cell>
          <cell r="BO93">
            <v>6102.2190000000001</v>
          </cell>
          <cell r="BP93">
            <v>60.550000000000004</v>
          </cell>
          <cell r="BQ93">
            <v>159.148</v>
          </cell>
          <cell r="BR93">
            <v>9636.4114000000009</v>
          </cell>
          <cell r="BS93">
            <v>38.81</v>
          </cell>
          <cell r="BT93">
            <v>257.03100000000001</v>
          </cell>
          <cell r="BU93">
            <v>9975.3731100000005</v>
          </cell>
          <cell r="BV93">
            <v>745.75</v>
          </cell>
          <cell r="BW93">
            <v>5.6280000000000001</v>
          </cell>
          <cell r="BX93">
            <v>4197.0810000000001</v>
          </cell>
          <cell r="BY93">
            <v>34.83</v>
          </cell>
          <cell r="BZ93">
            <v>155.50800000000001</v>
          </cell>
          <cell r="CA93">
            <v>5416.3436400000001</v>
          </cell>
          <cell r="CB93">
            <v>53583.968090000002</v>
          </cell>
          <cell r="CD93">
            <v>22.8</v>
          </cell>
          <cell r="CE93">
            <v>32.997999999999998</v>
          </cell>
          <cell r="CF93">
            <v>752.35439999999994</v>
          </cell>
          <cell r="CG93">
            <v>36.33</v>
          </cell>
          <cell r="CH93">
            <v>28.759</v>
          </cell>
          <cell r="CI93">
            <v>1044.81447</v>
          </cell>
          <cell r="CJ93">
            <v>1797.16887</v>
          </cell>
          <cell r="CL93">
            <v>1300.25</v>
          </cell>
        </row>
        <row r="94">
          <cell r="A94" t="str">
            <v>03/31/2006</v>
          </cell>
          <cell r="B94">
            <v>38807</v>
          </cell>
          <cell r="C94">
            <v>101.15972115913037</v>
          </cell>
          <cell r="D94">
            <v>129.45965281231483</v>
          </cell>
          <cell r="E94">
            <v>93.083242615843545</v>
          </cell>
          <cell r="F94">
            <v>101.8046771543298</v>
          </cell>
          <cell r="G94">
            <v>102.05154476670867</v>
          </cell>
          <cell r="H94">
            <v>121.80829641562624</v>
          </cell>
          <cell r="I94">
            <v>60.49</v>
          </cell>
          <cell r="J94">
            <v>30.172620000000002</v>
          </cell>
          <cell r="K94">
            <v>203.22800000000001</v>
          </cell>
          <cell r="L94">
            <v>6131.9212173600008</v>
          </cell>
          <cell r="M94">
            <v>86.89</v>
          </cell>
          <cell r="N94">
            <v>75.748999999999995</v>
          </cell>
          <cell r="O94">
            <v>6581.83061</v>
          </cell>
          <cell r="P94">
            <v>80.63</v>
          </cell>
          <cell r="Q94">
            <v>146.32</v>
          </cell>
          <cell r="R94">
            <v>11797.781599999998</v>
          </cell>
          <cell r="S94">
            <v>34</v>
          </cell>
          <cell r="T94">
            <v>92.6614</v>
          </cell>
          <cell r="U94">
            <v>3150.4875999999999</v>
          </cell>
          <cell r="V94">
            <v>32.49</v>
          </cell>
          <cell r="W94">
            <v>400.404</v>
          </cell>
          <cell r="X94">
            <v>13009.125960000001</v>
          </cell>
          <cell r="Y94">
            <v>80.72</v>
          </cell>
          <cell r="Z94">
            <v>67.665999999999997</v>
          </cell>
          <cell r="AA94">
            <v>5461.9995199999994</v>
          </cell>
          <cell r="AB94">
            <v>17.940000000000001</v>
          </cell>
          <cell r="AC94">
            <v>118.474</v>
          </cell>
          <cell r="AD94">
            <v>2125.4235600000002</v>
          </cell>
          <cell r="AE94">
            <v>49.44</v>
          </cell>
          <cell r="AF94">
            <v>135.863</v>
          </cell>
          <cell r="AG94">
            <v>6717.0667199999998</v>
          </cell>
          <cell r="AH94">
            <v>50.660000000000004</v>
          </cell>
          <cell r="AI94">
            <v>81.257000000000005</v>
          </cell>
          <cell r="AJ94">
            <v>4116.479620000001</v>
          </cell>
          <cell r="AK94">
            <v>59092.116407360001</v>
          </cell>
          <cell r="AM94">
            <v>63.76</v>
          </cell>
          <cell r="AN94">
            <v>50.319000000000003</v>
          </cell>
          <cell r="AO94">
            <v>3208.3394400000002</v>
          </cell>
          <cell r="AP94">
            <v>56.22</v>
          </cell>
          <cell r="AQ94">
            <v>65.747</v>
          </cell>
          <cell r="AR94">
            <v>3696.2963399999999</v>
          </cell>
          <cell r="AS94">
            <v>107.03</v>
          </cell>
          <cell r="AT94">
            <v>45.721000000000004</v>
          </cell>
          <cell r="AU94">
            <v>4893.5186300000005</v>
          </cell>
          <cell r="AV94">
            <v>60.49</v>
          </cell>
          <cell r="AW94">
            <v>23.129000000000001</v>
          </cell>
          <cell r="AX94">
            <v>1399.07321</v>
          </cell>
          <cell r="AY94">
            <v>14.46</v>
          </cell>
          <cell r="AZ94">
            <v>38.652000000000001</v>
          </cell>
          <cell r="BA94">
            <v>558.9079200000001</v>
          </cell>
          <cell r="BB94">
            <v>86.65</v>
          </cell>
          <cell r="BC94">
            <v>100.608</v>
          </cell>
          <cell r="BD94">
            <v>8717.6832000000013</v>
          </cell>
          <cell r="BE94">
            <v>22473.818740000002</v>
          </cell>
          <cell r="BG94">
            <v>61.99</v>
          </cell>
          <cell r="BH94">
            <v>122.104</v>
          </cell>
          <cell r="BI94">
            <v>7569.22696</v>
          </cell>
          <cell r="BJ94">
            <v>33.22</v>
          </cell>
          <cell r="BK94">
            <v>312.54899999999998</v>
          </cell>
          <cell r="BL94">
            <v>10382.877779999999</v>
          </cell>
          <cell r="BM94">
            <v>64.98</v>
          </cell>
          <cell r="BN94">
            <v>93.05</v>
          </cell>
          <cell r="BO94">
            <v>6046.3890000000001</v>
          </cell>
          <cell r="BP94">
            <v>60.38</v>
          </cell>
          <cell r="BQ94">
            <v>159.148</v>
          </cell>
          <cell r="BR94">
            <v>9609.356240000001</v>
          </cell>
          <cell r="BS94">
            <v>38.42</v>
          </cell>
          <cell r="BT94">
            <v>256.60000000000002</v>
          </cell>
          <cell r="BU94">
            <v>9858.5720000000019</v>
          </cell>
          <cell r="BV94">
            <v>738.95</v>
          </cell>
          <cell r="BW94">
            <v>5.681</v>
          </cell>
          <cell r="BX94">
            <v>4197.9749500000007</v>
          </cell>
          <cell r="BY94">
            <v>34.630000000000003</v>
          </cell>
          <cell r="BZ94">
            <v>155.50800000000001</v>
          </cell>
          <cell r="CA94">
            <v>5385.242040000001</v>
          </cell>
          <cell r="CB94">
            <v>53049.63897</v>
          </cell>
          <cell r="CD94">
            <v>22.71</v>
          </cell>
          <cell r="CE94">
            <v>33.865000000000002</v>
          </cell>
          <cell r="CF94">
            <v>769.07415000000003</v>
          </cell>
          <cell r="CG94">
            <v>35.69</v>
          </cell>
          <cell r="CH94">
            <v>28.94</v>
          </cell>
          <cell r="CI94">
            <v>1032.8686</v>
          </cell>
          <cell r="CJ94">
            <v>1801.9427500000002</v>
          </cell>
          <cell r="CL94">
            <v>1294.83</v>
          </cell>
        </row>
        <row r="95">
          <cell r="A95" t="str">
            <v>04/03/2006</v>
          </cell>
          <cell r="B95">
            <v>38810</v>
          </cell>
          <cell r="C95">
            <v>101.53559287024716</v>
          </cell>
          <cell r="D95">
            <v>131.86545514945863</v>
          </cell>
          <cell r="E95">
            <v>92.796293486171834</v>
          </cell>
          <cell r="F95">
            <v>101.54203873105727</v>
          </cell>
          <cell r="G95">
            <v>102.28641235813365</v>
          </cell>
          <cell r="H95">
            <v>116.87474828836085</v>
          </cell>
          <cell r="I95">
            <v>58.04</v>
          </cell>
          <cell r="J95">
            <v>29.961420000000004</v>
          </cell>
          <cell r="K95">
            <v>203.22800000000001</v>
          </cell>
          <cell r="L95">
            <v>6088.9994637600012</v>
          </cell>
          <cell r="M95">
            <v>87.34</v>
          </cell>
          <cell r="N95">
            <v>75.748999999999995</v>
          </cell>
          <cell r="O95">
            <v>6615.9176600000001</v>
          </cell>
          <cell r="P95">
            <v>80.53</v>
          </cell>
          <cell r="Q95">
            <v>146.32</v>
          </cell>
          <cell r="R95">
            <v>11783.149599999999</v>
          </cell>
          <cell r="S95">
            <v>33.9</v>
          </cell>
          <cell r="T95">
            <v>92.6614</v>
          </cell>
          <cell r="U95">
            <v>3141.2214599999998</v>
          </cell>
          <cell r="V95">
            <v>33.03</v>
          </cell>
          <cell r="W95">
            <v>400.404</v>
          </cell>
          <cell r="X95">
            <v>13225.34412</v>
          </cell>
          <cell r="Y95">
            <v>79.989999999999995</v>
          </cell>
          <cell r="Z95">
            <v>67.665999999999997</v>
          </cell>
          <cell r="AA95">
            <v>5412.6033399999997</v>
          </cell>
          <cell r="AB95">
            <v>18.29</v>
          </cell>
          <cell r="AC95">
            <v>118.474</v>
          </cell>
          <cell r="AD95">
            <v>2166.8894599999999</v>
          </cell>
          <cell r="AE95">
            <v>49.74</v>
          </cell>
          <cell r="AF95">
            <v>135.863</v>
          </cell>
          <cell r="AG95">
            <v>6757.8256200000005</v>
          </cell>
          <cell r="AH95">
            <v>50.7</v>
          </cell>
          <cell r="AI95">
            <v>81.257000000000005</v>
          </cell>
          <cell r="AJ95">
            <v>4119.7299000000003</v>
          </cell>
          <cell r="AK95">
            <v>59311.680623760003</v>
          </cell>
          <cell r="AM95">
            <v>65.84</v>
          </cell>
          <cell r="AN95">
            <v>50.319000000000003</v>
          </cell>
          <cell r="AO95">
            <v>3313.0029600000003</v>
          </cell>
          <cell r="AP95">
            <v>57.370000000000005</v>
          </cell>
          <cell r="AQ95">
            <v>65.747</v>
          </cell>
          <cell r="AR95">
            <v>3771.9053900000004</v>
          </cell>
          <cell r="AS95">
            <v>108.39</v>
          </cell>
          <cell r="AT95">
            <v>45.721000000000004</v>
          </cell>
          <cell r="AU95">
            <v>4955.6991900000003</v>
          </cell>
          <cell r="AV95">
            <v>58.04</v>
          </cell>
          <cell r="AW95">
            <v>23.129000000000001</v>
          </cell>
          <cell r="AX95">
            <v>1342.40716</v>
          </cell>
          <cell r="AY95">
            <v>14.68</v>
          </cell>
          <cell r="AZ95">
            <v>38.652000000000001</v>
          </cell>
          <cell r="BA95">
            <v>567.41136000000006</v>
          </cell>
          <cell r="BB95">
            <v>88.87</v>
          </cell>
          <cell r="BC95">
            <v>100.608</v>
          </cell>
          <cell r="BD95">
            <v>8941.0329600000005</v>
          </cell>
          <cell r="BE95">
            <v>22891.459020000002</v>
          </cell>
          <cell r="BG95">
            <v>61.74</v>
          </cell>
          <cell r="BH95">
            <v>122.104</v>
          </cell>
          <cell r="BI95">
            <v>7538.7009600000001</v>
          </cell>
          <cell r="BJ95">
            <v>33.68</v>
          </cell>
          <cell r="BK95">
            <v>312.54899999999998</v>
          </cell>
          <cell r="BL95">
            <v>10526.650319999999</v>
          </cell>
          <cell r="BM95">
            <v>64.78</v>
          </cell>
          <cell r="BN95">
            <v>93.05</v>
          </cell>
          <cell r="BO95">
            <v>6027.7789999999995</v>
          </cell>
          <cell r="BP95">
            <v>59.400000000000006</v>
          </cell>
          <cell r="BQ95">
            <v>159.148</v>
          </cell>
          <cell r="BR95">
            <v>9453.3912</v>
          </cell>
          <cell r="BS95">
            <v>38.050000000000004</v>
          </cell>
          <cell r="BT95">
            <v>256.60000000000002</v>
          </cell>
          <cell r="BU95">
            <v>9763.6300000000028</v>
          </cell>
          <cell r="BV95">
            <v>753</v>
          </cell>
          <cell r="BW95">
            <v>5.681</v>
          </cell>
          <cell r="BX95">
            <v>4277.7929999999997</v>
          </cell>
          <cell r="BY95">
            <v>34.07</v>
          </cell>
          <cell r="BZ95">
            <v>155.50800000000001</v>
          </cell>
          <cell r="CA95">
            <v>5298.1575600000006</v>
          </cell>
          <cell r="CB95">
            <v>52886.102039999998</v>
          </cell>
          <cell r="CD95">
            <v>22.53</v>
          </cell>
          <cell r="CE95">
            <v>33.865000000000002</v>
          </cell>
          <cell r="CF95">
            <v>762.97845000000007</v>
          </cell>
          <cell r="CG95">
            <v>35.74</v>
          </cell>
          <cell r="CH95">
            <v>28.94</v>
          </cell>
          <cell r="CI95">
            <v>1034.3156000000001</v>
          </cell>
          <cell r="CJ95">
            <v>1797.2940500000002</v>
          </cell>
          <cell r="CL95">
            <v>1297.81</v>
          </cell>
        </row>
        <row r="96">
          <cell r="A96" t="str">
            <v>04/04/2006</v>
          </cell>
          <cell r="B96">
            <v>38811</v>
          </cell>
          <cell r="C96">
            <v>101.70293057445193</v>
          </cell>
          <cell r="D96">
            <v>134.36613096743667</v>
          </cell>
          <cell r="E96">
            <v>93.164923146857575</v>
          </cell>
          <cell r="F96">
            <v>102.17622800913446</v>
          </cell>
          <cell r="G96">
            <v>102.92638713745271</v>
          </cell>
          <cell r="H96">
            <v>118.88844140153039</v>
          </cell>
          <cell r="I96">
            <v>59.04</v>
          </cell>
          <cell r="J96">
            <v>30.151500000000002</v>
          </cell>
          <cell r="K96">
            <v>203.22800000000001</v>
          </cell>
          <cell r="L96">
            <v>6127.6290420000005</v>
          </cell>
          <cell r="M96">
            <v>87.48</v>
          </cell>
          <cell r="N96">
            <v>75.748999999999995</v>
          </cell>
          <cell r="O96">
            <v>6626.5225199999995</v>
          </cell>
          <cell r="P96">
            <v>80.430000000000007</v>
          </cell>
          <cell r="Q96">
            <v>146.32</v>
          </cell>
          <cell r="R96">
            <v>11768.517600000001</v>
          </cell>
          <cell r="S96">
            <v>33.520000000000003</v>
          </cell>
          <cell r="T96">
            <v>92.6614</v>
          </cell>
          <cell r="U96">
            <v>3106.0101280000003</v>
          </cell>
          <cell r="V96">
            <v>33.090000000000003</v>
          </cell>
          <cell r="W96">
            <v>400.404</v>
          </cell>
          <cell r="X96">
            <v>13249.36836</v>
          </cell>
          <cell r="Y96">
            <v>79.53</v>
          </cell>
          <cell r="Z96">
            <v>67.665999999999997</v>
          </cell>
          <cell r="AA96">
            <v>5381.4769799999995</v>
          </cell>
          <cell r="AB96">
            <v>18.420000000000002</v>
          </cell>
          <cell r="AC96">
            <v>118.474</v>
          </cell>
          <cell r="AD96">
            <v>2182.2910800000004</v>
          </cell>
          <cell r="AE96">
            <v>50.050000000000004</v>
          </cell>
          <cell r="AF96">
            <v>135.863</v>
          </cell>
          <cell r="AG96">
            <v>6799.943150000001</v>
          </cell>
          <cell r="AH96">
            <v>51.29</v>
          </cell>
          <cell r="AI96">
            <v>81.257000000000005</v>
          </cell>
          <cell r="AJ96">
            <v>4167.6715300000005</v>
          </cell>
          <cell r="AK96">
            <v>59409.430390000001</v>
          </cell>
          <cell r="AM96">
            <v>68.8</v>
          </cell>
          <cell r="AN96">
            <v>50.319000000000003</v>
          </cell>
          <cell r="AO96">
            <v>3461.9472000000001</v>
          </cell>
          <cell r="AP96">
            <v>58.17</v>
          </cell>
          <cell r="AQ96">
            <v>65.747</v>
          </cell>
          <cell r="AR96">
            <v>3824.50299</v>
          </cell>
          <cell r="AS96">
            <v>109.55</v>
          </cell>
          <cell r="AT96">
            <v>45.721000000000004</v>
          </cell>
          <cell r="AU96">
            <v>5008.7355500000003</v>
          </cell>
          <cell r="AV96">
            <v>59.04</v>
          </cell>
          <cell r="AW96">
            <v>23.129000000000001</v>
          </cell>
          <cell r="AX96">
            <v>1365.5361600000001</v>
          </cell>
          <cell r="AY96">
            <v>14.77</v>
          </cell>
          <cell r="AZ96">
            <v>38.652000000000001</v>
          </cell>
          <cell r="BA96">
            <v>570.89004</v>
          </cell>
          <cell r="BB96">
            <v>90.39</v>
          </cell>
          <cell r="BC96">
            <v>100.608</v>
          </cell>
          <cell r="BD96">
            <v>9093.9571200000009</v>
          </cell>
          <cell r="BE96">
            <v>23325.569060000002</v>
          </cell>
          <cell r="BG96">
            <v>61.65</v>
          </cell>
          <cell r="BH96">
            <v>122.104</v>
          </cell>
          <cell r="BI96">
            <v>7527.7115999999996</v>
          </cell>
          <cell r="BJ96">
            <v>33.86</v>
          </cell>
          <cell r="BK96">
            <v>312.54899999999998</v>
          </cell>
          <cell r="BL96">
            <v>10582.90914</v>
          </cell>
          <cell r="BM96">
            <v>64.98</v>
          </cell>
          <cell r="BN96">
            <v>93.05</v>
          </cell>
          <cell r="BO96">
            <v>6046.3890000000001</v>
          </cell>
          <cell r="BP96">
            <v>59.57</v>
          </cell>
          <cell r="BQ96">
            <v>159.148</v>
          </cell>
          <cell r="BR96">
            <v>9480.4463599999999</v>
          </cell>
          <cell r="BS96">
            <v>38.43</v>
          </cell>
          <cell r="BT96">
            <v>256.60000000000002</v>
          </cell>
          <cell r="BU96">
            <v>9861.1380000000008</v>
          </cell>
          <cell r="BV96">
            <v>759</v>
          </cell>
          <cell r="BW96">
            <v>5.681</v>
          </cell>
          <cell r="BX96">
            <v>4311.8789999999999</v>
          </cell>
          <cell r="BY96">
            <v>33.99</v>
          </cell>
          <cell r="BZ96">
            <v>155.50800000000001</v>
          </cell>
          <cell r="CA96">
            <v>5285.7169200000008</v>
          </cell>
          <cell r="CB96">
            <v>53096.190019999995</v>
          </cell>
          <cell r="CD96">
            <v>22.400000000000002</v>
          </cell>
          <cell r="CE96">
            <v>33.865000000000002</v>
          </cell>
          <cell r="CF96">
            <v>758.57600000000014</v>
          </cell>
          <cell r="CG96">
            <v>36.28</v>
          </cell>
          <cell r="CH96">
            <v>28.94</v>
          </cell>
          <cell r="CI96">
            <v>1049.9432000000002</v>
          </cell>
          <cell r="CJ96">
            <v>1808.5192000000002</v>
          </cell>
          <cell r="CL96">
            <v>1305.93</v>
          </cell>
        </row>
        <row r="97">
          <cell r="A97" t="str">
            <v>04/05/2006</v>
          </cell>
          <cell r="B97">
            <v>38812</v>
          </cell>
          <cell r="C97">
            <v>102.28259599268745</v>
          </cell>
          <cell r="D97">
            <v>137.99761227458819</v>
          </cell>
          <cell r="E97">
            <v>97.920532369782023</v>
          </cell>
          <cell r="F97">
            <v>105.16623654283521</v>
          </cell>
          <cell r="G97">
            <v>103.37011349306428</v>
          </cell>
          <cell r="H97">
            <v>123.23801852597664</v>
          </cell>
          <cell r="I97">
            <v>61.2</v>
          </cell>
          <cell r="J97">
            <v>29.672790000000003</v>
          </cell>
          <cell r="K97">
            <v>203.22800000000001</v>
          </cell>
          <cell r="L97">
            <v>6030.341766120001</v>
          </cell>
          <cell r="M97">
            <v>87.81</v>
          </cell>
          <cell r="N97">
            <v>75.748999999999995</v>
          </cell>
          <cell r="O97">
            <v>6651.5196900000001</v>
          </cell>
          <cell r="P97">
            <v>80.540000000000006</v>
          </cell>
          <cell r="Q97">
            <v>146.32</v>
          </cell>
          <cell r="R97">
            <v>11784.612800000001</v>
          </cell>
          <cell r="S97">
            <v>34.25</v>
          </cell>
          <cell r="T97">
            <v>92.6614</v>
          </cell>
          <cell r="U97">
            <v>3173.6529500000001</v>
          </cell>
          <cell r="V97">
            <v>33.200000000000003</v>
          </cell>
          <cell r="W97">
            <v>400.404</v>
          </cell>
          <cell r="X97">
            <v>13293.412800000002</v>
          </cell>
          <cell r="Y97">
            <v>80.19</v>
          </cell>
          <cell r="Z97">
            <v>67.665999999999997</v>
          </cell>
          <cell r="AA97">
            <v>5426.1365399999995</v>
          </cell>
          <cell r="AB97">
            <v>18.510000000000002</v>
          </cell>
          <cell r="AC97">
            <v>118.474</v>
          </cell>
          <cell r="AD97">
            <v>2192.9537400000004</v>
          </cell>
          <cell r="AE97">
            <v>51.93</v>
          </cell>
          <cell r="AF97">
            <v>135.863</v>
          </cell>
          <cell r="AG97">
            <v>7055.3655900000003</v>
          </cell>
          <cell r="AH97">
            <v>50.95</v>
          </cell>
          <cell r="AI97">
            <v>81.257000000000005</v>
          </cell>
          <cell r="AJ97">
            <v>4140.0441500000006</v>
          </cell>
          <cell r="AK97">
            <v>59748.040026120005</v>
          </cell>
          <cell r="AM97">
            <v>71.5</v>
          </cell>
          <cell r="AN97">
            <v>50.319000000000003</v>
          </cell>
          <cell r="AO97">
            <v>3597.8085000000001</v>
          </cell>
          <cell r="AP97">
            <v>58.550000000000004</v>
          </cell>
          <cell r="AQ97">
            <v>65.747</v>
          </cell>
          <cell r="AR97">
            <v>3849.4868500000002</v>
          </cell>
          <cell r="AS97">
            <v>112.37</v>
          </cell>
          <cell r="AT97">
            <v>45.721000000000004</v>
          </cell>
          <cell r="AU97">
            <v>5137.6687700000002</v>
          </cell>
          <cell r="AV97">
            <v>61.2</v>
          </cell>
          <cell r="AW97">
            <v>23.129000000000001</v>
          </cell>
          <cell r="AX97">
            <v>1415.4948000000002</v>
          </cell>
          <cell r="AY97">
            <v>14.82</v>
          </cell>
          <cell r="AZ97">
            <v>38.652000000000001</v>
          </cell>
          <cell r="BA97">
            <v>572.82263999999998</v>
          </cell>
          <cell r="BB97">
            <v>93.26</v>
          </cell>
          <cell r="BC97">
            <v>100.608</v>
          </cell>
          <cell r="BD97">
            <v>9382.7020800000009</v>
          </cell>
          <cell r="BE97">
            <v>23955.983640000002</v>
          </cell>
          <cell r="BG97">
            <v>63.88</v>
          </cell>
          <cell r="BH97">
            <v>122.104</v>
          </cell>
          <cell r="BI97">
            <v>7800.0035200000002</v>
          </cell>
          <cell r="BJ97">
            <v>35.18</v>
          </cell>
          <cell r="BK97">
            <v>312.54899999999998</v>
          </cell>
          <cell r="BL97">
            <v>10995.473819999999</v>
          </cell>
          <cell r="BM97">
            <v>67.650000000000006</v>
          </cell>
          <cell r="BN97">
            <v>93.05</v>
          </cell>
          <cell r="BO97">
            <v>6294.8325000000004</v>
          </cell>
          <cell r="BP97">
            <v>62.28</v>
          </cell>
          <cell r="BQ97">
            <v>159.148</v>
          </cell>
          <cell r="BR97">
            <v>9911.7374400000008</v>
          </cell>
          <cell r="BS97">
            <v>40.700000000000003</v>
          </cell>
          <cell r="BT97">
            <v>256.60000000000002</v>
          </cell>
          <cell r="BU97">
            <v>10443.620000000001</v>
          </cell>
          <cell r="BV97">
            <v>842.98</v>
          </cell>
          <cell r="BW97">
            <v>5.681</v>
          </cell>
          <cell r="BX97">
            <v>4788.9693800000005</v>
          </cell>
          <cell r="BY97">
            <v>35.83</v>
          </cell>
          <cell r="BZ97">
            <v>155.50800000000001</v>
          </cell>
          <cell r="CA97">
            <v>5571.8516399999999</v>
          </cell>
          <cell r="CB97">
            <v>55806.488300000005</v>
          </cell>
          <cell r="CD97">
            <v>22.51</v>
          </cell>
          <cell r="CE97">
            <v>33.865000000000002</v>
          </cell>
          <cell r="CF97">
            <v>762.30115000000012</v>
          </cell>
          <cell r="CG97">
            <v>37.980000000000004</v>
          </cell>
          <cell r="CH97">
            <v>28.94</v>
          </cell>
          <cell r="CI97">
            <v>1099.1412000000003</v>
          </cell>
          <cell r="CJ97">
            <v>1861.4423500000003</v>
          </cell>
          <cell r="CL97">
            <v>1311.56</v>
          </cell>
        </row>
        <row r="98">
          <cell r="A98" t="str">
            <v>04/06/2006</v>
          </cell>
          <cell r="B98">
            <v>38813</v>
          </cell>
          <cell r="C98">
            <v>101.46651970030317</v>
          </cell>
          <cell r="D98">
            <v>136.79118431874642</v>
          </cell>
          <cell r="E98">
            <v>96.656221666734339</v>
          </cell>
          <cell r="F98">
            <v>106.03661791597834</v>
          </cell>
          <cell r="G98">
            <v>103.17150063051702</v>
          </cell>
          <cell r="H98">
            <v>123.23801852597664</v>
          </cell>
          <cell r="I98">
            <v>61.2</v>
          </cell>
          <cell r="J98">
            <v>29.419360000000001</v>
          </cell>
          <cell r="K98">
            <v>203.22800000000001</v>
          </cell>
          <cell r="L98">
            <v>5978.8376940800008</v>
          </cell>
          <cell r="M98">
            <v>87.25</v>
          </cell>
          <cell r="N98">
            <v>75.748999999999995</v>
          </cell>
          <cell r="O98">
            <v>6609.1002499999995</v>
          </cell>
          <cell r="P98">
            <v>79.290000000000006</v>
          </cell>
          <cell r="Q98">
            <v>146.32</v>
          </cell>
          <cell r="R98">
            <v>11601.712800000001</v>
          </cell>
          <cell r="S98">
            <v>34.840000000000003</v>
          </cell>
          <cell r="T98">
            <v>92.6614</v>
          </cell>
          <cell r="U98">
            <v>3228.3231760000003</v>
          </cell>
          <cell r="V98">
            <v>32.700000000000003</v>
          </cell>
          <cell r="W98">
            <v>400.404</v>
          </cell>
          <cell r="X98">
            <v>13093.210800000001</v>
          </cell>
          <cell r="Y98">
            <v>79.94</v>
          </cell>
          <cell r="Z98">
            <v>67.665999999999997</v>
          </cell>
          <cell r="AA98">
            <v>5409.2200399999992</v>
          </cell>
          <cell r="AB98">
            <v>19.11</v>
          </cell>
          <cell r="AC98">
            <v>118.474</v>
          </cell>
          <cell r="AD98">
            <v>2264.0381400000001</v>
          </cell>
          <cell r="AE98">
            <v>51.52</v>
          </cell>
          <cell r="AF98">
            <v>135.863</v>
          </cell>
          <cell r="AG98">
            <v>6999.66176</v>
          </cell>
          <cell r="AH98">
            <v>50.300000000000004</v>
          </cell>
          <cell r="AI98">
            <v>81.257000000000005</v>
          </cell>
          <cell r="AJ98">
            <v>4087.2271000000005</v>
          </cell>
          <cell r="AK98">
            <v>59271.331760080007</v>
          </cell>
          <cell r="AM98">
            <v>70.180000000000007</v>
          </cell>
          <cell r="AN98">
            <v>50.319000000000003</v>
          </cell>
          <cell r="AO98">
            <v>3531.3874200000005</v>
          </cell>
          <cell r="AP98">
            <v>59.85</v>
          </cell>
          <cell r="AQ98">
            <v>65.747</v>
          </cell>
          <cell r="AR98">
            <v>3934.95795</v>
          </cell>
          <cell r="AS98">
            <v>110.93</v>
          </cell>
          <cell r="AT98">
            <v>45.721000000000004</v>
          </cell>
          <cell r="AU98">
            <v>5071.8305300000011</v>
          </cell>
          <cell r="AV98">
            <v>61.2</v>
          </cell>
          <cell r="AW98">
            <v>23.129000000000001</v>
          </cell>
          <cell r="AX98">
            <v>1415.4948000000002</v>
          </cell>
          <cell r="AY98">
            <v>14.100000000000001</v>
          </cell>
          <cell r="AZ98">
            <v>38.652000000000001</v>
          </cell>
          <cell r="BA98">
            <v>544.99320000000012</v>
          </cell>
          <cell r="BB98">
            <v>91.92</v>
          </cell>
          <cell r="BC98">
            <v>100.608</v>
          </cell>
          <cell r="BD98">
            <v>9247.8873600000006</v>
          </cell>
          <cell r="BE98">
            <v>23746.551260000004</v>
          </cell>
          <cell r="BG98">
            <v>63.17</v>
          </cell>
          <cell r="BH98">
            <v>122.104</v>
          </cell>
          <cell r="BI98">
            <v>7713.3096800000003</v>
          </cell>
          <cell r="BJ98">
            <v>34.770000000000003</v>
          </cell>
          <cell r="BK98">
            <v>312.54899999999998</v>
          </cell>
          <cell r="BL98">
            <v>10867.328730000001</v>
          </cell>
          <cell r="BM98">
            <v>67.75</v>
          </cell>
          <cell r="BN98">
            <v>93.05</v>
          </cell>
          <cell r="BO98">
            <v>6304.1374999999998</v>
          </cell>
          <cell r="BP98">
            <v>61.27</v>
          </cell>
          <cell r="BQ98">
            <v>159.148</v>
          </cell>
          <cell r="BR98">
            <v>9750.9979600000006</v>
          </cell>
          <cell r="BS98">
            <v>40.26</v>
          </cell>
          <cell r="BT98">
            <v>256.60000000000002</v>
          </cell>
          <cell r="BU98">
            <v>10330.716</v>
          </cell>
          <cell r="BV98">
            <v>815</v>
          </cell>
          <cell r="BW98">
            <v>5.681</v>
          </cell>
          <cell r="BX98">
            <v>4630.0150000000003</v>
          </cell>
          <cell r="BY98">
            <v>35.300000000000004</v>
          </cell>
          <cell r="BZ98">
            <v>155.50800000000001</v>
          </cell>
          <cell r="CA98">
            <v>5489.4324000000006</v>
          </cell>
          <cell r="CB98">
            <v>55085.937270000002</v>
          </cell>
          <cell r="CD98">
            <v>22.700000000000003</v>
          </cell>
          <cell r="CE98">
            <v>33.865000000000002</v>
          </cell>
          <cell r="CF98">
            <v>768.73550000000012</v>
          </cell>
          <cell r="CG98">
            <v>38.29</v>
          </cell>
          <cell r="CH98">
            <v>28.94</v>
          </cell>
          <cell r="CI98">
            <v>1108.1125999999999</v>
          </cell>
          <cell r="CJ98">
            <v>1876.8481000000002</v>
          </cell>
          <cell r="CL98">
            <v>1309.04</v>
          </cell>
        </row>
        <row r="99">
          <cell r="A99" t="str">
            <v>04/07/2006</v>
          </cell>
          <cell r="B99">
            <v>38814</v>
          </cell>
          <cell r="C99">
            <v>101.09038206954268</v>
          </cell>
          <cell r="D99">
            <v>134.42014973070485</v>
          </cell>
          <cell r="E99">
            <v>96.684347192386824</v>
          </cell>
          <cell r="F99">
            <v>104.45517155702315</v>
          </cell>
          <cell r="G99">
            <v>102.1043505674653</v>
          </cell>
          <cell r="H99">
            <v>120.01610954490536</v>
          </cell>
          <cell r="I99">
            <v>59.6</v>
          </cell>
          <cell r="J99">
            <v>29.215200000000003</v>
          </cell>
          <cell r="K99">
            <v>203.22800000000001</v>
          </cell>
          <cell r="L99">
            <v>5937.346665600001</v>
          </cell>
          <cell r="M99">
            <v>86.86</v>
          </cell>
          <cell r="N99">
            <v>75.748999999999995</v>
          </cell>
          <cell r="O99">
            <v>6579.5581399999992</v>
          </cell>
          <cell r="P99">
            <v>78.03</v>
          </cell>
          <cell r="Q99">
            <v>146.32</v>
          </cell>
          <cell r="R99">
            <v>11417.3496</v>
          </cell>
          <cell r="S99">
            <v>34.880000000000003</v>
          </cell>
          <cell r="T99">
            <v>92.6614</v>
          </cell>
          <cell r="U99">
            <v>3232.0296320000002</v>
          </cell>
          <cell r="V99">
            <v>32.6</v>
          </cell>
          <cell r="W99">
            <v>400.404</v>
          </cell>
          <cell r="X99">
            <v>13053.170400000001</v>
          </cell>
          <cell r="Y99">
            <v>79.75</v>
          </cell>
          <cell r="Z99">
            <v>67.665999999999997</v>
          </cell>
          <cell r="AA99">
            <v>5396.3634999999995</v>
          </cell>
          <cell r="AB99">
            <v>19.37</v>
          </cell>
          <cell r="AC99">
            <v>118.474</v>
          </cell>
          <cell r="AD99">
            <v>2294.8413800000003</v>
          </cell>
          <cell r="AE99">
            <v>50.65</v>
          </cell>
          <cell r="AF99">
            <v>135.863</v>
          </cell>
          <cell r="AG99">
            <v>6881.4609499999997</v>
          </cell>
          <cell r="AH99">
            <v>52.42</v>
          </cell>
          <cell r="AI99">
            <v>81.257000000000005</v>
          </cell>
          <cell r="AJ99">
            <v>4259.4919400000008</v>
          </cell>
          <cell r="AK99">
            <v>59051.612207599996</v>
          </cell>
          <cell r="AM99">
            <v>71.09</v>
          </cell>
          <cell r="AN99">
            <v>50.319000000000003</v>
          </cell>
          <cell r="AO99">
            <v>3577.1777100000004</v>
          </cell>
          <cell r="AP99">
            <v>59.980000000000004</v>
          </cell>
          <cell r="AQ99">
            <v>65.747</v>
          </cell>
          <cell r="AR99">
            <v>3943.5050600000004</v>
          </cell>
          <cell r="AS99">
            <v>108.51</v>
          </cell>
          <cell r="AT99">
            <v>45.721000000000004</v>
          </cell>
          <cell r="AU99">
            <v>4961.1857100000007</v>
          </cell>
          <cell r="AV99">
            <v>59.6</v>
          </cell>
          <cell r="AW99">
            <v>23.129000000000001</v>
          </cell>
          <cell r="AX99">
            <v>1378.4884000000002</v>
          </cell>
          <cell r="AY99">
            <v>13.700000000000001</v>
          </cell>
          <cell r="AZ99">
            <v>38.652000000000001</v>
          </cell>
          <cell r="BA99">
            <v>529.53240000000005</v>
          </cell>
          <cell r="BB99">
            <v>88.91</v>
          </cell>
          <cell r="BC99">
            <v>100.608</v>
          </cell>
          <cell r="BD99">
            <v>8945.0572800000009</v>
          </cell>
          <cell r="BE99">
            <v>23334.946560000004</v>
          </cell>
          <cell r="BG99">
            <v>63.25</v>
          </cell>
          <cell r="BH99">
            <v>122.104</v>
          </cell>
          <cell r="BI99">
            <v>7723.0779999999995</v>
          </cell>
          <cell r="BJ99">
            <v>34.5</v>
          </cell>
          <cell r="BK99">
            <v>312.54899999999998</v>
          </cell>
          <cell r="BL99">
            <v>10782.940499999999</v>
          </cell>
          <cell r="BM99">
            <v>67.7</v>
          </cell>
          <cell r="BN99">
            <v>93.05</v>
          </cell>
          <cell r="BO99">
            <v>6299.4849999999997</v>
          </cell>
          <cell r="BP99">
            <v>61.410000000000004</v>
          </cell>
          <cell r="BQ99">
            <v>159.148</v>
          </cell>
          <cell r="BR99">
            <v>9773.2786800000013</v>
          </cell>
          <cell r="BS99">
            <v>40.81</v>
          </cell>
          <cell r="BT99">
            <v>256.60000000000002</v>
          </cell>
          <cell r="BU99">
            <v>10471.846000000001</v>
          </cell>
          <cell r="BV99">
            <v>800</v>
          </cell>
          <cell r="BW99">
            <v>5.681</v>
          </cell>
          <cell r="BX99">
            <v>4544.8</v>
          </cell>
          <cell r="BY99">
            <v>35.410000000000004</v>
          </cell>
          <cell r="BZ99">
            <v>155.50800000000001</v>
          </cell>
          <cell r="CA99">
            <v>5506.5382800000007</v>
          </cell>
          <cell r="CB99">
            <v>55101.966460000003</v>
          </cell>
          <cell r="CD99">
            <v>22.54</v>
          </cell>
          <cell r="CE99">
            <v>33.865000000000002</v>
          </cell>
          <cell r="CF99">
            <v>763.31709999999998</v>
          </cell>
          <cell r="CG99">
            <v>37.51</v>
          </cell>
          <cell r="CH99">
            <v>28.94</v>
          </cell>
          <cell r="CI99">
            <v>1085.5393999999999</v>
          </cell>
          <cell r="CJ99">
            <v>1848.8564999999999</v>
          </cell>
          <cell r="CL99">
            <v>1295.5</v>
          </cell>
        </row>
        <row r="100">
          <cell r="A100" t="str">
            <v>04/10/2006</v>
          </cell>
          <cell r="B100">
            <v>38817</v>
          </cell>
          <cell r="C100">
            <v>100.85281593009829</v>
          </cell>
          <cell r="D100">
            <v>133.93378944102983</v>
          </cell>
          <cell r="E100">
            <v>95.806441345234646</v>
          </cell>
          <cell r="F100">
            <v>104.75779868165141</v>
          </cell>
          <cell r="G100">
            <v>102.19144073139974</v>
          </cell>
          <cell r="H100">
            <v>119.65364478453483</v>
          </cell>
          <cell r="I100">
            <v>59.42</v>
          </cell>
          <cell r="J100">
            <v>29.313760000000002</v>
          </cell>
          <cell r="K100">
            <v>203.22800000000001</v>
          </cell>
          <cell r="L100">
            <v>5957.376817280001</v>
          </cell>
          <cell r="M100">
            <v>86.05</v>
          </cell>
          <cell r="N100">
            <v>75.748999999999995</v>
          </cell>
          <cell r="O100">
            <v>6518.2014499999996</v>
          </cell>
          <cell r="P100">
            <v>78.38</v>
          </cell>
          <cell r="Q100">
            <v>146.32</v>
          </cell>
          <cell r="R100">
            <v>11468.561599999999</v>
          </cell>
          <cell r="S100">
            <v>34.64</v>
          </cell>
          <cell r="T100">
            <v>92.6614</v>
          </cell>
          <cell r="U100">
            <v>3209.790896</v>
          </cell>
          <cell r="V100">
            <v>32.29</v>
          </cell>
          <cell r="W100">
            <v>400.404</v>
          </cell>
          <cell r="X100">
            <v>12929.04516</v>
          </cell>
          <cell r="Y100">
            <v>79.180000000000007</v>
          </cell>
          <cell r="Z100">
            <v>67.665999999999997</v>
          </cell>
          <cell r="AA100">
            <v>5357.7938800000002</v>
          </cell>
          <cell r="AB100">
            <v>18.98</v>
          </cell>
          <cell r="AC100">
            <v>118.474</v>
          </cell>
          <cell r="AD100">
            <v>2248.63652</v>
          </cell>
          <cell r="AE100">
            <v>50.97</v>
          </cell>
          <cell r="AF100">
            <v>135.863</v>
          </cell>
          <cell r="AG100">
            <v>6924.9371099999998</v>
          </cell>
          <cell r="AH100">
            <v>52.900000000000006</v>
          </cell>
          <cell r="AI100">
            <v>81.257000000000005</v>
          </cell>
          <cell r="AJ100">
            <v>4298.4953000000005</v>
          </cell>
          <cell r="AK100">
            <v>58912.838733279998</v>
          </cell>
          <cell r="AM100">
            <v>69.73</v>
          </cell>
          <cell r="AN100">
            <v>50.319000000000003</v>
          </cell>
          <cell r="AO100">
            <v>3508.7438700000002</v>
          </cell>
          <cell r="AP100">
            <v>59.59</v>
          </cell>
          <cell r="AQ100">
            <v>65.747</v>
          </cell>
          <cell r="AR100">
            <v>3917.86373</v>
          </cell>
          <cell r="AS100">
            <v>107.05</v>
          </cell>
          <cell r="AT100">
            <v>45.721000000000004</v>
          </cell>
          <cell r="AU100">
            <v>4894.4330500000005</v>
          </cell>
          <cell r="AV100">
            <v>59.42</v>
          </cell>
          <cell r="AW100">
            <v>23.129000000000001</v>
          </cell>
          <cell r="AX100">
            <v>1374.32518</v>
          </cell>
          <cell r="AY100">
            <v>13.780000000000001</v>
          </cell>
          <cell r="AZ100">
            <v>38.652000000000001</v>
          </cell>
          <cell r="BA100">
            <v>532.62456000000009</v>
          </cell>
          <cell r="BB100">
            <v>89.68</v>
          </cell>
          <cell r="BC100">
            <v>100.608</v>
          </cell>
          <cell r="BD100">
            <v>9022.5254400000013</v>
          </cell>
          <cell r="BE100">
            <v>23250.515830000004</v>
          </cell>
          <cell r="BG100">
            <v>62.54</v>
          </cell>
          <cell r="BH100">
            <v>122.104</v>
          </cell>
          <cell r="BI100">
            <v>7636.3841599999996</v>
          </cell>
          <cell r="BJ100">
            <v>34.020000000000003</v>
          </cell>
          <cell r="BK100">
            <v>312.54899999999998</v>
          </cell>
          <cell r="BL100">
            <v>10632.91698</v>
          </cell>
          <cell r="BM100">
            <v>67.7</v>
          </cell>
          <cell r="BN100">
            <v>93.05</v>
          </cell>
          <cell r="BO100">
            <v>6299.4849999999997</v>
          </cell>
          <cell r="BP100">
            <v>60.900000000000006</v>
          </cell>
          <cell r="BQ100">
            <v>159.148</v>
          </cell>
          <cell r="BR100">
            <v>9692.1131999999998</v>
          </cell>
          <cell r="BS100">
            <v>40.869999999999997</v>
          </cell>
          <cell r="BT100">
            <v>256.60000000000002</v>
          </cell>
          <cell r="BU100">
            <v>10487.242</v>
          </cell>
          <cell r="BV100">
            <v>792</v>
          </cell>
          <cell r="BW100">
            <v>5.681</v>
          </cell>
          <cell r="BX100">
            <v>4499.3519999999999</v>
          </cell>
          <cell r="BY100">
            <v>34.43</v>
          </cell>
          <cell r="BZ100">
            <v>155.50800000000001</v>
          </cell>
          <cell r="CA100">
            <v>5354.1404400000001</v>
          </cell>
          <cell r="CB100">
            <v>54601.633780000004</v>
          </cell>
          <cell r="CD100">
            <v>23.04</v>
          </cell>
          <cell r="CE100">
            <v>33.865000000000002</v>
          </cell>
          <cell r="CF100">
            <v>780.24959999999999</v>
          </cell>
          <cell r="CG100">
            <v>37.11</v>
          </cell>
          <cell r="CH100">
            <v>28.94</v>
          </cell>
          <cell r="CI100">
            <v>1073.9634000000001</v>
          </cell>
          <cell r="CJ100">
            <v>1854.2130000000002</v>
          </cell>
          <cell r="CL100">
            <v>1296.605</v>
          </cell>
        </row>
        <row r="101">
          <cell r="A101" t="str">
            <v>04/11/2006</v>
          </cell>
          <cell r="B101">
            <v>38818</v>
          </cell>
          <cell r="C101">
            <v>100.17511043300334</v>
          </cell>
          <cell r="D101">
            <v>131.00208795973137</v>
          </cell>
          <cell r="E101">
            <v>95.391863605839049</v>
          </cell>
          <cell r="F101">
            <v>102.54841728203085</v>
          </cell>
          <cell r="G101">
            <v>101.40093001261033</v>
          </cell>
          <cell r="H101">
            <v>117.47885622231171</v>
          </cell>
          <cell r="I101">
            <v>58.34</v>
          </cell>
          <cell r="J101">
            <v>28.722410000000004</v>
          </cell>
          <cell r="K101">
            <v>203.22800000000001</v>
          </cell>
          <cell r="L101">
            <v>5837.197939480001</v>
          </cell>
          <cell r="M101">
            <v>85.65</v>
          </cell>
          <cell r="N101">
            <v>75.748999999999995</v>
          </cell>
          <cell r="O101">
            <v>6487.9018500000002</v>
          </cell>
          <cell r="P101">
            <v>78.239999999999995</v>
          </cell>
          <cell r="Q101">
            <v>146.32</v>
          </cell>
          <cell r="R101">
            <v>11448.076799999999</v>
          </cell>
          <cell r="S101">
            <v>34.950000000000003</v>
          </cell>
          <cell r="T101">
            <v>92.6614</v>
          </cell>
          <cell r="U101">
            <v>3238.5159300000005</v>
          </cell>
          <cell r="V101">
            <v>32.090000000000003</v>
          </cell>
          <cell r="W101">
            <v>400.404</v>
          </cell>
          <cell r="X101">
            <v>12848.964360000002</v>
          </cell>
          <cell r="Y101">
            <v>78.63</v>
          </cell>
          <cell r="Z101">
            <v>67.665999999999997</v>
          </cell>
          <cell r="AA101">
            <v>5320.5775799999992</v>
          </cell>
          <cell r="AB101">
            <v>18.82</v>
          </cell>
          <cell r="AC101">
            <v>118.474</v>
          </cell>
          <cell r="AD101">
            <v>2229.6806799999999</v>
          </cell>
          <cell r="AE101">
            <v>50.1</v>
          </cell>
          <cell r="AF101">
            <v>135.863</v>
          </cell>
          <cell r="AG101">
            <v>6806.7363000000005</v>
          </cell>
          <cell r="AH101">
            <v>52.910000000000004</v>
          </cell>
          <cell r="AI101">
            <v>81.257000000000005</v>
          </cell>
          <cell r="AJ101">
            <v>4299.3078700000005</v>
          </cell>
          <cell r="AK101">
            <v>58516.959309480008</v>
          </cell>
          <cell r="AM101">
            <v>68.040000000000006</v>
          </cell>
          <cell r="AN101">
            <v>50.319000000000003</v>
          </cell>
          <cell r="AO101">
            <v>3423.7047600000005</v>
          </cell>
          <cell r="AP101">
            <v>58.64</v>
          </cell>
          <cell r="AQ101">
            <v>65.747</v>
          </cell>
          <cell r="AR101">
            <v>3855.4040800000002</v>
          </cell>
          <cell r="AS101">
            <v>104.97</v>
          </cell>
          <cell r="AT101">
            <v>45.721000000000004</v>
          </cell>
          <cell r="AU101">
            <v>4799.3333700000003</v>
          </cell>
          <cell r="AV101">
            <v>58.34</v>
          </cell>
          <cell r="AW101">
            <v>23.129000000000001</v>
          </cell>
          <cell r="AX101">
            <v>1349.3458600000001</v>
          </cell>
          <cell r="AY101">
            <v>13.21</v>
          </cell>
          <cell r="AZ101">
            <v>38.652000000000001</v>
          </cell>
          <cell r="BA101">
            <v>510.59292000000005</v>
          </cell>
          <cell r="BB101">
            <v>87.5</v>
          </cell>
          <cell r="BC101">
            <v>100.608</v>
          </cell>
          <cell r="BD101">
            <v>8803.2000000000007</v>
          </cell>
          <cell r="BE101">
            <v>22741.580990000002</v>
          </cell>
          <cell r="BG101">
            <v>62.730000000000004</v>
          </cell>
          <cell r="BH101">
            <v>122.104</v>
          </cell>
          <cell r="BI101">
            <v>7659.58392</v>
          </cell>
          <cell r="BJ101">
            <v>34.049999999999997</v>
          </cell>
          <cell r="BK101">
            <v>312.54899999999998</v>
          </cell>
          <cell r="BL101">
            <v>10642.293449999999</v>
          </cell>
          <cell r="BM101">
            <v>67.14</v>
          </cell>
          <cell r="BN101">
            <v>93.05</v>
          </cell>
          <cell r="BO101">
            <v>6247.3769999999995</v>
          </cell>
          <cell r="BP101">
            <v>60.78</v>
          </cell>
          <cell r="BQ101">
            <v>159.148</v>
          </cell>
          <cell r="BR101">
            <v>9673.0154399999992</v>
          </cell>
          <cell r="BS101">
            <v>40.51</v>
          </cell>
          <cell r="BT101">
            <v>256.60000000000002</v>
          </cell>
          <cell r="BU101">
            <v>10394.866</v>
          </cell>
          <cell r="BV101">
            <v>794</v>
          </cell>
          <cell r="BW101">
            <v>5.681</v>
          </cell>
          <cell r="BX101">
            <v>4510.7139999999999</v>
          </cell>
          <cell r="BY101">
            <v>33.68</v>
          </cell>
          <cell r="BZ101">
            <v>155.50800000000001</v>
          </cell>
          <cell r="CA101">
            <v>5237.5094400000007</v>
          </cell>
          <cell r="CB101">
            <v>54365.359250000001</v>
          </cell>
          <cell r="CD101">
            <v>23.150000000000002</v>
          </cell>
          <cell r="CE101">
            <v>33.865000000000002</v>
          </cell>
          <cell r="CF101">
            <v>783.97475000000009</v>
          </cell>
          <cell r="CG101">
            <v>35.630000000000003</v>
          </cell>
          <cell r="CH101">
            <v>28.94</v>
          </cell>
          <cell r="CI101">
            <v>1031.1322</v>
          </cell>
          <cell r="CJ101">
            <v>1815.1069500000001</v>
          </cell>
          <cell r="CL101">
            <v>1286.575</v>
          </cell>
        </row>
        <row r="102">
          <cell r="A102" t="str">
            <v>04/12/2006</v>
          </cell>
          <cell r="B102">
            <v>38819</v>
          </cell>
          <cell r="C102">
            <v>100.36307208571201</v>
          </cell>
          <cell r="D102">
            <v>132.0510618919084</v>
          </cell>
          <cell r="E102">
            <v>93.135407644689991</v>
          </cell>
          <cell r="F102">
            <v>102.32020258825261</v>
          </cell>
          <cell r="G102">
            <v>101.52269861286254</v>
          </cell>
          <cell r="H102">
            <v>117.84132098268223</v>
          </cell>
          <cell r="I102">
            <v>58.52</v>
          </cell>
          <cell r="J102">
            <v>28.870250000000002</v>
          </cell>
          <cell r="K102">
            <v>203.22800000000001</v>
          </cell>
          <cell r="L102">
            <v>5867.2431670000005</v>
          </cell>
          <cell r="M102">
            <v>85.55</v>
          </cell>
          <cell r="N102">
            <v>75.748999999999995</v>
          </cell>
          <cell r="O102">
            <v>6480.3269499999997</v>
          </cell>
          <cell r="P102">
            <v>78.2</v>
          </cell>
          <cell r="Q102">
            <v>146.32</v>
          </cell>
          <cell r="R102">
            <v>11442.224</v>
          </cell>
          <cell r="S102">
            <v>35</v>
          </cell>
          <cell r="T102">
            <v>92.6614</v>
          </cell>
          <cell r="U102">
            <v>3243.1489999999999</v>
          </cell>
          <cell r="V102">
            <v>32.130000000000003</v>
          </cell>
          <cell r="W102">
            <v>400.404</v>
          </cell>
          <cell r="X102">
            <v>12864.980520000001</v>
          </cell>
          <cell r="Y102">
            <v>78.62</v>
          </cell>
          <cell r="Z102">
            <v>67.665999999999997</v>
          </cell>
          <cell r="AA102">
            <v>5319.90092</v>
          </cell>
          <cell r="AB102">
            <v>18.96</v>
          </cell>
          <cell r="AC102">
            <v>118.474</v>
          </cell>
          <cell r="AD102">
            <v>2246.2670400000002</v>
          </cell>
          <cell r="AE102">
            <v>50.75</v>
          </cell>
          <cell r="AF102">
            <v>135.863</v>
          </cell>
          <cell r="AG102">
            <v>6895.0472499999996</v>
          </cell>
          <cell r="AH102">
            <v>52.52</v>
          </cell>
          <cell r="AI102">
            <v>81.257000000000005</v>
          </cell>
          <cell r="AJ102">
            <v>4267.6176400000004</v>
          </cell>
          <cell r="AK102">
            <v>58626.756486999991</v>
          </cell>
          <cell r="AM102">
            <v>67.62</v>
          </cell>
          <cell r="AN102">
            <v>50.319000000000003</v>
          </cell>
          <cell r="AO102">
            <v>3402.5707800000005</v>
          </cell>
          <cell r="AP102">
            <v>59.120000000000005</v>
          </cell>
          <cell r="AQ102">
            <v>65.747</v>
          </cell>
          <cell r="AR102">
            <v>3886.9626400000002</v>
          </cell>
          <cell r="AS102">
            <v>107.63</v>
          </cell>
          <cell r="AT102">
            <v>45.721000000000004</v>
          </cell>
          <cell r="AU102">
            <v>4920.9512300000006</v>
          </cell>
          <cell r="AV102">
            <v>58.52</v>
          </cell>
          <cell r="AW102">
            <v>23.129000000000001</v>
          </cell>
          <cell r="AX102">
            <v>1353.50908</v>
          </cell>
          <cell r="AY102">
            <v>13.200000000000001</v>
          </cell>
          <cell r="AZ102">
            <v>38.652000000000001</v>
          </cell>
          <cell r="BA102">
            <v>510.20640000000003</v>
          </cell>
          <cell r="BB102">
            <v>87.960000000000008</v>
          </cell>
          <cell r="BC102">
            <v>100.608</v>
          </cell>
          <cell r="BD102">
            <v>8849.4796800000004</v>
          </cell>
          <cell r="BE102">
            <v>22923.679810000001</v>
          </cell>
          <cell r="BG102">
            <v>61.6</v>
          </cell>
          <cell r="BH102">
            <v>122.104</v>
          </cell>
          <cell r="BI102">
            <v>7521.6064000000006</v>
          </cell>
          <cell r="BJ102">
            <v>33.06</v>
          </cell>
          <cell r="BK102">
            <v>312.54899999999998</v>
          </cell>
          <cell r="BL102">
            <v>10332.86994</v>
          </cell>
          <cell r="BM102">
            <v>65.3</v>
          </cell>
          <cell r="BN102">
            <v>93.05</v>
          </cell>
          <cell r="BO102">
            <v>6076.165</v>
          </cell>
          <cell r="BP102">
            <v>59.65</v>
          </cell>
          <cell r="BQ102">
            <v>159.148</v>
          </cell>
          <cell r="BR102">
            <v>9493.1782000000003</v>
          </cell>
          <cell r="BS102">
            <v>39.69</v>
          </cell>
          <cell r="BT102">
            <v>256.60000000000002</v>
          </cell>
          <cell r="BU102">
            <v>10184.454</v>
          </cell>
          <cell r="BV102">
            <v>760</v>
          </cell>
          <cell r="BW102">
            <v>5.681</v>
          </cell>
          <cell r="BX102">
            <v>4317.5600000000004</v>
          </cell>
          <cell r="BY102">
            <v>33.14</v>
          </cell>
          <cell r="BZ102">
            <v>155.50800000000001</v>
          </cell>
          <cell r="CA102">
            <v>5153.5351200000005</v>
          </cell>
          <cell r="CB102">
            <v>53079.36866</v>
          </cell>
          <cell r="CD102">
            <v>23.27</v>
          </cell>
          <cell r="CE102">
            <v>33.865000000000002</v>
          </cell>
          <cell r="CF102">
            <v>788.03854999999999</v>
          </cell>
          <cell r="CG102">
            <v>35.35</v>
          </cell>
          <cell r="CH102">
            <v>28.94</v>
          </cell>
          <cell r="CI102">
            <v>1023.0290000000001</v>
          </cell>
          <cell r="CJ102">
            <v>1811.0675500000002</v>
          </cell>
          <cell r="CL102">
            <v>1288.1200000000001</v>
          </cell>
        </row>
        <row r="103">
          <cell r="A103" t="str">
            <v>04/13/2006</v>
          </cell>
          <cell r="B103">
            <v>38820</v>
          </cell>
          <cell r="C103">
            <v>100.13439976262819</v>
          </cell>
          <cell r="D103">
            <v>135.41026645439706</v>
          </cell>
          <cell r="E103">
            <v>92.431399813968312</v>
          </cell>
          <cell r="F103">
            <v>102.07982405242591</v>
          </cell>
          <cell r="G103">
            <v>101.60151324085749</v>
          </cell>
          <cell r="H103">
            <v>117.51913008457511</v>
          </cell>
          <cell r="I103">
            <v>58.36</v>
          </cell>
          <cell r="J103">
            <v>28.792810000000003</v>
          </cell>
          <cell r="K103">
            <v>203.22800000000001</v>
          </cell>
          <cell r="L103">
            <v>5851.5051906800009</v>
          </cell>
          <cell r="M103">
            <v>86.24</v>
          </cell>
          <cell r="N103">
            <v>75.748999999999995</v>
          </cell>
          <cell r="O103">
            <v>6532.5937599999988</v>
          </cell>
          <cell r="P103">
            <v>77.600000000000009</v>
          </cell>
          <cell r="Q103">
            <v>146.32</v>
          </cell>
          <cell r="R103">
            <v>11354.432000000001</v>
          </cell>
          <cell r="S103">
            <v>34.411000000000001</v>
          </cell>
          <cell r="T103">
            <v>92.6614</v>
          </cell>
          <cell r="U103">
            <v>3188.5714354000002</v>
          </cell>
          <cell r="V103">
            <v>32.08</v>
          </cell>
          <cell r="W103">
            <v>400.404</v>
          </cell>
          <cell r="X103">
            <v>12844.960319999998</v>
          </cell>
          <cell r="Y103">
            <v>78.88</v>
          </cell>
          <cell r="Z103">
            <v>67.665999999999997</v>
          </cell>
          <cell r="AA103">
            <v>5337.4940799999995</v>
          </cell>
          <cell r="AB103">
            <v>19.02</v>
          </cell>
          <cell r="AC103">
            <v>118.474</v>
          </cell>
          <cell r="AD103">
            <v>2253.3754800000002</v>
          </cell>
          <cell r="AE103">
            <v>50.32</v>
          </cell>
          <cell r="AF103">
            <v>135.863</v>
          </cell>
          <cell r="AG103">
            <v>6836.6261599999998</v>
          </cell>
          <cell r="AH103">
            <v>52.84</v>
          </cell>
          <cell r="AI103">
            <v>81.257000000000005</v>
          </cell>
          <cell r="AJ103">
            <v>4293.6198800000002</v>
          </cell>
          <cell r="AK103">
            <v>58493.178306080001</v>
          </cell>
          <cell r="AM103">
            <v>71.41</v>
          </cell>
          <cell r="AN103">
            <v>50.319000000000003</v>
          </cell>
          <cell r="AO103">
            <v>3593.27979</v>
          </cell>
          <cell r="AP103">
            <v>59.43</v>
          </cell>
          <cell r="AQ103">
            <v>65.747</v>
          </cell>
          <cell r="AR103">
            <v>3907.3442099999997</v>
          </cell>
          <cell r="AS103">
            <v>109.10000000000001</v>
          </cell>
          <cell r="AT103">
            <v>45.721000000000004</v>
          </cell>
          <cell r="AU103">
            <v>4988.1611000000012</v>
          </cell>
          <cell r="AV103">
            <v>58.36</v>
          </cell>
          <cell r="AW103">
            <v>23.129000000000001</v>
          </cell>
          <cell r="AX103">
            <v>1349.80844</v>
          </cell>
          <cell r="AY103">
            <v>13.4</v>
          </cell>
          <cell r="AZ103">
            <v>38.652000000000001</v>
          </cell>
          <cell r="BA103">
            <v>517.93680000000006</v>
          </cell>
          <cell r="BB103">
            <v>90.95</v>
          </cell>
          <cell r="BC103">
            <v>100.608</v>
          </cell>
          <cell r="BD103">
            <v>9150.2975999999999</v>
          </cell>
          <cell r="BE103">
            <v>23506.827940000003</v>
          </cell>
          <cell r="BG103">
            <v>60.39</v>
          </cell>
          <cell r="BH103">
            <v>122.104</v>
          </cell>
          <cell r="BI103">
            <v>7373.8605600000001</v>
          </cell>
          <cell r="BJ103">
            <v>33.020000000000003</v>
          </cell>
          <cell r="BK103">
            <v>312.54899999999998</v>
          </cell>
          <cell r="BL103">
            <v>10320.367980000001</v>
          </cell>
          <cell r="BM103">
            <v>64.66</v>
          </cell>
          <cell r="BN103">
            <v>93.05</v>
          </cell>
          <cell r="BO103">
            <v>6016.6129999999994</v>
          </cell>
          <cell r="BP103">
            <v>59.35</v>
          </cell>
          <cell r="BQ103">
            <v>159.148</v>
          </cell>
          <cell r="BR103">
            <v>9445.4338000000007</v>
          </cell>
          <cell r="BS103">
            <v>39.5</v>
          </cell>
          <cell r="BT103">
            <v>256.60000000000002</v>
          </cell>
          <cell r="BU103">
            <v>10135.700000000001</v>
          </cell>
          <cell r="BV103">
            <v>756</v>
          </cell>
          <cell r="BW103">
            <v>5.681</v>
          </cell>
          <cell r="BX103">
            <v>4294.8360000000002</v>
          </cell>
          <cell r="BY103">
            <v>32.74</v>
          </cell>
          <cell r="BZ103">
            <v>155.50800000000001</v>
          </cell>
          <cell r="CA103">
            <v>5091.3319200000005</v>
          </cell>
          <cell r="CB103">
            <v>52678.143260000012</v>
          </cell>
          <cell r="CD103">
            <v>23.17</v>
          </cell>
          <cell r="CE103">
            <v>33.865000000000002</v>
          </cell>
          <cell r="CF103">
            <v>784.65205000000014</v>
          </cell>
          <cell r="CG103">
            <v>35.32</v>
          </cell>
          <cell r="CH103">
            <v>28.94</v>
          </cell>
          <cell r="CI103">
            <v>1022.1608000000001</v>
          </cell>
          <cell r="CJ103">
            <v>1806.8128500000003</v>
          </cell>
          <cell r="CL103">
            <v>1289.1200000000001</v>
          </cell>
        </row>
        <row r="104">
          <cell r="A104" t="str">
            <v>04/17/2006</v>
          </cell>
          <cell r="B104">
            <v>38824</v>
          </cell>
          <cell r="C104">
            <v>100.83379112443625</v>
          </cell>
          <cell r="D104">
            <v>134.16146998831528</v>
          </cell>
          <cell r="E104">
            <v>91.362385557605222</v>
          </cell>
          <cell r="F104">
            <v>101.96812913496301</v>
          </cell>
          <cell r="G104">
            <v>101.30280580075659</v>
          </cell>
          <cell r="H104">
            <v>117.5594039468385</v>
          </cell>
          <cell r="I104">
            <v>58.38</v>
          </cell>
          <cell r="J104">
            <v>28.652000000000001</v>
          </cell>
          <cell r="K104">
            <v>203.22800000000001</v>
          </cell>
          <cell r="L104">
            <v>5822.8886560000001</v>
          </cell>
          <cell r="M104">
            <v>91.78</v>
          </cell>
          <cell r="N104">
            <v>75.748999999999995</v>
          </cell>
          <cell r="O104">
            <v>6952.2432199999994</v>
          </cell>
          <cell r="P104">
            <v>77.86</v>
          </cell>
          <cell r="Q104">
            <v>146.32</v>
          </cell>
          <cell r="R104">
            <v>11392.475199999999</v>
          </cell>
          <cell r="S104">
            <v>34.450000000000003</v>
          </cell>
          <cell r="T104">
            <v>92.6614</v>
          </cell>
          <cell r="U104">
            <v>3192.1852300000005</v>
          </cell>
          <cell r="V104">
            <v>31.95</v>
          </cell>
          <cell r="W104">
            <v>400.404</v>
          </cell>
          <cell r="X104">
            <v>12792.907799999999</v>
          </cell>
          <cell r="Y104">
            <v>78.460000000000008</v>
          </cell>
          <cell r="Z104">
            <v>67.665999999999997</v>
          </cell>
          <cell r="AA104">
            <v>5309.0743600000005</v>
          </cell>
          <cell r="AB104">
            <v>19.03</v>
          </cell>
          <cell r="AC104">
            <v>118.474</v>
          </cell>
          <cell r="AD104">
            <v>2254.5602200000003</v>
          </cell>
          <cell r="AE104">
            <v>50.69</v>
          </cell>
          <cell r="AF104">
            <v>135.863</v>
          </cell>
          <cell r="AG104">
            <v>6886.8954699999995</v>
          </cell>
          <cell r="AH104">
            <v>52.900000000000006</v>
          </cell>
          <cell r="AI104">
            <v>81.257000000000005</v>
          </cell>
          <cell r="AJ104">
            <v>4298.4953000000005</v>
          </cell>
          <cell r="AK104">
            <v>58901.725455999993</v>
          </cell>
          <cell r="AM104">
            <v>70.350000000000009</v>
          </cell>
          <cell r="AN104">
            <v>50.319000000000003</v>
          </cell>
          <cell r="AO104">
            <v>3539.9416500000007</v>
          </cell>
          <cell r="AP104">
            <v>58.53</v>
          </cell>
          <cell r="AQ104">
            <v>65.747</v>
          </cell>
          <cell r="AR104">
            <v>3848.17191</v>
          </cell>
          <cell r="AS104">
            <v>107.09</v>
          </cell>
          <cell r="AT104">
            <v>45.721000000000004</v>
          </cell>
          <cell r="AU104">
            <v>4896.2618900000007</v>
          </cell>
          <cell r="AV104">
            <v>58.38</v>
          </cell>
          <cell r="AW104">
            <v>23.129000000000001</v>
          </cell>
          <cell r="AX104">
            <v>1350.2710200000001</v>
          </cell>
          <cell r="AY104">
            <v>13.25</v>
          </cell>
          <cell r="AZ104">
            <v>38.652000000000001</v>
          </cell>
          <cell r="BA104">
            <v>512.13900000000001</v>
          </cell>
          <cell r="BB104">
            <v>90.88</v>
          </cell>
          <cell r="BC104">
            <v>100.608</v>
          </cell>
          <cell r="BD104">
            <v>9143.25504</v>
          </cell>
          <cell r="BE104">
            <v>23290.040509999999</v>
          </cell>
          <cell r="BG104">
            <v>59.67</v>
          </cell>
          <cell r="BH104">
            <v>122.104</v>
          </cell>
          <cell r="BI104">
            <v>7285.9456799999998</v>
          </cell>
          <cell r="BJ104">
            <v>33.4</v>
          </cell>
          <cell r="BK104">
            <v>312.54899999999998</v>
          </cell>
          <cell r="BL104">
            <v>10439.136599999998</v>
          </cell>
          <cell r="BM104">
            <v>63.95</v>
          </cell>
          <cell r="BN104">
            <v>93.05</v>
          </cell>
          <cell r="BO104">
            <v>5950.5474999999997</v>
          </cell>
          <cell r="BP104">
            <v>57.81</v>
          </cell>
          <cell r="BQ104">
            <v>159.148</v>
          </cell>
          <cell r="BR104">
            <v>9200.3458800000008</v>
          </cell>
          <cell r="BS104">
            <v>38.68</v>
          </cell>
          <cell r="BT104">
            <v>256.60000000000002</v>
          </cell>
          <cell r="BU104">
            <v>9925.2880000000005</v>
          </cell>
          <cell r="BV104">
            <v>748</v>
          </cell>
          <cell r="BW104">
            <v>5.681</v>
          </cell>
          <cell r="BX104">
            <v>4249.3879999999999</v>
          </cell>
          <cell r="BY104">
            <v>32.270000000000003</v>
          </cell>
          <cell r="BZ104">
            <v>155.50800000000001</v>
          </cell>
          <cell r="CA104">
            <v>5018.2431600000009</v>
          </cell>
          <cell r="CB104">
            <v>52068.894819999994</v>
          </cell>
          <cell r="CD104">
            <v>23.650000000000002</v>
          </cell>
          <cell r="CE104">
            <v>33.865000000000002</v>
          </cell>
          <cell r="CF104">
            <v>800.90725000000009</v>
          </cell>
          <cell r="CG104">
            <v>34.69</v>
          </cell>
          <cell r="CH104">
            <v>28.94</v>
          </cell>
          <cell r="CI104">
            <v>1003.9286</v>
          </cell>
          <cell r="CJ104">
            <v>1804.8358499999999</v>
          </cell>
          <cell r="CL104">
            <v>1285.33</v>
          </cell>
        </row>
        <row r="105">
          <cell r="A105" t="str">
            <v>04/18/2006</v>
          </cell>
          <cell r="B105">
            <v>38825</v>
          </cell>
          <cell r="C105">
            <v>103.15135935566322</v>
          </cell>
          <cell r="D105">
            <v>139.36837680041995</v>
          </cell>
          <cell r="E105">
            <v>95.359142824881303</v>
          </cell>
          <cell r="F105">
            <v>105.02661507114777</v>
          </cell>
          <cell r="G105">
            <v>103.06194829760402</v>
          </cell>
          <cell r="H105">
            <v>123.49979863068867</v>
          </cell>
          <cell r="I105">
            <v>61.33</v>
          </cell>
          <cell r="J105">
            <v>29.672790000000003</v>
          </cell>
          <cell r="K105">
            <v>203.22800000000001</v>
          </cell>
          <cell r="L105">
            <v>6030.341766120001</v>
          </cell>
          <cell r="M105">
            <v>93.05</v>
          </cell>
          <cell r="N105">
            <v>75.748999999999995</v>
          </cell>
          <cell r="O105">
            <v>7048.4444499999991</v>
          </cell>
          <cell r="P105">
            <v>79.260000000000005</v>
          </cell>
          <cell r="Q105">
            <v>146.32</v>
          </cell>
          <cell r="R105">
            <v>11597.323200000001</v>
          </cell>
          <cell r="S105">
            <v>35.910000000000004</v>
          </cell>
          <cell r="T105">
            <v>92.6614</v>
          </cell>
          <cell r="U105">
            <v>3327.4708740000005</v>
          </cell>
          <cell r="V105">
            <v>32.82</v>
          </cell>
          <cell r="W105">
            <v>400.404</v>
          </cell>
          <cell r="X105">
            <v>13141.25928</v>
          </cell>
          <cell r="Y105">
            <v>78.39</v>
          </cell>
          <cell r="Z105">
            <v>67.665999999999997</v>
          </cell>
          <cell r="AA105">
            <v>5304.3377399999999</v>
          </cell>
          <cell r="AB105">
            <v>19.21</v>
          </cell>
          <cell r="AC105">
            <v>118.474</v>
          </cell>
          <cell r="AD105">
            <v>2275.8855400000002</v>
          </cell>
          <cell r="AE105">
            <v>52.56</v>
          </cell>
          <cell r="AF105">
            <v>135.863</v>
          </cell>
          <cell r="AG105">
            <v>7140.95928</v>
          </cell>
          <cell r="AH105">
            <v>54.02</v>
          </cell>
          <cell r="AI105">
            <v>81.257000000000005</v>
          </cell>
          <cell r="AJ105">
            <v>4389.5031400000007</v>
          </cell>
          <cell r="AK105">
            <v>60255.525270120008</v>
          </cell>
          <cell r="AM105">
            <v>74.3</v>
          </cell>
          <cell r="AN105">
            <v>50.319000000000003</v>
          </cell>
          <cell r="AO105">
            <v>3738.7017000000001</v>
          </cell>
          <cell r="AP105">
            <v>60.33</v>
          </cell>
          <cell r="AQ105">
            <v>65.747</v>
          </cell>
          <cell r="AR105">
            <v>3966.5165099999999</v>
          </cell>
          <cell r="AS105">
            <v>112.19</v>
          </cell>
          <cell r="AT105">
            <v>45.721000000000004</v>
          </cell>
          <cell r="AU105">
            <v>5129.4389900000006</v>
          </cell>
          <cell r="AV105">
            <v>61.33</v>
          </cell>
          <cell r="AW105">
            <v>23.129000000000001</v>
          </cell>
          <cell r="AX105">
            <v>1418.5015700000001</v>
          </cell>
          <cell r="AY105">
            <v>13.84</v>
          </cell>
          <cell r="AZ105">
            <v>38.652000000000001</v>
          </cell>
          <cell r="BA105">
            <v>534.94367999999997</v>
          </cell>
          <cell r="BB105">
            <v>93.49</v>
          </cell>
          <cell r="BC105">
            <v>100.608</v>
          </cell>
          <cell r="BD105">
            <v>9405.8419200000008</v>
          </cell>
          <cell r="BE105">
            <v>24193.944370000005</v>
          </cell>
          <cell r="BG105">
            <v>63.050000000000004</v>
          </cell>
          <cell r="BH105">
            <v>122.104</v>
          </cell>
          <cell r="BI105">
            <v>7698.6572000000006</v>
          </cell>
          <cell r="BJ105">
            <v>34.15</v>
          </cell>
          <cell r="BK105">
            <v>312.54899999999998</v>
          </cell>
          <cell r="BL105">
            <v>10673.548349999999</v>
          </cell>
          <cell r="BM105">
            <v>67.31</v>
          </cell>
          <cell r="BN105">
            <v>93.05</v>
          </cell>
          <cell r="BO105">
            <v>6263.1954999999998</v>
          </cell>
          <cell r="BP105">
            <v>59.34</v>
          </cell>
          <cell r="BQ105">
            <v>159.148</v>
          </cell>
          <cell r="BR105">
            <v>9443.8423199999997</v>
          </cell>
          <cell r="BS105">
            <v>41.35</v>
          </cell>
          <cell r="BT105">
            <v>256.60000000000002</v>
          </cell>
          <cell r="BU105">
            <v>10610.410000000002</v>
          </cell>
          <cell r="BV105">
            <v>778.5</v>
          </cell>
          <cell r="BW105">
            <v>5.681</v>
          </cell>
          <cell r="BX105">
            <v>4422.6585000000005</v>
          </cell>
          <cell r="BY105">
            <v>33.660000000000004</v>
          </cell>
          <cell r="BZ105">
            <v>155.50800000000001</v>
          </cell>
          <cell r="CA105">
            <v>5234.3992800000005</v>
          </cell>
          <cell r="CB105">
            <v>54346.711149999996</v>
          </cell>
          <cell r="CD105">
            <v>24.77</v>
          </cell>
          <cell r="CE105">
            <v>33.865000000000002</v>
          </cell>
          <cell r="CF105">
            <v>838.83605</v>
          </cell>
          <cell r="CG105">
            <v>35.25</v>
          </cell>
          <cell r="CH105">
            <v>28.94</v>
          </cell>
          <cell r="CI105">
            <v>1020.135</v>
          </cell>
          <cell r="CJ105">
            <v>1858.9710500000001</v>
          </cell>
          <cell r="CL105">
            <v>1307.6500000000001</v>
          </cell>
        </row>
        <row r="106">
          <cell r="A106" t="str">
            <v>04/19/2006</v>
          </cell>
          <cell r="B106">
            <v>38826</v>
          </cell>
          <cell r="C106">
            <v>104.07523514276085</v>
          </cell>
          <cell r="D106">
            <v>139.14016968900219</v>
          </cell>
          <cell r="E106">
            <v>93.624802080276837</v>
          </cell>
          <cell r="F106">
            <v>104.08595686045679</v>
          </cell>
          <cell r="G106">
            <v>103.24164564943253</v>
          </cell>
          <cell r="H106">
            <v>123.45952476842528</v>
          </cell>
          <cell r="I106">
            <v>61.31</v>
          </cell>
          <cell r="J106">
            <v>31.467940000000002</v>
          </cell>
          <cell r="K106">
            <v>203.22800000000001</v>
          </cell>
          <cell r="L106">
            <v>6395.1665103200012</v>
          </cell>
          <cell r="M106">
            <v>92.18</v>
          </cell>
          <cell r="N106">
            <v>75.748999999999995</v>
          </cell>
          <cell r="O106">
            <v>6982.5428199999997</v>
          </cell>
          <cell r="P106">
            <v>79.930000000000007</v>
          </cell>
          <cell r="Q106">
            <v>146.32</v>
          </cell>
          <cell r="R106">
            <v>11695.357600000001</v>
          </cell>
          <cell r="S106">
            <v>36.56</v>
          </cell>
          <cell r="T106">
            <v>92.6614</v>
          </cell>
          <cell r="U106">
            <v>3387.7007840000001</v>
          </cell>
          <cell r="V106">
            <v>32.85</v>
          </cell>
          <cell r="W106">
            <v>400.404</v>
          </cell>
          <cell r="X106">
            <v>13153.2714</v>
          </cell>
          <cell r="Y106">
            <v>78.58</v>
          </cell>
          <cell r="Z106">
            <v>67.665999999999997</v>
          </cell>
          <cell r="AA106">
            <v>5317.1942799999997</v>
          </cell>
          <cell r="AB106">
            <v>19.22</v>
          </cell>
          <cell r="AC106">
            <v>118.474</v>
          </cell>
          <cell r="AD106">
            <v>2277.0702799999999</v>
          </cell>
          <cell r="AE106">
            <v>52.79</v>
          </cell>
          <cell r="AF106">
            <v>135.863</v>
          </cell>
          <cell r="AG106">
            <v>7172.20777</v>
          </cell>
          <cell r="AH106">
            <v>54.33</v>
          </cell>
          <cell r="AI106">
            <v>81.257000000000005</v>
          </cell>
          <cell r="AJ106">
            <v>4414.6928100000005</v>
          </cell>
          <cell r="AK106">
            <v>60795.204254320008</v>
          </cell>
          <cell r="AM106">
            <v>72.55</v>
          </cell>
          <cell r="AN106">
            <v>50.319000000000003</v>
          </cell>
          <cell r="AO106">
            <v>3650.64345</v>
          </cell>
          <cell r="AP106">
            <v>61.85</v>
          </cell>
          <cell r="AQ106">
            <v>65.747</v>
          </cell>
          <cell r="AR106">
            <v>4066.4519500000001</v>
          </cell>
          <cell r="AS106">
            <v>111.37</v>
          </cell>
          <cell r="AT106">
            <v>45.721000000000004</v>
          </cell>
          <cell r="AU106">
            <v>5091.9477700000007</v>
          </cell>
          <cell r="AV106">
            <v>61.31</v>
          </cell>
          <cell r="AW106">
            <v>23.129000000000001</v>
          </cell>
          <cell r="AX106">
            <v>1418.0389900000002</v>
          </cell>
          <cell r="AY106">
            <v>13.75</v>
          </cell>
          <cell r="AZ106">
            <v>38.652000000000001</v>
          </cell>
          <cell r="BA106">
            <v>531.46500000000003</v>
          </cell>
          <cell r="BB106">
            <v>93.39</v>
          </cell>
          <cell r="BC106">
            <v>100.608</v>
          </cell>
          <cell r="BD106">
            <v>9395.7811199999996</v>
          </cell>
          <cell r="BE106">
            <v>24154.328280000002</v>
          </cell>
          <cell r="BG106">
            <v>61.84</v>
          </cell>
          <cell r="BH106">
            <v>122.104</v>
          </cell>
          <cell r="BI106">
            <v>7550.9113600000001</v>
          </cell>
          <cell r="BJ106">
            <v>33.549999999999997</v>
          </cell>
          <cell r="BK106">
            <v>312.54899999999998</v>
          </cell>
          <cell r="BL106">
            <v>10486.018949999998</v>
          </cell>
          <cell r="BM106">
            <v>66.400000000000006</v>
          </cell>
          <cell r="BN106">
            <v>93.05</v>
          </cell>
          <cell r="BO106">
            <v>6178.52</v>
          </cell>
          <cell r="BP106">
            <v>57.97</v>
          </cell>
          <cell r="BQ106">
            <v>159.148</v>
          </cell>
          <cell r="BR106">
            <v>9225.8095599999997</v>
          </cell>
          <cell r="BS106">
            <v>39.980000000000004</v>
          </cell>
          <cell r="BT106">
            <v>256.60000000000002</v>
          </cell>
          <cell r="BU106">
            <v>10258.868000000002</v>
          </cell>
          <cell r="BV106">
            <v>788</v>
          </cell>
          <cell r="BW106">
            <v>5.681</v>
          </cell>
          <cell r="BX106">
            <v>4476.6279999999997</v>
          </cell>
          <cell r="BY106">
            <v>33.32</v>
          </cell>
          <cell r="BZ106">
            <v>155.50800000000001</v>
          </cell>
          <cell r="CA106">
            <v>5181.5265600000002</v>
          </cell>
          <cell r="CB106">
            <v>53358.282429999992</v>
          </cell>
          <cell r="CD106">
            <v>24.68</v>
          </cell>
          <cell r="CE106">
            <v>33.865000000000002</v>
          </cell>
          <cell r="CF106">
            <v>835.78820000000007</v>
          </cell>
          <cell r="CG106">
            <v>34.78</v>
          </cell>
          <cell r="CH106">
            <v>28.94</v>
          </cell>
          <cell r="CI106">
            <v>1006.5332000000001</v>
          </cell>
          <cell r="CJ106">
            <v>1842.3214000000003</v>
          </cell>
          <cell r="CL106">
            <v>1309.93</v>
          </cell>
        </row>
        <row r="107">
          <cell r="A107" t="str">
            <v>04/20/2006</v>
          </cell>
          <cell r="B107">
            <v>38827</v>
          </cell>
          <cell r="C107">
            <v>103.47784255627406</v>
          </cell>
          <cell r="D107">
            <v>139.27661195468005</v>
          </cell>
          <cell r="E107">
            <v>93.603606925556122</v>
          </cell>
          <cell r="F107">
            <v>103.61147944994451</v>
          </cell>
          <cell r="G107">
            <v>103.36223203026481</v>
          </cell>
          <cell r="H107">
            <v>123.56020942408377</v>
          </cell>
          <cell r="I107">
            <v>61.36</v>
          </cell>
          <cell r="J107">
            <v>30.566840000000003</v>
          </cell>
          <cell r="K107">
            <v>203.22800000000001</v>
          </cell>
          <cell r="L107">
            <v>6212.0377595200007</v>
          </cell>
          <cell r="M107">
            <v>92.320000000000007</v>
          </cell>
          <cell r="N107">
            <v>75.748999999999995</v>
          </cell>
          <cell r="O107">
            <v>6993.14768</v>
          </cell>
          <cell r="P107">
            <v>79.64</v>
          </cell>
          <cell r="Q107">
            <v>146.32</v>
          </cell>
          <cell r="R107">
            <v>11652.924799999999</v>
          </cell>
          <cell r="S107">
            <v>35.58</v>
          </cell>
          <cell r="T107">
            <v>92.6614</v>
          </cell>
          <cell r="U107">
            <v>3296.8926119999996</v>
          </cell>
          <cell r="V107">
            <v>32.86</v>
          </cell>
          <cell r="W107">
            <v>400.404</v>
          </cell>
          <cell r="X107">
            <v>13157.275439999999</v>
          </cell>
          <cell r="Y107">
            <v>78.850000000000009</v>
          </cell>
          <cell r="Z107">
            <v>67.665999999999997</v>
          </cell>
          <cell r="AA107">
            <v>5335.4641000000001</v>
          </cell>
          <cell r="AB107">
            <v>19.46</v>
          </cell>
          <cell r="AC107">
            <v>118.474</v>
          </cell>
          <cell r="AD107">
            <v>2305.5040400000003</v>
          </cell>
          <cell r="AE107">
            <v>52.35</v>
          </cell>
          <cell r="AF107">
            <v>135.863</v>
          </cell>
          <cell r="AG107">
            <v>7112.4280500000004</v>
          </cell>
          <cell r="AH107">
            <v>53.910000000000004</v>
          </cell>
          <cell r="AI107">
            <v>81.257000000000005</v>
          </cell>
          <cell r="AJ107">
            <v>4380.5648700000002</v>
          </cell>
          <cell r="AK107">
            <v>60446.239351520002</v>
          </cell>
          <cell r="AM107">
            <v>72.52</v>
          </cell>
          <cell r="AN107">
            <v>50.319000000000003</v>
          </cell>
          <cell r="AO107">
            <v>3649.1338799999999</v>
          </cell>
          <cell r="AP107">
            <v>62.28</v>
          </cell>
          <cell r="AQ107">
            <v>65.747</v>
          </cell>
          <cell r="AR107">
            <v>4094.72316</v>
          </cell>
          <cell r="AS107">
            <v>111.54</v>
          </cell>
          <cell r="AT107">
            <v>45.721000000000004</v>
          </cell>
          <cell r="AU107">
            <v>5099.7203400000008</v>
          </cell>
          <cell r="AV107">
            <v>61.36</v>
          </cell>
          <cell r="AW107">
            <v>23.129000000000001</v>
          </cell>
          <cell r="AX107">
            <v>1419.19544</v>
          </cell>
          <cell r="AY107">
            <v>13.96</v>
          </cell>
          <cell r="AZ107">
            <v>38.652000000000001</v>
          </cell>
          <cell r="BA107">
            <v>539.58192000000008</v>
          </cell>
          <cell r="BB107">
            <v>93.19</v>
          </cell>
          <cell r="BC107">
            <v>100.608</v>
          </cell>
          <cell r="BD107">
            <v>9375.6595199999992</v>
          </cell>
          <cell r="BE107">
            <v>24178.01426</v>
          </cell>
          <cell r="BG107">
            <v>62.370000000000005</v>
          </cell>
          <cell r="BH107">
            <v>122.104</v>
          </cell>
          <cell r="BI107">
            <v>7615.6264800000008</v>
          </cell>
          <cell r="BJ107">
            <v>33.15</v>
          </cell>
          <cell r="BK107">
            <v>312.54899999999998</v>
          </cell>
          <cell r="BL107">
            <v>10360.999349999998</v>
          </cell>
          <cell r="BM107">
            <v>66.02</v>
          </cell>
          <cell r="BN107">
            <v>93.05</v>
          </cell>
          <cell r="BO107">
            <v>6143.1609999999991</v>
          </cell>
          <cell r="BP107">
            <v>57.400000000000006</v>
          </cell>
          <cell r="BQ107">
            <v>159.148</v>
          </cell>
          <cell r="BR107">
            <v>9135.0952000000016</v>
          </cell>
          <cell r="BS107">
            <v>39.880000000000003</v>
          </cell>
          <cell r="BT107">
            <v>256.60000000000002</v>
          </cell>
          <cell r="BU107">
            <v>10233.208000000002</v>
          </cell>
          <cell r="BV107">
            <v>806.5</v>
          </cell>
          <cell r="BW107">
            <v>5.681</v>
          </cell>
          <cell r="BX107">
            <v>4581.7264999999998</v>
          </cell>
          <cell r="BY107">
            <v>33.93</v>
          </cell>
          <cell r="BZ107">
            <v>155.50800000000001</v>
          </cell>
          <cell r="CA107">
            <v>5276.3864400000002</v>
          </cell>
          <cell r="CB107">
            <v>53346.202970000006</v>
          </cell>
          <cell r="CD107">
            <v>24.150000000000002</v>
          </cell>
          <cell r="CE107">
            <v>33.865000000000002</v>
          </cell>
          <cell r="CF107">
            <v>817.83975000000009</v>
          </cell>
          <cell r="CG107">
            <v>35.11</v>
          </cell>
          <cell r="CH107">
            <v>28.94</v>
          </cell>
          <cell r="CI107">
            <v>1016.0834</v>
          </cell>
          <cell r="CJ107">
            <v>1833.9231500000001</v>
          </cell>
          <cell r="CL107">
            <v>1311.46</v>
          </cell>
        </row>
        <row r="108">
          <cell r="A108" t="str">
            <v>04/21/2006</v>
          </cell>
          <cell r="B108">
            <v>38828</v>
          </cell>
          <cell r="C108">
            <v>103.23305438102449</v>
          </cell>
          <cell r="D108">
            <v>139.53218634544044</v>
          </cell>
          <cell r="E108">
            <v>92.685209451931044</v>
          </cell>
          <cell r="F108">
            <v>102.87955853151671</v>
          </cell>
          <cell r="G108">
            <v>103.3480453972257</v>
          </cell>
          <cell r="H108">
            <v>121.82843334675795</v>
          </cell>
          <cell r="I108">
            <v>60.5</v>
          </cell>
          <cell r="J108">
            <v>30.587960000000002</v>
          </cell>
          <cell r="K108">
            <v>203.22800000000001</v>
          </cell>
          <cell r="L108">
            <v>6216.329934880001</v>
          </cell>
          <cell r="M108">
            <v>92.01</v>
          </cell>
          <cell r="N108">
            <v>75.748999999999995</v>
          </cell>
          <cell r="O108">
            <v>6969.6654900000003</v>
          </cell>
          <cell r="P108">
            <v>78.88</v>
          </cell>
          <cell r="Q108">
            <v>146.32</v>
          </cell>
          <cell r="R108">
            <v>11541.721599999999</v>
          </cell>
          <cell r="S108">
            <v>35.56</v>
          </cell>
          <cell r="T108">
            <v>92.6614</v>
          </cell>
          <cell r="U108">
            <v>3295.0393840000002</v>
          </cell>
          <cell r="V108">
            <v>32.75</v>
          </cell>
          <cell r="W108">
            <v>400.404</v>
          </cell>
          <cell r="X108">
            <v>13113.231</v>
          </cell>
          <cell r="Y108">
            <v>78.650000000000006</v>
          </cell>
          <cell r="Z108">
            <v>67.665999999999997</v>
          </cell>
          <cell r="AA108">
            <v>5321.9309000000003</v>
          </cell>
          <cell r="AB108">
            <v>19.309999999999999</v>
          </cell>
          <cell r="AC108">
            <v>118.474</v>
          </cell>
          <cell r="AD108">
            <v>2287.7329399999999</v>
          </cell>
          <cell r="AE108">
            <v>52.67</v>
          </cell>
          <cell r="AF108">
            <v>135.863</v>
          </cell>
          <cell r="AG108">
            <v>7155.9042100000006</v>
          </cell>
          <cell r="AH108">
            <v>54.17</v>
          </cell>
          <cell r="AI108">
            <v>81.257000000000005</v>
          </cell>
          <cell r="AJ108">
            <v>4401.6916900000006</v>
          </cell>
          <cell r="AK108">
            <v>60303.24714888</v>
          </cell>
          <cell r="AM108">
            <v>72.33</v>
          </cell>
          <cell r="AN108">
            <v>50.319000000000003</v>
          </cell>
          <cell r="AO108">
            <v>3639.5732700000003</v>
          </cell>
          <cell r="AP108">
            <v>63.49</v>
          </cell>
          <cell r="AQ108">
            <v>65.747</v>
          </cell>
          <cell r="AR108">
            <v>4174.2770300000002</v>
          </cell>
          <cell r="AS108">
            <v>110.99000000000001</v>
          </cell>
          <cell r="AT108">
            <v>45.721000000000004</v>
          </cell>
          <cell r="AU108">
            <v>5074.5737900000004</v>
          </cell>
          <cell r="AV108">
            <v>60.5</v>
          </cell>
          <cell r="AW108">
            <v>23.129000000000001</v>
          </cell>
          <cell r="AX108">
            <v>1399.3045000000002</v>
          </cell>
          <cell r="AY108">
            <v>14.280000000000001</v>
          </cell>
          <cell r="AZ108">
            <v>38.652000000000001</v>
          </cell>
          <cell r="BA108">
            <v>551.95056000000011</v>
          </cell>
          <cell r="BB108">
            <v>93.26</v>
          </cell>
          <cell r="BC108">
            <v>100.608</v>
          </cell>
          <cell r="BD108">
            <v>9382.7020800000009</v>
          </cell>
          <cell r="BE108">
            <v>24222.381229999999</v>
          </cell>
          <cell r="BG108">
            <v>62.33</v>
          </cell>
          <cell r="BH108">
            <v>122.104</v>
          </cell>
          <cell r="BI108">
            <v>7610.7423199999994</v>
          </cell>
          <cell r="BJ108">
            <v>32.4</v>
          </cell>
          <cell r="BK108">
            <v>312.54899999999998</v>
          </cell>
          <cell r="BL108">
            <v>10126.587599999999</v>
          </cell>
          <cell r="BM108">
            <v>65.55</v>
          </cell>
          <cell r="BN108">
            <v>93.05</v>
          </cell>
          <cell r="BO108">
            <v>6099.4274999999998</v>
          </cell>
          <cell r="BP108">
            <v>56.47</v>
          </cell>
          <cell r="BQ108">
            <v>159.148</v>
          </cell>
          <cell r="BR108">
            <v>8987.0875599999999</v>
          </cell>
          <cell r="BS108">
            <v>39.81</v>
          </cell>
          <cell r="BT108">
            <v>256.60000000000002</v>
          </cell>
          <cell r="BU108">
            <v>10215.246000000001</v>
          </cell>
          <cell r="BV108">
            <v>783</v>
          </cell>
          <cell r="BW108">
            <v>5.681</v>
          </cell>
          <cell r="BX108">
            <v>4448.223</v>
          </cell>
          <cell r="BY108">
            <v>34.31</v>
          </cell>
          <cell r="BZ108">
            <v>155.50800000000001</v>
          </cell>
          <cell r="CA108">
            <v>5335.4794800000009</v>
          </cell>
          <cell r="CB108">
            <v>52822.793459999994</v>
          </cell>
          <cell r="CD108">
            <v>23.87</v>
          </cell>
          <cell r="CE108">
            <v>33.865000000000002</v>
          </cell>
          <cell r="CF108">
            <v>808.35755000000006</v>
          </cell>
          <cell r="CG108">
            <v>34.99</v>
          </cell>
          <cell r="CH108">
            <v>28.94</v>
          </cell>
          <cell r="CI108">
            <v>1012.6106000000001</v>
          </cell>
          <cell r="CJ108">
            <v>1820.9681500000002</v>
          </cell>
          <cell r="CL108">
            <v>1311.28</v>
          </cell>
        </row>
        <row r="109">
          <cell r="A109" t="str">
            <v>04/24/2006</v>
          </cell>
          <cell r="B109">
            <v>38831</v>
          </cell>
          <cell r="C109">
            <v>102.78570691687811</v>
          </cell>
          <cell r="D109">
            <v>138.01327267552884</v>
          </cell>
          <cell r="E109">
            <v>90.995818446112168</v>
          </cell>
          <cell r="F109">
            <v>102.78564327542234</v>
          </cell>
          <cell r="G109">
            <v>103.09820302648171</v>
          </cell>
          <cell r="H109">
            <v>120.01610954490536</v>
          </cell>
          <cell r="I109">
            <v>59.6</v>
          </cell>
          <cell r="J109">
            <v>30.200780000000002</v>
          </cell>
          <cell r="K109">
            <v>203.22800000000001</v>
          </cell>
          <cell r="L109">
            <v>6137.6441178400009</v>
          </cell>
          <cell r="M109">
            <v>92.14</v>
          </cell>
          <cell r="N109">
            <v>75.748999999999995</v>
          </cell>
          <cell r="O109">
            <v>6979.5128599999998</v>
          </cell>
          <cell r="P109">
            <v>79.820000000000007</v>
          </cell>
          <cell r="Q109">
            <v>146.32</v>
          </cell>
          <cell r="R109">
            <v>11679.262400000001</v>
          </cell>
          <cell r="S109">
            <v>34.5</v>
          </cell>
          <cell r="T109">
            <v>92.6614</v>
          </cell>
          <cell r="U109">
            <v>3196.8182999999999</v>
          </cell>
          <cell r="V109">
            <v>32.39</v>
          </cell>
          <cell r="W109">
            <v>400.404</v>
          </cell>
          <cell r="X109">
            <v>12969.08556</v>
          </cell>
          <cell r="Y109">
            <v>77.91</v>
          </cell>
          <cell r="Z109">
            <v>67.665999999999997</v>
          </cell>
          <cell r="AA109">
            <v>5271.8580599999996</v>
          </cell>
          <cell r="AB109">
            <v>19.309999999999999</v>
          </cell>
          <cell r="AC109">
            <v>118.474</v>
          </cell>
          <cell r="AD109">
            <v>2287.7329399999999</v>
          </cell>
          <cell r="AE109">
            <v>52.83</v>
          </cell>
          <cell r="AF109">
            <v>135.863</v>
          </cell>
          <cell r="AG109">
            <v>7177.6422899999998</v>
          </cell>
          <cell r="AH109">
            <v>53.44</v>
          </cell>
          <cell r="AI109">
            <v>81.257000000000005</v>
          </cell>
          <cell r="AJ109">
            <v>4342.3740800000005</v>
          </cell>
          <cell r="AK109">
            <v>60041.930607840004</v>
          </cell>
          <cell r="AM109">
            <v>70.47</v>
          </cell>
          <cell r="AN109">
            <v>50.319000000000003</v>
          </cell>
          <cell r="AO109">
            <v>3545.97993</v>
          </cell>
          <cell r="AP109">
            <v>63.82</v>
          </cell>
          <cell r="AQ109">
            <v>65.747</v>
          </cell>
          <cell r="AR109">
            <v>4195.97354</v>
          </cell>
          <cell r="AS109">
            <v>110.37</v>
          </cell>
          <cell r="AT109">
            <v>45.721000000000004</v>
          </cell>
          <cell r="AU109">
            <v>5046.2267700000002</v>
          </cell>
          <cell r="AV109">
            <v>59.6</v>
          </cell>
          <cell r="AW109">
            <v>23.129000000000001</v>
          </cell>
          <cell r="AX109">
            <v>1378.4884000000002</v>
          </cell>
          <cell r="AY109">
            <v>14</v>
          </cell>
          <cell r="AZ109">
            <v>38.652000000000001</v>
          </cell>
          <cell r="BA109">
            <v>541.12800000000004</v>
          </cell>
          <cell r="BB109">
            <v>91.95</v>
          </cell>
          <cell r="BC109">
            <v>100.608</v>
          </cell>
          <cell r="BD109">
            <v>9250.9056</v>
          </cell>
          <cell r="BE109">
            <v>23958.702240000002</v>
          </cell>
          <cell r="BG109">
            <v>61.1</v>
          </cell>
          <cell r="BH109">
            <v>122.104</v>
          </cell>
          <cell r="BI109">
            <v>7460.5544</v>
          </cell>
          <cell r="BJ109">
            <v>31.64</v>
          </cell>
          <cell r="BK109">
            <v>312.54899999999998</v>
          </cell>
          <cell r="BL109">
            <v>9889.0503599999993</v>
          </cell>
          <cell r="BM109">
            <v>63.900000000000006</v>
          </cell>
          <cell r="BN109">
            <v>93.05</v>
          </cell>
          <cell r="BO109">
            <v>5945.8950000000004</v>
          </cell>
          <cell r="BP109">
            <v>55.39</v>
          </cell>
          <cell r="BQ109">
            <v>159.148</v>
          </cell>
          <cell r="BR109">
            <v>8815.2077200000003</v>
          </cell>
          <cell r="BS109">
            <v>39.340000000000003</v>
          </cell>
          <cell r="BT109">
            <v>256.60000000000002</v>
          </cell>
          <cell r="BU109">
            <v>10094.644000000002</v>
          </cell>
          <cell r="BV109">
            <v>783</v>
          </cell>
          <cell r="BW109">
            <v>5.681</v>
          </cell>
          <cell r="BX109">
            <v>4448.223</v>
          </cell>
          <cell r="BY109">
            <v>33.480000000000004</v>
          </cell>
          <cell r="BZ109">
            <v>155.50800000000001</v>
          </cell>
          <cell r="CA109">
            <v>5206.4078400000008</v>
          </cell>
          <cell r="CB109">
            <v>51859.982319999996</v>
          </cell>
          <cell r="CD109">
            <v>23.650000000000002</v>
          </cell>
          <cell r="CE109">
            <v>33.865000000000002</v>
          </cell>
          <cell r="CF109">
            <v>800.90725000000009</v>
          </cell>
          <cell r="CG109">
            <v>35.19</v>
          </cell>
          <cell r="CH109">
            <v>28.94</v>
          </cell>
          <cell r="CI109">
            <v>1018.3986</v>
          </cell>
          <cell r="CJ109">
            <v>1819.3058500000002</v>
          </cell>
          <cell r="CL109">
            <v>1308.1100000000001</v>
          </cell>
        </row>
        <row r="110">
          <cell r="A110" t="str">
            <v>04/25/2006</v>
          </cell>
          <cell r="B110">
            <v>38832</v>
          </cell>
          <cell r="C110">
            <v>102.31722661499769</v>
          </cell>
          <cell r="D110">
            <v>137.86739995212272</v>
          </cell>
          <cell r="E110">
            <v>89.233195749322633</v>
          </cell>
          <cell r="F110">
            <v>96.350970831798861</v>
          </cell>
          <cell r="G110">
            <v>102.59615384615384</v>
          </cell>
          <cell r="H110">
            <v>118.36488119210631</v>
          </cell>
          <cell r="I110">
            <v>58.78</v>
          </cell>
          <cell r="J110">
            <v>30.996270000000003</v>
          </cell>
          <cell r="K110">
            <v>203.22800000000001</v>
          </cell>
          <cell r="L110">
            <v>6299.3099595600006</v>
          </cell>
          <cell r="M110">
            <v>91.16</v>
          </cell>
          <cell r="N110">
            <v>75.748999999999995</v>
          </cell>
          <cell r="O110">
            <v>6905.278839999999</v>
          </cell>
          <cell r="P110">
            <v>80.02</v>
          </cell>
          <cell r="Q110">
            <v>146.32</v>
          </cell>
          <cell r="R110">
            <v>11708.526399999999</v>
          </cell>
          <cell r="S110">
            <v>34.35</v>
          </cell>
          <cell r="T110">
            <v>92.6614</v>
          </cell>
          <cell r="U110">
            <v>3182.9190900000003</v>
          </cell>
          <cell r="V110">
            <v>32.32</v>
          </cell>
          <cell r="W110">
            <v>400.404</v>
          </cell>
          <cell r="X110">
            <v>12941.057280000001</v>
          </cell>
          <cell r="Y110">
            <v>77.7</v>
          </cell>
          <cell r="Z110">
            <v>67.665999999999997</v>
          </cell>
          <cell r="AA110">
            <v>5257.6481999999996</v>
          </cell>
          <cell r="AB110">
            <v>18.89</v>
          </cell>
          <cell r="AC110">
            <v>118.474</v>
          </cell>
          <cell r="AD110">
            <v>2237.9738600000001</v>
          </cell>
          <cell r="AE110">
            <v>50.82</v>
          </cell>
          <cell r="AF110">
            <v>135.863</v>
          </cell>
          <cell r="AG110">
            <v>6904.5576600000004</v>
          </cell>
          <cell r="AH110">
            <v>53.300000000000004</v>
          </cell>
          <cell r="AI110">
            <v>81.257000000000005</v>
          </cell>
          <cell r="AJ110">
            <v>4330.9981000000007</v>
          </cell>
          <cell r="AK110">
            <v>59768.269389559995</v>
          </cell>
          <cell r="AM110">
            <v>70.960000000000008</v>
          </cell>
          <cell r="AN110">
            <v>50.319000000000003</v>
          </cell>
          <cell r="AO110">
            <v>3570.6362400000007</v>
          </cell>
          <cell r="AP110">
            <v>63.6</v>
          </cell>
          <cell r="AQ110">
            <v>65.747</v>
          </cell>
          <cell r="AR110">
            <v>4181.5092000000004</v>
          </cell>
          <cell r="AS110">
            <v>109.58</v>
          </cell>
          <cell r="AT110">
            <v>45.721000000000004</v>
          </cell>
          <cell r="AU110">
            <v>5010.10718</v>
          </cell>
          <cell r="AV110">
            <v>58.78</v>
          </cell>
          <cell r="AW110">
            <v>23.129000000000001</v>
          </cell>
          <cell r="AX110">
            <v>1359.5226200000002</v>
          </cell>
          <cell r="AY110">
            <v>14.22</v>
          </cell>
          <cell r="AZ110">
            <v>38.652000000000001</v>
          </cell>
          <cell r="BA110">
            <v>549.63144</v>
          </cell>
          <cell r="BB110">
            <v>92.06</v>
          </cell>
          <cell r="BC110">
            <v>100.608</v>
          </cell>
          <cell r="BD110">
            <v>9261.9724800000004</v>
          </cell>
          <cell r="BE110">
            <v>23933.37916</v>
          </cell>
          <cell r="BG110">
            <v>60.17</v>
          </cell>
          <cell r="BH110">
            <v>122.104</v>
          </cell>
          <cell r="BI110">
            <v>7346.9976800000004</v>
          </cell>
          <cell r="BJ110">
            <v>30.82</v>
          </cell>
          <cell r="BK110">
            <v>312.54899999999998</v>
          </cell>
          <cell r="BL110">
            <v>9632.7601799999993</v>
          </cell>
          <cell r="BM110">
            <v>62.7</v>
          </cell>
          <cell r="BN110">
            <v>93.05</v>
          </cell>
          <cell r="BO110">
            <v>5834.2349999999997</v>
          </cell>
          <cell r="BP110">
            <v>55.06</v>
          </cell>
          <cell r="BQ110">
            <v>159.148</v>
          </cell>
          <cell r="BR110">
            <v>8762.6888799999997</v>
          </cell>
          <cell r="BS110">
            <v>37.9</v>
          </cell>
          <cell r="BT110">
            <v>256.60000000000002</v>
          </cell>
          <cell r="BU110">
            <v>9725.1400000000012</v>
          </cell>
          <cell r="BV110">
            <v>780</v>
          </cell>
          <cell r="BW110">
            <v>5.681</v>
          </cell>
          <cell r="BX110">
            <v>4431.18</v>
          </cell>
          <cell r="BY110">
            <v>32.94</v>
          </cell>
          <cell r="BZ110">
            <v>155.50800000000001</v>
          </cell>
          <cell r="CA110">
            <v>5122.4335199999996</v>
          </cell>
          <cell r="CB110">
            <v>50855.435259999998</v>
          </cell>
          <cell r="CD110">
            <v>23.03</v>
          </cell>
          <cell r="CE110">
            <v>33.865000000000002</v>
          </cell>
          <cell r="CF110">
            <v>779.91095000000007</v>
          </cell>
          <cell r="CG110">
            <v>31.98</v>
          </cell>
          <cell r="CH110">
            <v>28.94</v>
          </cell>
          <cell r="CI110">
            <v>925.50120000000004</v>
          </cell>
          <cell r="CJ110">
            <v>1705.4121500000001</v>
          </cell>
          <cell r="CL110">
            <v>1301.74</v>
          </cell>
        </row>
        <row r="111">
          <cell r="A111" t="str">
            <v>04/26/2006</v>
          </cell>
          <cell r="B111">
            <v>38833</v>
          </cell>
          <cell r="C111">
            <v>102.31970467878129</v>
          </cell>
          <cell r="D111">
            <v>132.36893156725799</v>
          </cell>
          <cell r="E111">
            <v>90.703201043552752</v>
          </cell>
          <cell r="F111">
            <v>96.147849358855794</v>
          </cell>
          <cell r="G111">
            <v>102.88540353089533</v>
          </cell>
          <cell r="H111">
            <v>116.69351590817558</v>
          </cell>
          <cell r="I111">
            <v>57.95</v>
          </cell>
          <cell r="J111">
            <v>30.672440000000002</v>
          </cell>
          <cell r="K111">
            <v>203.22800000000001</v>
          </cell>
          <cell r="L111">
            <v>6233.4986363200005</v>
          </cell>
          <cell r="M111">
            <v>92.01</v>
          </cell>
          <cell r="N111">
            <v>75.748999999999995</v>
          </cell>
          <cell r="O111">
            <v>6969.6654900000003</v>
          </cell>
          <cell r="P111">
            <v>80.19</v>
          </cell>
          <cell r="Q111">
            <v>146.32</v>
          </cell>
          <cell r="R111">
            <v>11733.400799999999</v>
          </cell>
          <cell r="S111">
            <v>35.49</v>
          </cell>
          <cell r="T111">
            <v>92.6614</v>
          </cell>
          <cell r="U111">
            <v>3288.5530860000003</v>
          </cell>
          <cell r="V111">
            <v>32.14</v>
          </cell>
          <cell r="W111">
            <v>400.404</v>
          </cell>
          <cell r="X111">
            <v>12868.984560000001</v>
          </cell>
          <cell r="Y111">
            <v>78.150000000000006</v>
          </cell>
          <cell r="Z111">
            <v>67.665999999999997</v>
          </cell>
          <cell r="AA111">
            <v>5288.0978999999998</v>
          </cell>
          <cell r="AB111">
            <v>19.02</v>
          </cell>
          <cell r="AC111">
            <v>118.474</v>
          </cell>
          <cell r="AD111">
            <v>2253.3754800000002</v>
          </cell>
          <cell r="AE111">
            <v>51.18</v>
          </cell>
          <cell r="AF111">
            <v>135.863</v>
          </cell>
          <cell r="AG111">
            <v>6953.4683400000004</v>
          </cell>
          <cell r="AH111">
            <v>51.45</v>
          </cell>
          <cell r="AI111">
            <v>81.257000000000005</v>
          </cell>
          <cell r="AJ111">
            <v>4180.6726500000004</v>
          </cell>
          <cell r="AK111">
            <v>59769.716942320003</v>
          </cell>
          <cell r="AM111">
            <v>68.2</v>
          </cell>
          <cell r="AN111">
            <v>50.319000000000003</v>
          </cell>
          <cell r="AO111">
            <v>3431.7558000000004</v>
          </cell>
          <cell r="AP111">
            <v>61.75</v>
          </cell>
          <cell r="AQ111">
            <v>65.747</v>
          </cell>
          <cell r="AR111">
            <v>4059.87725</v>
          </cell>
          <cell r="AS111">
            <v>104.86</v>
          </cell>
          <cell r="AT111">
            <v>45.721000000000004</v>
          </cell>
          <cell r="AU111">
            <v>4794.3040600000004</v>
          </cell>
          <cell r="AV111">
            <v>57.95</v>
          </cell>
          <cell r="AW111">
            <v>23.129000000000001</v>
          </cell>
          <cell r="AX111">
            <v>1340.3255500000002</v>
          </cell>
          <cell r="AY111">
            <v>14.24</v>
          </cell>
          <cell r="AZ111">
            <v>38.652000000000001</v>
          </cell>
          <cell r="BA111">
            <v>550.40448000000004</v>
          </cell>
          <cell r="BB111">
            <v>87.49</v>
          </cell>
          <cell r="BC111">
            <v>100.608</v>
          </cell>
          <cell r="BD111">
            <v>8802.1939199999997</v>
          </cell>
          <cell r="BE111">
            <v>22978.861059999999</v>
          </cell>
          <cell r="BG111">
            <v>60.75</v>
          </cell>
          <cell r="BH111">
            <v>122.104</v>
          </cell>
          <cell r="BI111">
            <v>7417.8180000000002</v>
          </cell>
          <cell r="BJ111">
            <v>31.330000000000002</v>
          </cell>
          <cell r="BK111">
            <v>312.54899999999998</v>
          </cell>
          <cell r="BL111">
            <v>9792.1601699999992</v>
          </cell>
          <cell r="BM111">
            <v>63.25</v>
          </cell>
          <cell r="BN111">
            <v>93.05</v>
          </cell>
          <cell r="BO111">
            <v>5885.4124999999995</v>
          </cell>
          <cell r="BP111">
            <v>56.22</v>
          </cell>
          <cell r="BQ111">
            <v>159.148</v>
          </cell>
          <cell r="BR111">
            <v>8947.3005599999997</v>
          </cell>
          <cell r="BS111">
            <v>39.04</v>
          </cell>
          <cell r="BT111">
            <v>256.60000000000002</v>
          </cell>
          <cell r="BU111">
            <v>10017.664000000001</v>
          </cell>
          <cell r="BV111">
            <v>783</v>
          </cell>
          <cell r="BW111">
            <v>5.681</v>
          </cell>
          <cell r="BX111">
            <v>4448.223</v>
          </cell>
          <cell r="BY111">
            <v>33.340000000000003</v>
          </cell>
          <cell r="BZ111">
            <v>155.50800000000001</v>
          </cell>
          <cell r="CA111">
            <v>5184.6367200000004</v>
          </cell>
          <cell r="CB111">
            <v>51693.214950000001</v>
          </cell>
          <cell r="CD111">
            <v>22.3</v>
          </cell>
          <cell r="CE111">
            <v>33.865000000000002</v>
          </cell>
          <cell r="CF111">
            <v>755.18950000000007</v>
          </cell>
          <cell r="CG111">
            <v>32.71</v>
          </cell>
          <cell r="CH111">
            <v>28.94</v>
          </cell>
          <cell r="CI111">
            <v>946.62740000000008</v>
          </cell>
          <cell r="CJ111">
            <v>1701.8169000000003</v>
          </cell>
          <cell r="CL111">
            <v>1305.4100000000001</v>
          </cell>
        </row>
        <row r="112">
          <cell r="A112" t="str">
            <v>04/27/2006</v>
          </cell>
          <cell r="B112">
            <v>38834</v>
          </cell>
          <cell r="C112">
            <v>102.30328783879415</v>
          </cell>
          <cell r="D112">
            <v>130.7452871659105</v>
          </cell>
          <cell r="E112">
            <v>87.797375820037786</v>
          </cell>
          <cell r="F112">
            <v>94.760219387913949</v>
          </cell>
          <cell r="G112">
            <v>103.22509457755358</v>
          </cell>
          <cell r="H112">
            <v>114.7805074506645</v>
          </cell>
          <cell r="I112">
            <v>57</v>
          </cell>
          <cell r="J112">
            <v>30.376770000000004</v>
          </cell>
          <cell r="K112">
            <v>203.22800000000001</v>
          </cell>
          <cell r="L112">
            <v>6173.4102135600015</v>
          </cell>
          <cell r="M112">
            <v>92.98</v>
          </cell>
          <cell r="N112">
            <v>75.748999999999995</v>
          </cell>
          <cell r="O112">
            <v>7043.1420200000002</v>
          </cell>
          <cell r="P112">
            <v>80.72</v>
          </cell>
          <cell r="Q112">
            <v>146.32</v>
          </cell>
          <cell r="R112">
            <v>11810.9504</v>
          </cell>
          <cell r="S112">
            <v>35.49</v>
          </cell>
          <cell r="T112">
            <v>92.6614</v>
          </cell>
          <cell r="U112">
            <v>3288.5530860000003</v>
          </cell>
          <cell r="V112">
            <v>31.96</v>
          </cell>
          <cell r="W112">
            <v>400.404</v>
          </cell>
          <cell r="X112">
            <v>12796.911840000001</v>
          </cell>
          <cell r="Y112">
            <v>77.850000000000009</v>
          </cell>
          <cell r="Z112">
            <v>67.665999999999997</v>
          </cell>
          <cell r="AA112">
            <v>5267.7981</v>
          </cell>
          <cell r="AB112">
            <v>18.88</v>
          </cell>
          <cell r="AC112">
            <v>118.474</v>
          </cell>
          <cell r="AD112">
            <v>2236.7891199999999</v>
          </cell>
          <cell r="AE112">
            <v>51.26</v>
          </cell>
          <cell r="AF112">
            <v>135.863</v>
          </cell>
          <cell r="AG112">
            <v>6964.3373799999999</v>
          </cell>
          <cell r="AH112">
            <v>51.42</v>
          </cell>
          <cell r="AI112">
            <v>81.257000000000005</v>
          </cell>
          <cell r="AJ112">
            <v>4178.2349400000003</v>
          </cell>
          <cell r="AK112">
            <v>59760.127099559999</v>
          </cell>
          <cell r="AM112">
            <v>66.72</v>
          </cell>
          <cell r="AN112">
            <v>50.319000000000003</v>
          </cell>
          <cell r="AO112">
            <v>3357.28368</v>
          </cell>
          <cell r="AP112">
            <v>61.51</v>
          </cell>
          <cell r="AQ112">
            <v>65.747</v>
          </cell>
          <cell r="AR112">
            <v>4044.0979699999998</v>
          </cell>
          <cell r="AS112">
            <v>105.43</v>
          </cell>
          <cell r="AT112">
            <v>45.721000000000004</v>
          </cell>
          <cell r="AU112">
            <v>4820.3650300000008</v>
          </cell>
          <cell r="AV112">
            <v>57</v>
          </cell>
          <cell r="AW112">
            <v>23.129000000000001</v>
          </cell>
          <cell r="AX112">
            <v>1318.3530000000001</v>
          </cell>
          <cell r="AY112">
            <v>13.68</v>
          </cell>
          <cell r="AZ112">
            <v>38.652000000000001</v>
          </cell>
          <cell r="BA112">
            <v>528.75936000000002</v>
          </cell>
          <cell r="BB112">
            <v>85.76</v>
          </cell>
          <cell r="BC112">
            <v>100.608</v>
          </cell>
          <cell r="BD112">
            <v>8628.1420800000014</v>
          </cell>
          <cell r="BE112">
            <v>22697.001120000001</v>
          </cell>
          <cell r="BG112">
            <v>55.7</v>
          </cell>
          <cell r="BH112">
            <v>122.104</v>
          </cell>
          <cell r="BI112">
            <v>6801.1928000000007</v>
          </cell>
          <cell r="BJ112">
            <v>30.34</v>
          </cell>
          <cell r="BK112">
            <v>312.54899999999998</v>
          </cell>
          <cell r="BL112">
            <v>9482.7366599999987</v>
          </cell>
          <cell r="BM112">
            <v>62.01</v>
          </cell>
          <cell r="BN112">
            <v>93.05</v>
          </cell>
          <cell r="BO112">
            <v>5770.0304999999998</v>
          </cell>
          <cell r="BP112">
            <v>55.61</v>
          </cell>
          <cell r="BQ112">
            <v>159.148</v>
          </cell>
          <cell r="BR112">
            <v>8850.2202799999995</v>
          </cell>
          <cell r="BS112">
            <v>37.89</v>
          </cell>
          <cell r="BT112">
            <v>256.60000000000002</v>
          </cell>
          <cell r="BU112">
            <v>9722.5740000000005</v>
          </cell>
          <cell r="BV112">
            <v>763</v>
          </cell>
          <cell r="BW112">
            <v>5.681</v>
          </cell>
          <cell r="BX112">
            <v>4334.6030000000001</v>
          </cell>
          <cell r="BY112">
            <v>32.64</v>
          </cell>
          <cell r="BZ112">
            <v>155.50800000000001</v>
          </cell>
          <cell r="CA112">
            <v>5075.7811200000006</v>
          </cell>
          <cell r="CB112">
            <v>50037.138360000004</v>
          </cell>
          <cell r="CD112">
            <v>21.25</v>
          </cell>
          <cell r="CE112">
            <v>33.865000000000002</v>
          </cell>
          <cell r="CF112">
            <v>719.63125000000002</v>
          </cell>
          <cell r="CG112">
            <v>33.090000000000003</v>
          </cell>
          <cell r="CH112">
            <v>28.94</v>
          </cell>
          <cell r="CI112">
            <v>957.6246000000001</v>
          </cell>
          <cell r="CJ112">
            <v>1677.25585</v>
          </cell>
          <cell r="CL112">
            <v>1309.72</v>
          </cell>
        </row>
        <row r="113">
          <cell r="A113" t="str">
            <v>04/28/2006</v>
          </cell>
          <cell r="B113">
            <v>38835</v>
          </cell>
          <cell r="C113">
            <v>102.58044779996976</v>
          </cell>
          <cell r="D113">
            <v>130.63232328945716</v>
          </cell>
          <cell r="E113">
            <v>86.836686104036929</v>
          </cell>
          <cell r="F113">
            <v>95.873761782814512</v>
          </cell>
          <cell r="G113">
            <v>103.29523959646909</v>
          </cell>
          <cell r="H113">
            <v>114.17639951671366</v>
          </cell>
          <cell r="I113">
            <v>56.7</v>
          </cell>
          <cell r="J113">
            <v>30.644280000000002</v>
          </cell>
          <cell r="K113">
            <v>203.22800000000001</v>
          </cell>
          <cell r="L113">
            <v>6227.7757358400004</v>
          </cell>
          <cell r="M113">
            <v>93.61</v>
          </cell>
          <cell r="N113">
            <v>75.748999999999995</v>
          </cell>
          <cell r="O113">
            <v>7090.8638899999996</v>
          </cell>
          <cell r="P113">
            <v>80.300000000000011</v>
          </cell>
          <cell r="Q113">
            <v>146.32</v>
          </cell>
          <cell r="R113">
            <v>11749.496000000001</v>
          </cell>
          <cell r="S113">
            <v>35.770000000000003</v>
          </cell>
          <cell r="T113">
            <v>92.6614</v>
          </cell>
          <cell r="U113">
            <v>3314.4982780000005</v>
          </cell>
          <cell r="V113">
            <v>31.900000000000002</v>
          </cell>
          <cell r="W113">
            <v>400.404</v>
          </cell>
          <cell r="X113">
            <v>12772.8876</v>
          </cell>
          <cell r="Y113">
            <v>80.100000000000009</v>
          </cell>
          <cell r="Z113">
            <v>67.665999999999997</v>
          </cell>
          <cell r="AA113">
            <v>5420.0466000000006</v>
          </cell>
          <cell r="AB113">
            <v>18.400000000000002</v>
          </cell>
          <cell r="AC113">
            <v>118.474</v>
          </cell>
          <cell r="AD113">
            <v>2179.9216000000001</v>
          </cell>
          <cell r="AE113">
            <v>50.94</v>
          </cell>
          <cell r="AF113">
            <v>135.863</v>
          </cell>
          <cell r="AG113">
            <v>6920.8612199999998</v>
          </cell>
          <cell r="AH113">
            <v>52.25</v>
          </cell>
          <cell r="AI113">
            <v>81.257000000000005</v>
          </cell>
          <cell r="AJ113">
            <v>4245.6782499999999</v>
          </cell>
          <cell r="AK113">
            <v>59922.029173839997</v>
          </cell>
          <cell r="AM113">
            <v>66.25</v>
          </cell>
          <cell r="AN113">
            <v>50.319000000000003</v>
          </cell>
          <cell r="AO113">
            <v>3333.63375</v>
          </cell>
          <cell r="AP113">
            <v>62.370000000000005</v>
          </cell>
          <cell r="AQ113">
            <v>65.747</v>
          </cell>
          <cell r="AR113">
            <v>4100.6403900000005</v>
          </cell>
          <cell r="AS113">
            <v>106.16</v>
          </cell>
          <cell r="AT113">
            <v>45.721000000000004</v>
          </cell>
          <cell r="AU113">
            <v>4853.74136</v>
          </cell>
          <cell r="AV113">
            <v>56.7</v>
          </cell>
          <cell r="AW113">
            <v>23.129000000000001</v>
          </cell>
          <cell r="AX113">
            <v>1311.4143000000001</v>
          </cell>
          <cell r="AY113">
            <v>13.72</v>
          </cell>
          <cell r="AZ113">
            <v>38.652000000000001</v>
          </cell>
          <cell r="BA113">
            <v>530.30544000000009</v>
          </cell>
          <cell r="BB113">
            <v>84.960000000000008</v>
          </cell>
          <cell r="BC113">
            <v>100.608</v>
          </cell>
          <cell r="BD113">
            <v>8547.6556800000017</v>
          </cell>
          <cell r="BE113">
            <v>22677.390920000005</v>
          </cell>
          <cell r="BG113">
            <v>55.6</v>
          </cell>
          <cell r="BH113">
            <v>122.104</v>
          </cell>
          <cell r="BI113">
            <v>6788.9823999999999</v>
          </cell>
          <cell r="BJ113">
            <v>30.02</v>
          </cell>
          <cell r="BK113">
            <v>312.54899999999998</v>
          </cell>
          <cell r="BL113">
            <v>9382.7209800000001</v>
          </cell>
          <cell r="BM113">
            <v>61.57</v>
          </cell>
          <cell r="BN113">
            <v>93.05</v>
          </cell>
          <cell r="BO113">
            <v>5729.0884999999998</v>
          </cell>
          <cell r="BP113">
            <v>54.93</v>
          </cell>
          <cell r="BQ113">
            <v>159.148</v>
          </cell>
          <cell r="BR113">
            <v>8741.99964</v>
          </cell>
          <cell r="BS113">
            <v>37.35</v>
          </cell>
          <cell r="BT113">
            <v>256.60000000000002</v>
          </cell>
          <cell r="BU113">
            <v>9584.010000000002</v>
          </cell>
          <cell r="BV113">
            <v>755</v>
          </cell>
          <cell r="BW113">
            <v>5.681</v>
          </cell>
          <cell r="BX113">
            <v>4289.1549999999997</v>
          </cell>
          <cell r="BY113">
            <v>32.15</v>
          </cell>
          <cell r="BZ113">
            <v>154.702</v>
          </cell>
          <cell r="CA113">
            <v>4973.6692999999996</v>
          </cell>
          <cell r="CB113">
            <v>49489.625820000001</v>
          </cell>
          <cell r="CD113">
            <v>21.55</v>
          </cell>
          <cell r="CE113">
            <v>33.865000000000002</v>
          </cell>
          <cell r="CF113">
            <v>729.79075000000012</v>
          </cell>
          <cell r="CG113">
            <v>33.42</v>
          </cell>
          <cell r="CH113">
            <v>28.94</v>
          </cell>
          <cell r="CI113">
            <v>967.17480000000012</v>
          </cell>
          <cell r="CJ113">
            <v>1696.9655500000003</v>
          </cell>
          <cell r="CL113">
            <v>1310.6100000000001</v>
          </cell>
        </row>
        <row r="114">
          <cell r="A114" t="str">
            <v>05/01/2006</v>
          </cell>
          <cell r="B114">
            <v>38838</v>
          </cell>
          <cell r="C114">
            <v>102.27390541828952</v>
          </cell>
          <cell r="D114">
            <v>132.39594832228764</v>
          </cell>
          <cell r="E114">
            <v>85.432521886665711</v>
          </cell>
          <cell r="F114">
            <v>98.775394608553</v>
          </cell>
          <cell r="G114">
            <v>102.86806431273644</v>
          </cell>
          <cell r="H114">
            <v>113.99516713652838</v>
          </cell>
          <cell r="I114">
            <v>56.61</v>
          </cell>
          <cell r="J114">
            <v>30.644280000000002</v>
          </cell>
          <cell r="K114">
            <v>203.22800000000001</v>
          </cell>
          <cell r="L114">
            <v>6227.7757358400004</v>
          </cell>
          <cell r="M114">
            <v>91.48</v>
          </cell>
          <cell r="N114">
            <v>75.748999999999995</v>
          </cell>
          <cell r="O114">
            <v>6929.5185199999996</v>
          </cell>
          <cell r="P114">
            <v>79.850000000000009</v>
          </cell>
          <cell r="Q114">
            <v>146.32</v>
          </cell>
          <cell r="R114">
            <v>11683.652</v>
          </cell>
          <cell r="S114">
            <v>35.800000000000004</v>
          </cell>
          <cell r="T114">
            <v>92.6614</v>
          </cell>
          <cell r="U114">
            <v>3317.2781200000004</v>
          </cell>
          <cell r="V114">
            <v>32</v>
          </cell>
          <cell r="W114">
            <v>400.404</v>
          </cell>
          <cell r="X114">
            <v>12812.928</v>
          </cell>
          <cell r="Y114">
            <v>78.03</v>
          </cell>
          <cell r="Z114">
            <v>67.665999999999997</v>
          </cell>
          <cell r="AA114">
            <v>5279.9779799999997</v>
          </cell>
          <cell r="AB114">
            <v>18.95</v>
          </cell>
          <cell r="AC114">
            <v>118.474</v>
          </cell>
          <cell r="AD114">
            <v>2245.0823</v>
          </cell>
          <cell r="AE114">
            <v>51.65</v>
          </cell>
          <cell r="AF114">
            <v>135.863</v>
          </cell>
          <cell r="AG114">
            <v>7017.32395</v>
          </cell>
          <cell r="AH114">
            <v>52.050000000000004</v>
          </cell>
          <cell r="AI114">
            <v>81.257000000000005</v>
          </cell>
          <cell r="AJ114">
            <v>4229.4268500000007</v>
          </cell>
          <cell r="AK114">
            <v>59742.963455839999</v>
          </cell>
          <cell r="AM114">
            <v>68.5</v>
          </cell>
          <cell r="AN114">
            <v>50.319000000000003</v>
          </cell>
          <cell r="AO114">
            <v>3446.8515000000002</v>
          </cell>
          <cell r="AP114">
            <v>63.02</v>
          </cell>
          <cell r="AQ114">
            <v>65.747</v>
          </cell>
          <cell r="AR114">
            <v>4143.3759399999999</v>
          </cell>
          <cell r="AS114">
            <v>108.04</v>
          </cell>
          <cell r="AT114">
            <v>45.721000000000004</v>
          </cell>
          <cell r="AU114">
            <v>4939.6968400000005</v>
          </cell>
          <cell r="AV114">
            <v>56.61</v>
          </cell>
          <cell r="AW114">
            <v>23.129000000000001</v>
          </cell>
          <cell r="AX114">
            <v>1309.33269</v>
          </cell>
          <cell r="AY114">
            <v>13.51</v>
          </cell>
          <cell r="AZ114">
            <v>38.652000000000001</v>
          </cell>
          <cell r="BA114">
            <v>522.18852000000004</v>
          </cell>
          <cell r="BB114">
            <v>85.7</v>
          </cell>
          <cell r="BC114">
            <v>100.608</v>
          </cell>
          <cell r="BD114">
            <v>8622.1056000000008</v>
          </cell>
          <cell r="BE114">
            <v>22983.551090000001</v>
          </cell>
          <cell r="BG114">
            <v>54.410000000000004</v>
          </cell>
          <cell r="BH114">
            <v>122.104</v>
          </cell>
          <cell r="BI114">
            <v>6643.6786400000001</v>
          </cell>
          <cell r="BJ114">
            <v>29.740000000000002</v>
          </cell>
          <cell r="BK114">
            <v>312.54899999999998</v>
          </cell>
          <cell r="BL114">
            <v>9295.2072599999992</v>
          </cell>
          <cell r="BM114">
            <v>60.660000000000004</v>
          </cell>
          <cell r="BN114">
            <v>93.05</v>
          </cell>
          <cell r="BO114">
            <v>5644.4130000000005</v>
          </cell>
          <cell r="BP114">
            <v>54.370000000000005</v>
          </cell>
          <cell r="BQ114">
            <v>159.148</v>
          </cell>
          <cell r="BR114">
            <v>8652.876760000001</v>
          </cell>
          <cell r="BS114">
            <v>36.6</v>
          </cell>
          <cell r="BT114">
            <v>256.60000000000002</v>
          </cell>
          <cell r="BU114">
            <v>9391.5600000000013</v>
          </cell>
          <cell r="BV114">
            <v>746</v>
          </cell>
          <cell r="BW114">
            <v>5.681</v>
          </cell>
          <cell r="BX114">
            <v>4238.0259999999998</v>
          </cell>
          <cell r="BY114">
            <v>31.18</v>
          </cell>
          <cell r="BZ114">
            <v>154.702</v>
          </cell>
          <cell r="CA114">
            <v>4823.6083600000002</v>
          </cell>
          <cell r="CB114">
            <v>48689.370020000002</v>
          </cell>
          <cell r="CD114">
            <v>21.93</v>
          </cell>
          <cell r="CE114">
            <v>33.865000000000002</v>
          </cell>
          <cell r="CF114">
            <v>742.65944999999999</v>
          </cell>
          <cell r="CG114">
            <v>34.75</v>
          </cell>
          <cell r="CH114">
            <v>28.94</v>
          </cell>
          <cell r="CI114">
            <v>1005.6650000000001</v>
          </cell>
          <cell r="CJ114">
            <v>1748.3244500000001</v>
          </cell>
          <cell r="CL114">
            <v>1305.19</v>
          </cell>
        </row>
        <row r="115">
          <cell r="A115" t="str">
            <v>05/02/2006</v>
          </cell>
          <cell r="B115">
            <v>38839</v>
          </cell>
          <cell r="C115">
            <v>102.78694760681235</v>
          </cell>
          <cell r="D115">
            <v>133.03735666208925</v>
          </cell>
          <cell r="E115">
            <v>83.935277863974036</v>
          </cell>
          <cell r="F115">
            <v>98.330809853999071</v>
          </cell>
          <cell r="G115">
            <v>103.50015762925597</v>
          </cell>
          <cell r="H115">
            <v>114.47845348368908</v>
          </cell>
          <cell r="I115">
            <v>56.85</v>
          </cell>
          <cell r="J115">
            <v>31.242670000000004</v>
          </cell>
          <cell r="K115">
            <v>203.22800000000001</v>
          </cell>
          <cell r="L115">
            <v>6349.3853387600011</v>
          </cell>
          <cell r="M115">
            <v>92.300000000000011</v>
          </cell>
          <cell r="N115">
            <v>75.748999999999995</v>
          </cell>
          <cell r="O115">
            <v>6991.6327000000001</v>
          </cell>
          <cell r="P115">
            <v>80.600000000000009</v>
          </cell>
          <cell r="Q115">
            <v>146.32</v>
          </cell>
          <cell r="R115">
            <v>11793.392</v>
          </cell>
          <cell r="S115">
            <v>34.76</v>
          </cell>
          <cell r="T115">
            <v>92.6614</v>
          </cell>
          <cell r="U115">
            <v>3220.9102639999996</v>
          </cell>
          <cell r="V115">
            <v>32.42</v>
          </cell>
          <cell r="W115">
            <v>400.404</v>
          </cell>
          <cell r="X115">
            <v>12981.097680000001</v>
          </cell>
          <cell r="Y115">
            <v>77.78</v>
          </cell>
          <cell r="Z115">
            <v>67.665999999999997</v>
          </cell>
          <cell r="AA115">
            <v>5263.0614799999994</v>
          </cell>
          <cell r="AB115">
            <v>18.95</v>
          </cell>
          <cell r="AC115">
            <v>118.474</v>
          </cell>
          <cell r="AD115">
            <v>2245.0823</v>
          </cell>
          <cell r="AE115">
            <v>51.25</v>
          </cell>
          <cell r="AF115">
            <v>135.863</v>
          </cell>
          <cell r="AG115">
            <v>6962.9787500000002</v>
          </cell>
          <cell r="AH115">
            <v>52.120000000000005</v>
          </cell>
          <cell r="AI115">
            <v>81.257000000000005</v>
          </cell>
          <cell r="AJ115">
            <v>4235.1148400000002</v>
          </cell>
          <cell r="AK115">
            <v>60042.655352760004</v>
          </cell>
          <cell r="AM115">
            <v>69.650000000000006</v>
          </cell>
          <cell r="AN115">
            <v>50.319000000000003</v>
          </cell>
          <cell r="AO115">
            <v>3504.7183500000006</v>
          </cell>
          <cell r="AP115">
            <v>63.59</v>
          </cell>
          <cell r="AQ115">
            <v>65.747</v>
          </cell>
          <cell r="AR115">
            <v>4180.8517300000003</v>
          </cell>
          <cell r="AS115">
            <v>105.82000000000001</v>
          </cell>
          <cell r="AT115">
            <v>45.721000000000004</v>
          </cell>
          <cell r="AU115">
            <v>4838.1962200000007</v>
          </cell>
          <cell r="AV115">
            <v>56.85</v>
          </cell>
          <cell r="AW115">
            <v>23.129000000000001</v>
          </cell>
          <cell r="AX115">
            <v>1314.8836500000002</v>
          </cell>
          <cell r="AY115">
            <v>14.22</v>
          </cell>
          <cell r="AZ115">
            <v>38.652000000000001</v>
          </cell>
          <cell r="BA115">
            <v>549.63144</v>
          </cell>
          <cell r="BB115">
            <v>86.54</v>
          </cell>
          <cell r="BC115">
            <v>100.608</v>
          </cell>
          <cell r="BD115">
            <v>8706.616320000001</v>
          </cell>
          <cell r="BE115">
            <v>23094.897710000005</v>
          </cell>
          <cell r="BG115">
            <v>54.160000000000004</v>
          </cell>
          <cell r="BH115">
            <v>122.104</v>
          </cell>
          <cell r="BI115">
            <v>6613.1526400000002</v>
          </cell>
          <cell r="BJ115">
            <v>29.44</v>
          </cell>
          <cell r="BK115">
            <v>312.54899999999998</v>
          </cell>
          <cell r="BL115">
            <v>9201.4425599999995</v>
          </cell>
          <cell r="BM115">
            <v>59.5</v>
          </cell>
          <cell r="BN115">
            <v>93.05</v>
          </cell>
          <cell r="BO115">
            <v>5536.4749999999995</v>
          </cell>
          <cell r="BP115">
            <v>53.24</v>
          </cell>
          <cell r="BQ115">
            <v>159.148</v>
          </cell>
          <cell r="BR115">
            <v>8473.0395200000003</v>
          </cell>
          <cell r="BS115">
            <v>35.75</v>
          </cell>
          <cell r="BT115">
            <v>256.60000000000002</v>
          </cell>
          <cell r="BU115">
            <v>9173.4500000000007</v>
          </cell>
          <cell r="BV115">
            <v>734.5</v>
          </cell>
          <cell r="BW115">
            <v>5.681</v>
          </cell>
          <cell r="BX115">
            <v>4172.6944999999996</v>
          </cell>
          <cell r="BY115">
            <v>30.16</v>
          </cell>
          <cell r="BZ115">
            <v>154.702</v>
          </cell>
          <cell r="CA115">
            <v>4665.81232</v>
          </cell>
          <cell r="CB115">
            <v>47836.06654</v>
          </cell>
          <cell r="CD115">
            <v>21.86</v>
          </cell>
          <cell r="CE115">
            <v>33.865000000000002</v>
          </cell>
          <cell r="CF115">
            <v>740.28890000000001</v>
          </cell>
          <cell r="CG115">
            <v>34.56</v>
          </cell>
          <cell r="CH115">
            <v>28.94</v>
          </cell>
          <cell r="CI115">
            <v>1000.1664000000001</v>
          </cell>
          <cell r="CJ115">
            <v>1740.4553000000001</v>
          </cell>
          <cell r="CL115">
            <v>1313.21</v>
          </cell>
        </row>
        <row r="116">
          <cell r="A116" t="str">
            <v>05/03/2006</v>
          </cell>
          <cell r="B116">
            <v>38840</v>
          </cell>
          <cell r="C116">
            <v>103.07821380452546</v>
          </cell>
          <cell r="D116">
            <v>130.93159789482351</v>
          </cell>
          <cell r="E116">
            <v>84.177795032824321</v>
          </cell>
          <cell r="F116">
            <v>100.35819407487956</v>
          </cell>
          <cell r="G116">
            <v>103.07771122320301</v>
          </cell>
          <cell r="H116">
            <v>113.22996375352396</v>
          </cell>
          <cell r="I116">
            <v>56.230000000000004</v>
          </cell>
          <cell r="J116">
            <v>31.165230000000001</v>
          </cell>
          <cell r="K116">
            <v>203.22800000000001</v>
          </cell>
          <cell r="L116">
            <v>6333.6473624400005</v>
          </cell>
          <cell r="M116">
            <v>93.02</v>
          </cell>
          <cell r="N116">
            <v>75.748999999999995</v>
          </cell>
          <cell r="O116">
            <v>7046.1719799999992</v>
          </cell>
          <cell r="P116">
            <v>81.239999999999995</v>
          </cell>
          <cell r="Q116">
            <v>146.32</v>
          </cell>
          <cell r="R116">
            <v>11887.036799999998</v>
          </cell>
          <cell r="S116">
            <v>35.39</v>
          </cell>
          <cell r="T116">
            <v>92.6614</v>
          </cell>
          <cell r="U116">
            <v>3279.2869460000002</v>
          </cell>
          <cell r="V116">
            <v>32.35</v>
          </cell>
          <cell r="W116">
            <v>400.404</v>
          </cell>
          <cell r="X116">
            <v>12953.0694</v>
          </cell>
          <cell r="Y116">
            <v>76.75</v>
          </cell>
          <cell r="Z116">
            <v>67.665999999999997</v>
          </cell>
          <cell r="AA116">
            <v>5193.3654999999999</v>
          </cell>
          <cell r="AB116">
            <v>18.940000000000001</v>
          </cell>
          <cell r="AC116">
            <v>118.474</v>
          </cell>
          <cell r="AD116">
            <v>2243.8975600000003</v>
          </cell>
          <cell r="AE116">
            <v>51.76</v>
          </cell>
          <cell r="AF116">
            <v>135.863</v>
          </cell>
          <cell r="AG116">
            <v>7032.2688799999996</v>
          </cell>
          <cell r="AH116">
            <v>52.230000000000004</v>
          </cell>
          <cell r="AI116">
            <v>81.257000000000005</v>
          </cell>
          <cell r="AJ116">
            <v>4244.0531100000007</v>
          </cell>
          <cell r="AK116">
            <v>60212.797538439998</v>
          </cell>
          <cell r="AM116">
            <v>64.52</v>
          </cell>
          <cell r="AN116">
            <v>50.319000000000003</v>
          </cell>
          <cell r="AO116">
            <v>3246.5818800000002</v>
          </cell>
          <cell r="AP116">
            <v>63.660000000000004</v>
          </cell>
          <cell r="AQ116">
            <v>65.747</v>
          </cell>
          <cell r="AR116">
            <v>4185.4540200000001</v>
          </cell>
          <cell r="AS116">
            <v>105.07000000000001</v>
          </cell>
          <cell r="AT116">
            <v>45.721000000000004</v>
          </cell>
          <cell r="AU116">
            <v>4803.9054700000006</v>
          </cell>
          <cell r="AV116">
            <v>56.230000000000004</v>
          </cell>
          <cell r="AW116">
            <v>23.129000000000001</v>
          </cell>
          <cell r="AX116">
            <v>1300.5436700000002</v>
          </cell>
          <cell r="AY116">
            <v>14.35</v>
          </cell>
          <cell r="AZ116">
            <v>38.652000000000001</v>
          </cell>
          <cell r="BA116">
            <v>554.65620000000001</v>
          </cell>
          <cell r="BB116">
            <v>85.86</v>
          </cell>
          <cell r="BC116">
            <v>100.608</v>
          </cell>
          <cell r="BD116">
            <v>8638.2028800000007</v>
          </cell>
          <cell r="BE116">
            <v>22729.344120000002</v>
          </cell>
          <cell r="BG116">
            <v>55.02</v>
          </cell>
          <cell r="BH116">
            <v>122.104</v>
          </cell>
          <cell r="BI116">
            <v>6718.1620800000001</v>
          </cell>
          <cell r="BJ116">
            <v>29.22</v>
          </cell>
          <cell r="BK116">
            <v>312.54899999999998</v>
          </cell>
          <cell r="BL116">
            <v>9132.681779999999</v>
          </cell>
          <cell r="BM116">
            <v>59.7</v>
          </cell>
          <cell r="BN116">
            <v>93.05</v>
          </cell>
          <cell r="BO116">
            <v>5555.085</v>
          </cell>
          <cell r="BP116">
            <v>53.25</v>
          </cell>
          <cell r="BQ116">
            <v>159.148</v>
          </cell>
          <cell r="BR116">
            <v>8474.6309999999994</v>
          </cell>
          <cell r="BS116">
            <v>35.75</v>
          </cell>
          <cell r="BT116">
            <v>256.60000000000002</v>
          </cell>
          <cell r="BU116">
            <v>9173.4500000000007</v>
          </cell>
          <cell r="BV116">
            <v>738</v>
          </cell>
          <cell r="BW116">
            <v>5.681</v>
          </cell>
          <cell r="BX116">
            <v>4192.5780000000004</v>
          </cell>
          <cell r="BY116">
            <v>30.560000000000002</v>
          </cell>
          <cell r="BZ116">
            <v>154.702</v>
          </cell>
          <cell r="CA116">
            <v>4727.6931199999999</v>
          </cell>
          <cell r="CB116">
            <v>47974.28098000001</v>
          </cell>
          <cell r="CD116">
            <v>22.8</v>
          </cell>
          <cell r="CE116">
            <v>33.865000000000002</v>
          </cell>
          <cell r="CF116">
            <v>772.12200000000007</v>
          </cell>
          <cell r="CG116">
            <v>34.700000000000003</v>
          </cell>
          <cell r="CH116">
            <v>28.94</v>
          </cell>
          <cell r="CI116">
            <v>1004.2180000000001</v>
          </cell>
          <cell r="CJ116">
            <v>1776.3400000000001</v>
          </cell>
          <cell r="CL116">
            <v>1307.8500000000001</v>
          </cell>
        </row>
        <row r="117">
          <cell r="A117" t="str">
            <v>05/04/2006</v>
          </cell>
          <cell r="B117">
            <v>38841</v>
          </cell>
          <cell r="C117">
            <v>103.19553332659306</v>
          </cell>
          <cell r="D117">
            <v>132.16442203076912</v>
          </cell>
          <cell r="E117">
            <v>82.958294205871084</v>
          </cell>
          <cell r="F117">
            <v>100.33768277503894</v>
          </cell>
          <cell r="G117">
            <v>103.42449558638083</v>
          </cell>
          <cell r="H117">
            <v>114.21667337897703</v>
          </cell>
          <cell r="I117">
            <v>56.72</v>
          </cell>
          <cell r="J117">
            <v>32.383110000000002</v>
          </cell>
          <cell r="K117">
            <v>203.22800000000001</v>
          </cell>
          <cell r="L117">
            <v>6581.1546790800003</v>
          </cell>
          <cell r="M117">
            <v>93.15</v>
          </cell>
          <cell r="N117">
            <v>75.748999999999995</v>
          </cell>
          <cell r="O117">
            <v>7056.0193499999996</v>
          </cell>
          <cell r="P117">
            <v>80.300000000000011</v>
          </cell>
          <cell r="Q117">
            <v>146.32</v>
          </cell>
          <cell r="R117">
            <v>11749.496000000001</v>
          </cell>
          <cell r="S117">
            <v>34.9</v>
          </cell>
          <cell r="T117">
            <v>92.6614</v>
          </cell>
          <cell r="U117">
            <v>3233.8828599999997</v>
          </cell>
          <cell r="V117">
            <v>32.270000000000003</v>
          </cell>
          <cell r="W117">
            <v>400.404</v>
          </cell>
          <cell r="X117">
            <v>12921.037080000002</v>
          </cell>
          <cell r="Y117">
            <v>76.900000000000006</v>
          </cell>
          <cell r="Z117">
            <v>67.665999999999997</v>
          </cell>
          <cell r="AA117">
            <v>5203.5154000000002</v>
          </cell>
          <cell r="AB117">
            <v>19.22</v>
          </cell>
          <cell r="AC117">
            <v>118.474</v>
          </cell>
          <cell r="AD117">
            <v>2277.0702799999999</v>
          </cell>
          <cell r="AE117">
            <v>51.52</v>
          </cell>
          <cell r="AF117">
            <v>135.863</v>
          </cell>
          <cell r="AG117">
            <v>6999.66176</v>
          </cell>
          <cell r="AH117">
            <v>52.42</v>
          </cell>
          <cell r="AI117">
            <v>81.257000000000005</v>
          </cell>
          <cell r="AJ117">
            <v>4259.4919400000008</v>
          </cell>
          <cell r="AK117">
            <v>60281.329349080006</v>
          </cell>
          <cell r="AM117">
            <v>64.849999999999994</v>
          </cell>
          <cell r="AN117">
            <v>50.319000000000003</v>
          </cell>
          <cell r="AO117">
            <v>3263.1871499999997</v>
          </cell>
          <cell r="AP117">
            <v>63.45</v>
          </cell>
          <cell r="AQ117">
            <v>65.747</v>
          </cell>
          <cell r="AR117">
            <v>4171.6471499999998</v>
          </cell>
          <cell r="AS117">
            <v>107.14</v>
          </cell>
          <cell r="AT117">
            <v>45.721000000000004</v>
          </cell>
          <cell r="AU117">
            <v>4898.5479400000004</v>
          </cell>
          <cell r="AV117">
            <v>56.72</v>
          </cell>
          <cell r="AW117">
            <v>23.129000000000001</v>
          </cell>
          <cell r="AX117">
            <v>1311.87688</v>
          </cell>
          <cell r="AY117">
            <v>14.600000000000001</v>
          </cell>
          <cell r="AZ117">
            <v>38.652000000000001</v>
          </cell>
          <cell r="BA117">
            <v>564.31920000000002</v>
          </cell>
          <cell r="BB117">
            <v>86.81</v>
          </cell>
          <cell r="BC117">
            <v>100.608</v>
          </cell>
          <cell r="BD117">
            <v>8733.7804800000013</v>
          </cell>
          <cell r="BE117">
            <v>22943.358800000002</v>
          </cell>
          <cell r="BG117">
            <v>54.480000000000004</v>
          </cell>
          <cell r="BH117">
            <v>122.104</v>
          </cell>
          <cell r="BI117">
            <v>6652.2259200000008</v>
          </cell>
          <cell r="BJ117">
            <v>28.82</v>
          </cell>
          <cell r="BK117">
            <v>312.54899999999998</v>
          </cell>
          <cell r="BL117">
            <v>9007.6621799999994</v>
          </cell>
          <cell r="BM117">
            <v>58.79</v>
          </cell>
          <cell r="BN117">
            <v>93.05</v>
          </cell>
          <cell r="BO117">
            <v>5470.4094999999998</v>
          </cell>
          <cell r="BP117">
            <v>52.53</v>
          </cell>
          <cell r="BQ117">
            <v>159.148</v>
          </cell>
          <cell r="BR117">
            <v>8360.0444399999997</v>
          </cell>
          <cell r="BS117">
            <v>35.46</v>
          </cell>
          <cell r="BT117">
            <v>256.60000000000002</v>
          </cell>
          <cell r="BU117">
            <v>9099.0360000000019</v>
          </cell>
          <cell r="BV117">
            <v>722.5</v>
          </cell>
          <cell r="BW117">
            <v>5.681</v>
          </cell>
          <cell r="BX117">
            <v>4104.5225</v>
          </cell>
          <cell r="BY117">
            <v>29.64</v>
          </cell>
          <cell r="BZ117">
            <v>154.702</v>
          </cell>
          <cell r="CA117">
            <v>4585.3672800000004</v>
          </cell>
          <cell r="CB117">
            <v>47279.267819999994</v>
          </cell>
          <cell r="CD117">
            <v>22.55</v>
          </cell>
          <cell r="CE117">
            <v>33.865000000000002</v>
          </cell>
          <cell r="CF117">
            <v>763.65575000000013</v>
          </cell>
          <cell r="CG117">
            <v>34.980000000000004</v>
          </cell>
          <cell r="CH117">
            <v>28.94</v>
          </cell>
          <cell r="CI117">
            <v>1012.3212000000002</v>
          </cell>
          <cell r="CJ117">
            <v>1775.9769500000002</v>
          </cell>
          <cell r="CL117">
            <v>1312.25</v>
          </cell>
        </row>
        <row r="118">
          <cell r="A118" t="str">
            <v>05/05/2006</v>
          </cell>
          <cell r="B118">
            <v>38842</v>
          </cell>
          <cell r="C118">
            <v>104.10578043124046</v>
          </cell>
          <cell r="D118">
            <v>133.58244017182642</v>
          </cell>
          <cell r="E118">
            <v>86.218022150540605</v>
          </cell>
          <cell r="F118">
            <v>100.88484945252529</v>
          </cell>
          <cell r="G118">
            <v>104.48928121059267</v>
          </cell>
          <cell r="H118">
            <v>115.48530004027387</v>
          </cell>
          <cell r="I118">
            <v>57.35</v>
          </cell>
          <cell r="J118">
            <v>32.777340000000002</v>
          </cell>
          <cell r="K118">
            <v>203.22800000000001</v>
          </cell>
          <cell r="L118">
            <v>6661.2732535200012</v>
          </cell>
          <cell r="M118">
            <v>92.91</v>
          </cell>
          <cell r="N118">
            <v>75.748999999999995</v>
          </cell>
          <cell r="O118">
            <v>7037.8395899999996</v>
          </cell>
          <cell r="P118">
            <v>81.25</v>
          </cell>
          <cell r="Q118">
            <v>146.32</v>
          </cell>
          <cell r="R118">
            <v>11888.5</v>
          </cell>
          <cell r="S118">
            <v>35.200000000000003</v>
          </cell>
          <cell r="T118">
            <v>92.6614</v>
          </cell>
          <cell r="U118">
            <v>3261.6812800000002</v>
          </cell>
          <cell r="V118">
            <v>32.76</v>
          </cell>
          <cell r="W118">
            <v>400.404</v>
          </cell>
          <cell r="X118">
            <v>13117.23504</v>
          </cell>
          <cell r="Y118">
            <v>77.22</v>
          </cell>
          <cell r="Z118">
            <v>67.665999999999997</v>
          </cell>
          <cell r="AA118">
            <v>5225.1685199999993</v>
          </cell>
          <cell r="AB118">
            <v>19.260000000000002</v>
          </cell>
          <cell r="AC118">
            <v>118.474</v>
          </cell>
          <cell r="AD118">
            <v>2281.80924</v>
          </cell>
          <cell r="AE118">
            <v>52.01</v>
          </cell>
          <cell r="AF118">
            <v>135.863</v>
          </cell>
          <cell r="AG118">
            <v>7066.2346299999999</v>
          </cell>
          <cell r="AH118">
            <v>52.59</v>
          </cell>
          <cell r="AI118">
            <v>81.257000000000005</v>
          </cell>
          <cell r="AJ118">
            <v>4273.3056300000007</v>
          </cell>
          <cell r="AK118">
            <v>60813.047183520001</v>
          </cell>
          <cell r="AM118">
            <v>65.86</v>
          </cell>
          <cell r="AN118">
            <v>50.319000000000003</v>
          </cell>
          <cell r="AO118">
            <v>3314.0093400000001</v>
          </cell>
          <cell r="AP118">
            <v>64.39</v>
          </cell>
          <cell r="AQ118">
            <v>65.747</v>
          </cell>
          <cell r="AR118">
            <v>4233.4493300000004</v>
          </cell>
          <cell r="AS118">
            <v>107.44</v>
          </cell>
          <cell r="AT118">
            <v>45.721000000000004</v>
          </cell>
          <cell r="AU118">
            <v>4912.2642400000004</v>
          </cell>
          <cell r="AV118">
            <v>57.35</v>
          </cell>
          <cell r="AW118">
            <v>23.129000000000001</v>
          </cell>
          <cell r="AX118">
            <v>1326.4481500000002</v>
          </cell>
          <cell r="AY118">
            <v>14.59</v>
          </cell>
          <cell r="AZ118">
            <v>38.652000000000001</v>
          </cell>
          <cell r="BA118">
            <v>563.93268</v>
          </cell>
          <cell r="BB118">
            <v>87.86</v>
          </cell>
          <cell r="BC118">
            <v>100.608</v>
          </cell>
          <cell r="BD118">
            <v>8839.4188800000011</v>
          </cell>
          <cell r="BE118">
            <v>23189.522620000003</v>
          </cell>
          <cell r="BG118">
            <v>56.95</v>
          </cell>
          <cell r="BH118">
            <v>122.104</v>
          </cell>
          <cell r="BI118">
            <v>6953.8227999999999</v>
          </cell>
          <cell r="BJ118">
            <v>29.75</v>
          </cell>
          <cell r="BK118">
            <v>312.54899999999998</v>
          </cell>
          <cell r="BL118">
            <v>9298.3327499999996</v>
          </cell>
          <cell r="BM118">
            <v>61.39</v>
          </cell>
          <cell r="BN118">
            <v>93.05</v>
          </cell>
          <cell r="BO118">
            <v>5712.3395</v>
          </cell>
          <cell r="BP118">
            <v>54.49</v>
          </cell>
          <cell r="BQ118">
            <v>159.148</v>
          </cell>
          <cell r="BR118">
            <v>8671.9745199999998</v>
          </cell>
          <cell r="BS118">
            <v>37.050000000000004</v>
          </cell>
          <cell r="BT118">
            <v>256.60000000000002</v>
          </cell>
          <cell r="BU118">
            <v>9507.0300000000025</v>
          </cell>
          <cell r="BV118">
            <v>743</v>
          </cell>
          <cell r="BW118">
            <v>5.681</v>
          </cell>
          <cell r="BX118">
            <v>4220.9830000000002</v>
          </cell>
          <cell r="BY118">
            <v>30.85</v>
          </cell>
          <cell r="BZ118">
            <v>154.702</v>
          </cell>
          <cell r="CA118">
            <v>4772.5567000000001</v>
          </cell>
          <cell r="CB118">
            <v>49137.039270000001</v>
          </cell>
          <cell r="CD118">
            <v>23.400000000000002</v>
          </cell>
          <cell r="CE118">
            <v>33.865000000000002</v>
          </cell>
          <cell r="CF118">
            <v>792.44100000000014</v>
          </cell>
          <cell r="CG118">
            <v>34.32</v>
          </cell>
          <cell r="CH118">
            <v>28.94</v>
          </cell>
          <cell r="CI118">
            <v>993.22080000000005</v>
          </cell>
          <cell r="CJ118">
            <v>1785.6618000000003</v>
          </cell>
          <cell r="CL118">
            <v>1325.76</v>
          </cell>
        </row>
        <row r="119">
          <cell r="A119" t="str">
            <v>05/08/2006</v>
          </cell>
          <cell r="B119">
            <v>38845</v>
          </cell>
          <cell r="C119">
            <v>104.19114046347744</v>
          </cell>
          <cell r="D119">
            <v>133.5055019572809</v>
          </cell>
          <cell r="E119">
            <v>84.772213119419462</v>
          </cell>
          <cell r="F119">
            <v>101.6017986192446</v>
          </cell>
          <cell r="G119">
            <v>104.40258511979823</v>
          </cell>
          <cell r="H119">
            <v>116.10954490535643</v>
          </cell>
          <cell r="I119">
            <v>57.660000000000004</v>
          </cell>
          <cell r="J119">
            <v>33.094140000000003</v>
          </cell>
          <cell r="K119">
            <v>203.22800000000001</v>
          </cell>
          <cell r="L119">
            <v>6725.6558839200006</v>
          </cell>
          <cell r="M119">
            <v>92.9</v>
          </cell>
          <cell r="N119">
            <v>75.748999999999995</v>
          </cell>
          <cell r="O119">
            <v>7037.0820999999996</v>
          </cell>
          <cell r="P119">
            <v>81.100000000000009</v>
          </cell>
          <cell r="Q119">
            <v>146.32</v>
          </cell>
          <cell r="R119">
            <v>11866.552000000001</v>
          </cell>
          <cell r="S119">
            <v>35.450000000000003</v>
          </cell>
          <cell r="T119">
            <v>92.6614</v>
          </cell>
          <cell r="U119">
            <v>3284.8466300000005</v>
          </cell>
          <cell r="V119">
            <v>32.68</v>
          </cell>
          <cell r="W119">
            <v>400.404</v>
          </cell>
          <cell r="X119">
            <v>13085.202719999999</v>
          </cell>
          <cell r="Y119">
            <v>76.81</v>
          </cell>
          <cell r="Z119">
            <v>67.665999999999997</v>
          </cell>
          <cell r="AA119">
            <v>5197.4254599999995</v>
          </cell>
          <cell r="AB119">
            <v>19.260000000000002</v>
          </cell>
          <cell r="AC119">
            <v>118.474</v>
          </cell>
          <cell r="AD119">
            <v>2281.80924</v>
          </cell>
          <cell r="AE119">
            <v>52.25</v>
          </cell>
          <cell r="AF119">
            <v>135.863</v>
          </cell>
          <cell r="AG119">
            <v>7098.8417499999996</v>
          </cell>
          <cell r="AH119">
            <v>52.74</v>
          </cell>
          <cell r="AI119">
            <v>81.257000000000005</v>
          </cell>
          <cell r="AJ119">
            <v>4285.4941800000006</v>
          </cell>
          <cell r="AK119">
            <v>60862.909963920007</v>
          </cell>
          <cell r="AM119">
            <v>65.13</v>
          </cell>
          <cell r="AN119">
            <v>50.319000000000003</v>
          </cell>
          <cell r="AO119">
            <v>3277.2764699999998</v>
          </cell>
          <cell r="AP119">
            <v>64.78</v>
          </cell>
          <cell r="AQ119">
            <v>65.747</v>
          </cell>
          <cell r="AR119">
            <v>4259.0906599999998</v>
          </cell>
          <cell r="AS119">
            <v>106.78</v>
          </cell>
          <cell r="AT119">
            <v>45.721000000000004</v>
          </cell>
          <cell r="AU119">
            <v>4882.0883800000001</v>
          </cell>
          <cell r="AV119">
            <v>57.660000000000004</v>
          </cell>
          <cell r="AW119">
            <v>23.129000000000001</v>
          </cell>
          <cell r="AX119">
            <v>1333.6181400000003</v>
          </cell>
          <cell r="AY119">
            <v>14.58</v>
          </cell>
          <cell r="AZ119">
            <v>38.652000000000001</v>
          </cell>
          <cell r="BA119">
            <v>563.54615999999999</v>
          </cell>
          <cell r="BB119">
            <v>88.070000000000007</v>
          </cell>
          <cell r="BC119">
            <v>100.608</v>
          </cell>
          <cell r="BD119">
            <v>8860.5465600000007</v>
          </cell>
          <cell r="BE119">
            <v>23176.166369999999</v>
          </cell>
          <cell r="BG119">
            <v>55.7</v>
          </cell>
          <cell r="BH119">
            <v>122.104</v>
          </cell>
          <cell r="BI119">
            <v>6801.1928000000007</v>
          </cell>
          <cell r="BJ119">
            <v>29.02</v>
          </cell>
          <cell r="BK119">
            <v>312.54899999999998</v>
          </cell>
          <cell r="BL119">
            <v>9070.1719799999992</v>
          </cell>
          <cell r="BM119">
            <v>60.49</v>
          </cell>
          <cell r="BN119">
            <v>93.05</v>
          </cell>
          <cell r="BO119">
            <v>5628.5945000000002</v>
          </cell>
          <cell r="BP119">
            <v>53.56</v>
          </cell>
          <cell r="BQ119">
            <v>159.148</v>
          </cell>
          <cell r="BR119">
            <v>8523.9668799999999</v>
          </cell>
          <cell r="BS119">
            <v>36.58</v>
          </cell>
          <cell r="BT119">
            <v>256.60000000000002</v>
          </cell>
          <cell r="BU119">
            <v>9386.4279999999999</v>
          </cell>
          <cell r="BV119">
            <v>733</v>
          </cell>
          <cell r="BW119">
            <v>5.681</v>
          </cell>
          <cell r="BX119">
            <v>4164.1729999999998</v>
          </cell>
          <cell r="BY119">
            <v>30.63</v>
          </cell>
          <cell r="BZ119">
            <v>154.702</v>
          </cell>
          <cell r="CA119">
            <v>4738.5222599999997</v>
          </cell>
          <cell r="CB119">
            <v>48313.049420000003</v>
          </cell>
          <cell r="CD119">
            <v>23.92</v>
          </cell>
          <cell r="CE119">
            <v>33.865000000000002</v>
          </cell>
          <cell r="CF119">
            <v>810.05080000000009</v>
          </cell>
          <cell r="CG119">
            <v>34.15</v>
          </cell>
          <cell r="CH119">
            <v>28.94</v>
          </cell>
          <cell r="CI119">
            <v>988.30100000000004</v>
          </cell>
          <cell r="CJ119">
            <v>1798.3518000000001</v>
          </cell>
          <cell r="CL119">
            <v>1324.66</v>
          </cell>
        </row>
        <row r="120">
          <cell r="A120" t="str">
            <v>05/09/2006</v>
          </cell>
          <cell r="B120">
            <v>38846</v>
          </cell>
          <cell r="C120">
            <v>103.93573913599678</v>
          </cell>
          <cell r="D120">
            <v>130.57823856886142</v>
          </cell>
          <cell r="E120">
            <v>83.544000905007593</v>
          </cell>
          <cell r="F120">
            <v>103.21631560032263</v>
          </cell>
          <cell r="G120">
            <v>104.4404161412358</v>
          </cell>
          <cell r="H120">
            <v>114.11598872331857</v>
          </cell>
          <cell r="I120">
            <v>56.67</v>
          </cell>
          <cell r="J120">
            <v>32.777340000000002</v>
          </cell>
          <cell r="K120">
            <v>203.22800000000001</v>
          </cell>
          <cell r="L120">
            <v>6661.2732535200012</v>
          </cell>
          <cell r="M120">
            <v>93.69</v>
          </cell>
          <cell r="N120">
            <v>75.748999999999995</v>
          </cell>
          <cell r="O120">
            <v>7096.9238099999993</v>
          </cell>
          <cell r="P120">
            <v>80.600000000000009</v>
          </cell>
          <cell r="Q120">
            <v>146.32</v>
          </cell>
          <cell r="R120">
            <v>11793.392</v>
          </cell>
          <cell r="S120">
            <v>36.1</v>
          </cell>
          <cell r="T120">
            <v>92.6614</v>
          </cell>
          <cell r="U120">
            <v>3345.07654</v>
          </cell>
          <cell r="V120">
            <v>32.58</v>
          </cell>
          <cell r="W120">
            <v>400.404</v>
          </cell>
          <cell r="X120">
            <v>13045.162319999999</v>
          </cell>
          <cell r="Y120">
            <v>77.180000000000007</v>
          </cell>
          <cell r="Z120">
            <v>67.665999999999997</v>
          </cell>
          <cell r="AA120">
            <v>5222.4618799999998</v>
          </cell>
          <cell r="AB120">
            <v>19.350000000000001</v>
          </cell>
          <cell r="AC120">
            <v>118.474</v>
          </cell>
          <cell r="AD120">
            <v>2292.4719000000005</v>
          </cell>
          <cell r="AE120">
            <v>51.45</v>
          </cell>
          <cell r="AF120">
            <v>135.863</v>
          </cell>
          <cell r="AG120">
            <v>6990.1513500000001</v>
          </cell>
          <cell r="AH120">
            <v>52.51</v>
          </cell>
          <cell r="AI120">
            <v>81.257000000000005</v>
          </cell>
          <cell r="AJ120">
            <v>4266.8050700000003</v>
          </cell>
          <cell r="AK120">
            <v>60713.718123520011</v>
          </cell>
          <cell r="AM120">
            <v>61.300000000000004</v>
          </cell>
          <cell r="AN120">
            <v>50.319000000000003</v>
          </cell>
          <cell r="AO120">
            <v>3084.5547000000006</v>
          </cell>
          <cell r="AP120">
            <v>64.320000000000007</v>
          </cell>
          <cell r="AQ120">
            <v>65.747</v>
          </cell>
          <cell r="AR120">
            <v>4228.8470400000006</v>
          </cell>
          <cell r="AS120">
            <v>103.88</v>
          </cell>
          <cell r="AT120">
            <v>45.721000000000004</v>
          </cell>
          <cell r="AU120">
            <v>4749.49748</v>
          </cell>
          <cell r="AV120">
            <v>56.67</v>
          </cell>
          <cell r="AW120">
            <v>23.129000000000001</v>
          </cell>
          <cell r="AX120">
            <v>1310.7204300000001</v>
          </cell>
          <cell r="AY120">
            <v>14.66</v>
          </cell>
          <cell r="AZ120">
            <v>38.652000000000001</v>
          </cell>
          <cell r="BA120">
            <v>566.63832000000002</v>
          </cell>
          <cell r="BB120">
            <v>86.75</v>
          </cell>
          <cell r="BC120">
            <v>100.608</v>
          </cell>
          <cell r="BD120">
            <v>8727.7440000000006</v>
          </cell>
          <cell r="BE120">
            <v>22668.001970000001</v>
          </cell>
          <cell r="BG120">
            <v>54.43</v>
          </cell>
          <cell r="BH120">
            <v>122.104</v>
          </cell>
          <cell r="BI120">
            <v>6646.1207199999999</v>
          </cell>
          <cell r="BJ120">
            <v>29.060000000000002</v>
          </cell>
          <cell r="BK120">
            <v>312.54899999999998</v>
          </cell>
          <cell r="BL120">
            <v>9082.6739400000006</v>
          </cell>
          <cell r="BM120">
            <v>59.44</v>
          </cell>
          <cell r="BN120">
            <v>93.05</v>
          </cell>
          <cell r="BO120">
            <v>5530.8919999999998</v>
          </cell>
          <cell r="BP120">
            <v>52.46</v>
          </cell>
          <cell r="BQ120">
            <v>159.148</v>
          </cell>
          <cell r="BR120">
            <v>8348.9040800000002</v>
          </cell>
          <cell r="BS120">
            <v>36.1</v>
          </cell>
          <cell r="BT120">
            <v>256.60000000000002</v>
          </cell>
          <cell r="BU120">
            <v>9263.260000000002</v>
          </cell>
          <cell r="BV120">
            <v>725</v>
          </cell>
          <cell r="BW120">
            <v>5.681</v>
          </cell>
          <cell r="BX120">
            <v>4118.7250000000004</v>
          </cell>
          <cell r="BY120">
            <v>29.88</v>
          </cell>
          <cell r="BZ120">
            <v>154.702</v>
          </cell>
          <cell r="CA120">
            <v>4622.4957599999998</v>
          </cell>
          <cell r="CB120">
            <v>47613.071499999998</v>
          </cell>
          <cell r="CD120">
            <v>23.67</v>
          </cell>
          <cell r="CE120">
            <v>33.865000000000002</v>
          </cell>
          <cell r="CF120">
            <v>801.58455000000015</v>
          </cell>
          <cell r="CG120">
            <v>35.43</v>
          </cell>
          <cell r="CH120">
            <v>28.94</v>
          </cell>
          <cell r="CI120">
            <v>1025.3442</v>
          </cell>
          <cell r="CJ120">
            <v>1826.92875</v>
          </cell>
          <cell r="CL120">
            <v>1325.14</v>
          </cell>
        </row>
        <row r="121">
          <cell r="A121" t="str">
            <v>05/10/2006</v>
          </cell>
          <cell r="B121">
            <v>38847</v>
          </cell>
          <cell r="C121">
            <v>104.0080136068261</v>
          </cell>
          <cell r="D121">
            <v>131.81678578467847</v>
          </cell>
          <cell r="E121">
            <v>85.061405421360305</v>
          </cell>
          <cell r="F121">
            <v>102.53135230994199</v>
          </cell>
          <cell r="G121">
            <v>104.25993064312735</v>
          </cell>
          <cell r="H121">
            <v>115.14297221103502</v>
          </cell>
          <cell r="I121">
            <v>57.18</v>
          </cell>
          <cell r="J121">
            <v>33.087090000000003</v>
          </cell>
          <cell r="K121">
            <v>203.22800000000001</v>
          </cell>
          <cell r="L121">
            <v>6724.2231265200007</v>
          </cell>
          <cell r="M121">
            <v>92.76</v>
          </cell>
          <cell r="N121">
            <v>75.748999999999995</v>
          </cell>
          <cell r="O121">
            <v>7026.4772400000002</v>
          </cell>
          <cell r="P121">
            <v>79.97</v>
          </cell>
          <cell r="Q121">
            <v>146.32</v>
          </cell>
          <cell r="R121">
            <v>11701.2104</v>
          </cell>
          <cell r="S121">
            <v>36.6</v>
          </cell>
          <cell r="T121">
            <v>92.6614</v>
          </cell>
          <cell r="U121">
            <v>3391.40724</v>
          </cell>
          <cell r="V121">
            <v>33.049999999999997</v>
          </cell>
          <cell r="W121">
            <v>400.404</v>
          </cell>
          <cell r="X121">
            <v>13233.352199999999</v>
          </cell>
          <cell r="Y121">
            <v>77.650000000000006</v>
          </cell>
          <cell r="Z121">
            <v>67.665999999999997</v>
          </cell>
          <cell r="AA121">
            <v>5254.2649000000001</v>
          </cell>
          <cell r="AB121">
            <v>19.200000000000003</v>
          </cell>
          <cell r="AC121">
            <v>118.474</v>
          </cell>
          <cell r="AD121">
            <v>2274.7008000000005</v>
          </cell>
          <cell r="AE121">
            <v>50.97</v>
          </cell>
          <cell r="AF121">
            <v>135.863</v>
          </cell>
          <cell r="AG121">
            <v>6924.9371099999998</v>
          </cell>
          <cell r="AH121">
            <v>52</v>
          </cell>
          <cell r="AI121">
            <v>81.257000000000005</v>
          </cell>
          <cell r="AJ121">
            <v>4225.3640000000005</v>
          </cell>
          <cell r="AK121">
            <v>60755.937016520002</v>
          </cell>
          <cell r="AM121">
            <v>60.65</v>
          </cell>
          <cell r="AN121">
            <v>50.319000000000003</v>
          </cell>
          <cell r="AO121">
            <v>3051.84735</v>
          </cell>
          <cell r="AP121">
            <v>65.53</v>
          </cell>
          <cell r="AQ121">
            <v>65.747</v>
          </cell>
          <cell r="AR121">
            <v>4308.4009100000003</v>
          </cell>
          <cell r="AS121">
            <v>105.08</v>
          </cell>
          <cell r="AT121">
            <v>45.721000000000004</v>
          </cell>
          <cell r="AU121">
            <v>4804.3626800000002</v>
          </cell>
          <cell r="AV121">
            <v>57.18</v>
          </cell>
          <cell r="AW121">
            <v>23.129000000000001</v>
          </cell>
          <cell r="AX121">
            <v>1322.51622</v>
          </cell>
          <cell r="AY121">
            <v>15.49</v>
          </cell>
          <cell r="AZ121">
            <v>38.652000000000001</v>
          </cell>
          <cell r="BA121">
            <v>598.71947999999998</v>
          </cell>
          <cell r="BB121">
            <v>87.44</v>
          </cell>
          <cell r="BC121">
            <v>100.608</v>
          </cell>
          <cell r="BD121">
            <v>8797.1635200000001</v>
          </cell>
          <cell r="BE121">
            <v>22883.010159999998</v>
          </cell>
          <cell r="BG121">
            <v>55.85</v>
          </cell>
          <cell r="BH121">
            <v>122.104</v>
          </cell>
          <cell r="BI121">
            <v>6819.5083999999997</v>
          </cell>
          <cell r="BJ121">
            <v>29.75</v>
          </cell>
          <cell r="BK121">
            <v>312.54899999999998</v>
          </cell>
          <cell r="BL121">
            <v>9298.3327499999996</v>
          </cell>
          <cell r="BM121">
            <v>60.88</v>
          </cell>
          <cell r="BN121">
            <v>93.05</v>
          </cell>
          <cell r="BO121">
            <v>5664.884</v>
          </cell>
          <cell r="BP121">
            <v>52.99</v>
          </cell>
          <cell r="BQ121">
            <v>159.148</v>
          </cell>
          <cell r="BR121">
            <v>8433.25252</v>
          </cell>
          <cell r="BS121">
            <v>36.58</v>
          </cell>
          <cell r="BT121">
            <v>256.60000000000002</v>
          </cell>
          <cell r="BU121">
            <v>9386.4279999999999</v>
          </cell>
          <cell r="BV121">
            <v>744</v>
          </cell>
          <cell r="BW121">
            <v>5.681</v>
          </cell>
          <cell r="BX121">
            <v>4226.6639999999998</v>
          </cell>
          <cell r="BY121">
            <v>30.05</v>
          </cell>
          <cell r="BZ121">
            <v>154.702</v>
          </cell>
          <cell r="CA121">
            <v>4648.7951000000003</v>
          </cell>
          <cell r="CB121">
            <v>48477.86477</v>
          </cell>
          <cell r="CD121">
            <v>23.5</v>
          </cell>
          <cell r="CE121">
            <v>33.865000000000002</v>
          </cell>
          <cell r="CF121">
            <v>795.8275000000001</v>
          </cell>
          <cell r="CG121">
            <v>35.21</v>
          </cell>
          <cell r="CH121">
            <v>28.94</v>
          </cell>
          <cell r="CI121">
            <v>1018.9774000000001</v>
          </cell>
          <cell r="CJ121">
            <v>1814.8049000000001</v>
          </cell>
          <cell r="CL121">
            <v>1322.8500000000001</v>
          </cell>
        </row>
        <row r="122">
          <cell r="A122" t="str">
            <v>05/11/2006</v>
          </cell>
          <cell r="B122">
            <v>38848</v>
          </cell>
          <cell r="C122">
            <v>103.06537912674381</v>
          </cell>
          <cell r="D122">
            <v>129.99434801415518</v>
          </cell>
          <cell r="E122">
            <v>82.510341554150983</v>
          </cell>
          <cell r="F122">
            <v>100.26218559840481</v>
          </cell>
          <cell r="G122">
            <v>102.92559899117275</v>
          </cell>
          <cell r="H122">
            <v>113.83407168747482</v>
          </cell>
          <cell r="I122">
            <v>56.53</v>
          </cell>
          <cell r="J122">
            <v>32.488710000000005</v>
          </cell>
          <cell r="K122">
            <v>203.22800000000001</v>
          </cell>
          <cell r="L122">
            <v>6602.615555880001</v>
          </cell>
          <cell r="M122">
            <v>91.98</v>
          </cell>
          <cell r="N122">
            <v>75.748999999999995</v>
          </cell>
          <cell r="O122">
            <v>6967.3930199999995</v>
          </cell>
          <cell r="P122">
            <v>79.17</v>
          </cell>
          <cell r="Q122">
            <v>146.32</v>
          </cell>
          <cell r="R122">
            <v>11584.154399999999</v>
          </cell>
          <cell r="S122">
            <v>35.72</v>
          </cell>
          <cell r="T122">
            <v>92.6614</v>
          </cell>
          <cell r="U122">
            <v>3309.8652079999997</v>
          </cell>
          <cell r="V122">
            <v>32.94</v>
          </cell>
          <cell r="W122">
            <v>400.404</v>
          </cell>
          <cell r="X122">
            <v>13189.30776</v>
          </cell>
          <cell r="Y122">
            <v>77.600000000000009</v>
          </cell>
          <cell r="Z122">
            <v>67.665999999999997</v>
          </cell>
          <cell r="AA122">
            <v>5250.8816000000006</v>
          </cell>
          <cell r="AB122">
            <v>19.21</v>
          </cell>
          <cell r="AC122">
            <v>118.474</v>
          </cell>
          <cell r="AD122">
            <v>2275.8855400000002</v>
          </cell>
          <cell r="AE122">
            <v>50.42</v>
          </cell>
          <cell r="AF122">
            <v>135.863</v>
          </cell>
          <cell r="AG122">
            <v>6850.2124600000006</v>
          </cell>
          <cell r="AH122">
            <v>51.38</v>
          </cell>
          <cell r="AI122">
            <v>81.257000000000005</v>
          </cell>
          <cell r="AJ122">
            <v>4174.9846600000001</v>
          </cell>
          <cell r="AK122">
            <v>60205.300203880004</v>
          </cell>
          <cell r="AM122">
            <v>59.07</v>
          </cell>
          <cell r="AN122">
            <v>50.319000000000003</v>
          </cell>
          <cell r="AO122">
            <v>2972.3433300000002</v>
          </cell>
          <cell r="AP122">
            <v>64.040000000000006</v>
          </cell>
          <cell r="AQ122">
            <v>65.747</v>
          </cell>
          <cell r="AR122">
            <v>4210.4378800000004</v>
          </cell>
          <cell r="AS122">
            <v>104.41</v>
          </cell>
          <cell r="AT122">
            <v>45.721000000000004</v>
          </cell>
          <cell r="AU122">
            <v>4773.7296100000003</v>
          </cell>
          <cell r="AV122">
            <v>56.53</v>
          </cell>
          <cell r="AW122">
            <v>23.129000000000001</v>
          </cell>
          <cell r="AX122">
            <v>1307.4823700000002</v>
          </cell>
          <cell r="AY122">
            <v>15.030000000000001</v>
          </cell>
          <cell r="AZ122">
            <v>38.652000000000001</v>
          </cell>
          <cell r="BA122">
            <v>580.93956000000003</v>
          </cell>
          <cell r="BB122">
            <v>86.69</v>
          </cell>
          <cell r="BC122">
            <v>100.608</v>
          </cell>
          <cell r="BD122">
            <v>8721.7075199999999</v>
          </cell>
          <cell r="BE122">
            <v>22566.640270000004</v>
          </cell>
          <cell r="BG122">
            <v>54.5</v>
          </cell>
          <cell r="BH122">
            <v>122.104</v>
          </cell>
          <cell r="BI122">
            <v>6654.6679999999997</v>
          </cell>
          <cell r="BJ122">
            <v>29.11</v>
          </cell>
          <cell r="BK122">
            <v>312.54899999999998</v>
          </cell>
          <cell r="BL122">
            <v>9098.3013899999987</v>
          </cell>
          <cell r="BM122">
            <v>59.44</v>
          </cell>
          <cell r="BN122">
            <v>93.05</v>
          </cell>
          <cell r="BO122">
            <v>5530.8919999999998</v>
          </cell>
          <cell r="BP122">
            <v>51.2</v>
          </cell>
          <cell r="BQ122">
            <v>159.148</v>
          </cell>
          <cell r="BR122">
            <v>8148.3775999999998</v>
          </cell>
          <cell r="BS122">
            <v>34.99</v>
          </cell>
          <cell r="BT122">
            <v>256.60000000000002</v>
          </cell>
          <cell r="BU122">
            <v>8978.4340000000011</v>
          </cell>
          <cell r="BV122">
            <v>721</v>
          </cell>
          <cell r="BW122">
            <v>5.681</v>
          </cell>
          <cell r="BX122">
            <v>4096.0010000000002</v>
          </cell>
          <cell r="BY122">
            <v>29.200000000000003</v>
          </cell>
          <cell r="BZ122">
            <v>154.702</v>
          </cell>
          <cell r="CA122">
            <v>4517.2984000000006</v>
          </cell>
          <cell r="CB122">
            <v>47023.972389999995</v>
          </cell>
          <cell r="CD122">
            <v>22.69</v>
          </cell>
          <cell r="CE122">
            <v>33.865000000000002</v>
          </cell>
          <cell r="CF122">
            <v>768.39685000000009</v>
          </cell>
          <cell r="CG122">
            <v>34.770000000000003</v>
          </cell>
          <cell r="CH122">
            <v>28.94</v>
          </cell>
          <cell r="CI122">
            <v>1006.2438000000001</v>
          </cell>
          <cell r="CJ122">
            <v>1774.6406500000003</v>
          </cell>
          <cell r="CL122">
            <v>1305.92</v>
          </cell>
        </row>
        <row r="123">
          <cell r="A123" t="str">
            <v>05/12/2006</v>
          </cell>
          <cell r="B123">
            <v>38849</v>
          </cell>
          <cell r="C123">
            <v>101.58316055879888</v>
          </cell>
          <cell r="D123">
            <v>124.57098578545474</v>
          </cell>
          <cell r="E123">
            <v>81.472249498230042</v>
          </cell>
          <cell r="F123">
            <v>97.795756171102539</v>
          </cell>
          <cell r="G123">
            <v>101.7686002522068</v>
          </cell>
          <cell r="H123">
            <v>110.99476439790577</v>
          </cell>
          <cell r="I123">
            <v>55.120000000000005</v>
          </cell>
          <cell r="J123">
            <v>31.679130000000004</v>
          </cell>
          <cell r="K123">
            <v>203.22800000000001</v>
          </cell>
          <cell r="L123">
            <v>6438.0862316400007</v>
          </cell>
          <cell r="M123">
            <v>90.800000000000011</v>
          </cell>
          <cell r="N123">
            <v>75.748999999999995</v>
          </cell>
          <cell r="O123">
            <v>6878.0092000000004</v>
          </cell>
          <cell r="P123">
            <v>78.61</v>
          </cell>
          <cell r="Q123">
            <v>146.32</v>
          </cell>
          <cell r="R123">
            <v>11502.215199999999</v>
          </cell>
          <cell r="S123">
            <v>35</v>
          </cell>
          <cell r="T123">
            <v>92.6614</v>
          </cell>
          <cell r="U123">
            <v>3243.1489999999999</v>
          </cell>
          <cell r="V123">
            <v>32.4</v>
          </cell>
          <cell r="W123">
            <v>400.404</v>
          </cell>
          <cell r="X123">
            <v>12973.089599999999</v>
          </cell>
          <cell r="Y123">
            <v>76.5</v>
          </cell>
          <cell r="Z123">
            <v>67.665999999999997</v>
          </cell>
          <cell r="AA123">
            <v>5176.4489999999996</v>
          </cell>
          <cell r="AB123">
            <v>18.990000000000002</v>
          </cell>
          <cell r="AC123">
            <v>118.474</v>
          </cell>
          <cell r="AD123">
            <v>2249.8212600000002</v>
          </cell>
          <cell r="AE123">
            <v>49.76</v>
          </cell>
          <cell r="AF123">
            <v>135.863</v>
          </cell>
          <cell r="AG123">
            <v>6760.54288</v>
          </cell>
          <cell r="AH123">
            <v>50.68</v>
          </cell>
          <cell r="AI123">
            <v>81.257000000000005</v>
          </cell>
          <cell r="AJ123">
            <v>4118.1047600000002</v>
          </cell>
          <cell r="AK123">
            <v>59339.467131640005</v>
          </cell>
          <cell r="AM123">
            <v>55.52</v>
          </cell>
          <cell r="AN123">
            <v>50.319000000000003</v>
          </cell>
          <cell r="AO123">
            <v>2793.7108800000001</v>
          </cell>
          <cell r="AP123">
            <v>61.58</v>
          </cell>
          <cell r="AQ123">
            <v>65.747</v>
          </cell>
          <cell r="AR123">
            <v>4048.7002600000001</v>
          </cell>
          <cell r="AS123">
            <v>98.92</v>
          </cell>
          <cell r="AT123">
            <v>45.721000000000004</v>
          </cell>
          <cell r="AU123">
            <v>4522.7213200000006</v>
          </cell>
          <cell r="AV123">
            <v>55.120000000000005</v>
          </cell>
          <cell r="AW123">
            <v>23.129000000000001</v>
          </cell>
          <cell r="AX123">
            <v>1274.8704800000003</v>
          </cell>
          <cell r="AY123">
            <v>14</v>
          </cell>
          <cell r="AZ123">
            <v>38.652000000000001</v>
          </cell>
          <cell r="BA123">
            <v>541.12800000000004</v>
          </cell>
          <cell r="BB123">
            <v>83.93</v>
          </cell>
          <cell r="BC123">
            <v>100.608</v>
          </cell>
          <cell r="BD123">
            <v>8444.0294400000002</v>
          </cell>
          <cell r="BE123">
            <v>21625.160380000001</v>
          </cell>
          <cell r="BG123">
            <v>54.050000000000004</v>
          </cell>
          <cell r="BH123">
            <v>122.104</v>
          </cell>
          <cell r="BI123">
            <v>6599.7212000000009</v>
          </cell>
          <cell r="BJ123">
            <v>29.05</v>
          </cell>
          <cell r="BK123">
            <v>312.54899999999998</v>
          </cell>
          <cell r="BL123">
            <v>9079.5484500000002</v>
          </cell>
          <cell r="BM123">
            <v>57.800000000000004</v>
          </cell>
          <cell r="BN123">
            <v>93.05</v>
          </cell>
          <cell r="BO123">
            <v>5378.29</v>
          </cell>
          <cell r="BP123">
            <v>50.54</v>
          </cell>
          <cell r="BQ123">
            <v>159.148</v>
          </cell>
          <cell r="BR123">
            <v>8043.3399199999994</v>
          </cell>
          <cell r="BS123">
            <v>34.42</v>
          </cell>
          <cell r="BT123">
            <v>256.60000000000002</v>
          </cell>
          <cell r="BU123">
            <v>8832.1720000000005</v>
          </cell>
          <cell r="BV123">
            <v>714</v>
          </cell>
          <cell r="BW123">
            <v>5.681</v>
          </cell>
          <cell r="BX123">
            <v>4056.2339999999999</v>
          </cell>
          <cell r="BY123">
            <v>28.72</v>
          </cell>
          <cell r="BZ123">
            <v>154.702</v>
          </cell>
          <cell r="CA123">
            <v>4443.04144</v>
          </cell>
          <cell r="CB123">
            <v>46432.347009999998</v>
          </cell>
          <cell r="CD123">
            <v>22.17</v>
          </cell>
          <cell r="CE123">
            <v>33.865000000000002</v>
          </cell>
          <cell r="CF123">
            <v>750.78705000000014</v>
          </cell>
          <cell r="CG123">
            <v>33.869999999999997</v>
          </cell>
          <cell r="CH123">
            <v>28.94</v>
          </cell>
          <cell r="CI123">
            <v>980.19779999999992</v>
          </cell>
          <cell r="CJ123">
            <v>1730.9848500000001</v>
          </cell>
          <cell r="CL123">
            <v>1291.24</v>
          </cell>
        </row>
        <row r="124">
          <cell r="A124" t="str">
            <v>05/15/2006</v>
          </cell>
          <cell r="B124">
            <v>38852</v>
          </cell>
          <cell r="C124">
            <v>100.9457838527954</v>
          </cell>
          <cell r="D124">
            <v>121.29555307748655</v>
          </cell>
          <cell r="E124">
            <v>79.682447432593065</v>
          </cell>
          <cell r="F124">
            <v>95.708880423621935</v>
          </cell>
          <cell r="G124">
            <v>102.02585119798233</v>
          </cell>
          <cell r="H124">
            <v>109.02134514699959</v>
          </cell>
          <cell r="I124">
            <v>54.14</v>
          </cell>
          <cell r="J124">
            <v>31.742490000000004</v>
          </cell>
          <cell r="K124">
            <v>203.22800000000001</v>
          </cell>
          <cell r="L124">
            <v>6450.9627577200008</v>
          </cell>
          <cell r="M124">
            <v>90.53</v>
          </cell>
          <cell r="N124">
            <v>75.748999999999995</v>
          </cell>
          <cell r="O124">
            <v>6857.5569699999996</v>
          </cell>
          <cell r="P124">
            <v>78.08</v>
          </cell>
          <cell r="Q124">
            <v>146.32</v>
          </cell>
          <cell r="R124">
            <v>11424.665599999998</v>
          </cell>
          <cell r="S124">
            <v>32.200000000000003</v>
          </cell>
          <cell r="T124">
            <v>92.6614</v>
          </cell>
          <cell r="U124">
            <v>2983.6970800000004</v>
          </cell>
          <cell r="V124">
            <v>32.47</v>
          </cell>
          <cell r="W124">
            <v>400.404</v>
          </cell>
          <cell r="X124">
            <v>13001.11788</v>
          </cell>
          <cell r="Y124">
            <v>76.3</v>
          </cell>
          <cell r="Z124">
            <v>67.665999999999997</v>
          </cell>
          <cell r="AA124">
            <v>5162.9157999999998</v>
          </cell>
          <cell r="AB124">
            <v>18.64</v>
          </cell>
          <cell r="AC124">
            <v>118.474</v>
          </cell>
          <cell r="AD124">
            <v>2208.35536</v>
          </cell>
          <cell r="AE124">
            <v>49.85</v>
          </cell>
          <cell r="AF124">
            <v>135.863</v>
          </cell>
          <cell r="AG124">
            <v>6772.7705500000002</v>
          </cell>
          <cell r="AH124">
            <v>50.52</v>
          </cell>
          <cell r="AI124">
            <v>81.257000000000005</v>
          </cell>
          <cell r="AJ124">
            <v>4105.1036400000003</v>
          </cell>
          <cell r="AK124">
            <v>58967.145637720008</v>
          </cell>
          <cell r="AM124">
            <v>53.660000000000004</v>
          </cell>
          <cell r="AN124">
            <v>50.319000000000003</v>
          </cell>
          <cell r="AO124">
            <v>2700.1175400000002</v>
          </cell>
          <cell r="AP124">
            <v>60</v>
          </cell>
          <cell r="AQ124">
            <v>65.747</v>
          </cell>
          <cell r="AR124">
            <v>3944.82</v>
          </cell>
          <cell r="AS124">
            <v>95.36</v>
          </cell>
          <cell r="AT124">
            <v>45.721000000000004</v>
          </cell>
          <cell r="AU124">
            <v>4359.9545600000001</v>
          </cell>
          <cell r="AV124">
            <v>54.14</v>
          </cell>
          <cell r="AW124">
            <v>23.129000000000001</v>
          </cell>
          <cell r="AX124">
            <v>1252.20406</v>
          </cell>
          <cell r="AY124">
            <v>13.100000000000001</v>
          </cell>
          <cell r="AZ124">
            <v>38.652000000000001</v>
          </cell>
          <cell r="BA124">
            <v>506.34120000000007</v>
          </cell>
          <cell r="BB124">
            <v>82.43</v>
          </cell>
          <cell r="BC124">
            <v>100.608</v>
          </cell>
          <cell r="BD124">
            <v>8293.1174400000018</v>
          </cell>
          <cell r="BE124">
            <v>21056.554800000005</v>
          </cell>
          <cell r="BG124">
            <v>52.870000000000005</v>
          </cell>
          <cell r="BH124">
            <v>122.104</v>
          </cell>
          <cell r="BI124">
            <v>6455.6384800000005</v>
          </cell>
          <cell r="BJ124">
            <v>28.39</v>
          </cell>
          <cell r="BK124">
            <v>312.54899999999998</v>
          </cell>
          <cell r="BL124">
            <v>8873.2661099999987</v>
          </cell>
          <cell r="BM124">
            <v>56.54</v>
          </cell>
          <cell r="BN124">
            <v>93.05</v>
          </cell>
          <cell r="BO124">
            <v>5261.0469999999996</v>
          </cell>
          <cell r="BP124">
            <v>49.81</v>
          </cell>
          <cell r="BQ124">
            <v>159.148</v>
          </cell>
          <cell r="BR124">
            <v>7927.1618800000006</v>
          </cell>
          <cell r="BS124">
            <v>33.44</v>
          </cell>
          <cell r="BT124">
            <v>256.60000000000002</v>
          </cell>
          <cell r="BU124">
            <v>8580.7039999999997</v>
          </cell>
          <cell r="BV124">
            <v>694</v>
          </cell>
          <cell r="BW124">
            <v>5.681</v>
          </cell>
          <cell r="BX124">
            <v>3942.614</v>
          </cell>
          <cell r="BY124">
            <v>28.26</v>
          </cell>
          <cell r="BZ124">
            <v>154.702</v>
          </cell>
          <cell r="CA124">
            <v>4371.8785200000002</v>
          </cell>
          <cell r="CB124">
            <v>45412.309989999994</v>
          </cell>
          <cell r="CD124">
            <v>21.31</v>
          </cell>
          <cell r="CE124">
            <v>33.865000000000002</v>
          </cell>
          <cell r="CF124">
            <v>721.66314999999997</v>
          </cell>
          <cell r="CG124">
            <v>33.6</v>
          </cell>
          <cell r="CH124">
            <v>28.94</v>
          </cell>
          <cell r="CI124">
            <v>972.38400000000013</v>
          </cell>
          <cell r="CJ124">
            <v>1694.0471500000001</v>
          </cell>
          <cell r="CL124">
            <v>1294.5040000000001</v>
          </cell>
        </row>
        <row r="125">
          <cell r="A125" t="str">
            <v>05/16/2006</v>
          </cell>
          <cell r="B125">
            <v>38853</v>
          </cell>
          <cell r="C125">
            <v>100.05115023903292</v>
          </cell>
          <cell r="D125">
            <v>121.14391101767268</v>
          </cell>
          <cell r="E125">
            <v>78.452868929363134</v>
          </cell>
          <cell r="F125">
            <v>91.779987690564738</v>
          </cell>
          <cell r="G125">
            <v>101.83480453972255</v>
          </cell>
          <cell r="H125">
            <v>107.10833668948851</v>
          </cell>
          <cell r="I125">
            <v>53.19</v>
          </cell>
          <cell r="J125">
            <v>31.291940000000004</v>
          </cell>
          <cell r="K125">
            <v>203.22800000000001</v>
          </cell>
          <cell r="L125">
            <v>6359.3983823200015</v>
          </cell>
          <cell r="M125">
            <v>90.52</v>
          </cell>
          <cell r="N125">
            <v>75.748999999999995</v>
          </cell>
          <cell r="O125">
            <v>6856.7994799999997</v>
          </cell>
          <cell r="P125">
            <v>77.55</v>
          </cell>
          <cell r="Q125">
            <v>146.32</v>
          </cell>
          <cell r="R125">
            <v>11347.115999999998</v>
          </cell>
          <cell r="S125">
            <v>32.4</v>
          </cell>
          <cell r="T125">
            <v>92.6614</v>
          </cell>
          <cell r="U125">
            <v>3002.2293599999998</v>
          </cell>
          <cell r="V125">
            <v>31.95</v>
          </cell>
          <cell r="W125">
            <v>400.404</v>
          </cell>
          <cell r="X125">
            <v>12792.907799999999</v>
          </cell>
          <cell r="Y125">
            <v>75.510000000000005</v>
          </cell>
          <cell r="Z125">
            <v>67.665999999999997</v>
          </cell>
          <cell r="AA125">
            <v>5109.4596600000004</v>
          </cell>
          <cell r="AB125">
            <v>18.53</v>
          </cell>
          <cell r="AC125">
            <v>118.474</v>
          </cell>
          <cell r="AD125">
            <v>2195.3232200000002</v>
          </cell>
          <cell r="AE125">
            <v>49.54</v>
          </cell>
          <cell r="AF125">
            <v>135.863</v>
          </cell>
          <cell r="AG125">
            <v>6730.6530199999997</v>
          </cell>
          <cell r="AH125">
            <v>49.85</v>
          </cell>
          <cell r="AI125">
            <v>81.257000000000005</v>
          </cell>
          <cell r="AJ125">
            <v>4050.6614500000005</v>
          </cell>
          <cell r="AK125">
            <v>58444.548372319994</v>
          </cell>
          <cell r="AM125">
            <v>52.78</v>
          </cell>
          <cell r="AN125">
            <v>50.319000000000003</v>
          </cell>
          <cell r="AO125">
            <v>2655.83682</v>
          </cell>
          <cell r="AP125">
            <v>59.36</v>
          </cell>
          <cell r="AQ125">
            <v>65.747</v>
          </cell>
          <cell r="AR125">
            <v>3902.7419199999999</v>
          </cell>
          <cell r="AS125">
            <v>95.05</v>
          </cell>
          <cell r="AT125">
            <v>45.721000000000004</v>
          </cell>
          <cell r="AU125">
            <v>4345.7810500000005</v>
          </cell>
          <cell r="AV125">
            <v>53.19</v>
          </cell>
          <cell r="AW125">
            <v>23.129000000000001</v>
          </cell>
          <cell r="AX125">
            <v>1230.2315100000001</v>
          </cell>
          <cell r="AY125">
            <v>13.48</v>
          </cell>
          <cell r="AZ125">
            <v>38.652000000000001</v>
          </cell>
          <cell r="BA125">
            <v>521.02895999999998</v>
          </cell>
          <cell r="BB125">
            <v>83.24</v>
          </cell>
          <cell r="BC125">
            <v>100.608</v>
          </cell>
          <cell r="BD125">
            <v>8374.609919999999</v>
          </cell>
          <cell r="BE125">
            <v>21030.230179999999</v>
          </cell>
          <cell r="BG125">
            <v>52.65</v>
          </cell>
          <cell r="BH125">
            <v>122.104</v>
          </cell>
          <cell r="BI125">
            <v>6428.7755999999999</v>
          </cell>
          <cell r="BJ125">
            <v>27.72</v>
          </cell>
          <cell r="BK125">
            <v>312.54899999999998</v>
          </cell>
          <cell r="BL125">
            <v>8663.8582799999986</v>
          </cell>
          <cell r="BM125">
            <v>55.95</v>
          </cell>
          <cell r="BN125">
            <v>93.05</v>
          </cell>
          <cell r="BO125">
            <v>5206.1475</v>
          </cell>
          <cell r="BP125">
            <v>48.93</v>
          </cell>
          <cell r="BQ125">
            <v>159.148</v>
          </cell>
          <cell r="BR125">
            <v>7787.1116400000001</v>
          </cell>
          <cell r="BS125">
            <v>32.660000000000004</v>
          </cell>
          <cell r="BT125">
            <v>256.60000000000002</v>
          </cell>
          <cell r="BU125">
            <v>8380.5560000000023</v>
          </cell>
          <cell r="BV125">
            <v>690.5</v>
          </cell>
          <cell r="BW125">
            <v>5.681</v>
          </cell>
          <cell r="BX125">
            <v>3922.7305000000001</v>
          </cell>
          <cell r="BY125">
            <v>27.94</v>
          </cell>
          <cell r="BZ125">
            <v>154.702</v>
          </cell>
          <cell r="CA125">
            <v>4322.3738800000001</v>
          </cell>
          <cell r="CB125">
            <v>44711.553399999997</v>
          </cell>
          <cell r="CD125">
            <v>20.47</v>
          </cell>
          <cell r="CE125">
            <v>33.865000000000002</v>
          </cell>
          <cell r="CF125">
            <v>693.21654999999998</v>
          </cell>
          <cell r="CG125">
            <v>32.18</v>
          </cell>
          <cell r="CH125">
            <v>28.94</v>
          </cell>
          <cell r="CI125">
            <v>931.28920000000005</v>
          </cell>
          <cell r="CJ125">
            <v>1624.50575</v>
          </cell>
          <cell r="CL125">
            <v>1292.08</v>
          </cell>
        </row>
        <row r="126">
          <cell r="A126" t="str">
            <v>05/17/2006</v>
          </cell>
          <cell r="B126">
            <v>38854</v>
          </cell>
          <cell r="C126">
            <v>97.971200872705239</v>
          </cell>
          <cell r="D126">
            <v>116.40449747369344</v>
          </cell>
          <cell r="E126">
            <v>76.856894181894688</v>
          </cell>
          <cell r="F126">
            <v>89.838490477032309</v>
          </cell>
          <cell r="G126">
            <v>100.11995586380831</v>
          </cell>
          <cell r="H126">
            <v>104.53080950463149</v>
          </cell>
          <cell r="I126">
            <v>51.910000000000004</v>
          </cell>
          <cell r="J126">
            <v>30.707640000000001</v>
          </cell>
          <cell r="K126">
            <v>203.22800000000001</v>
          </cell>
          <cell r="L126">
            <v>6240.6522619200005</v>
          </cell>
          <cell r="M126">
            <v>88.08</v>
          </cell>
          <cell r="N126">
            <v>75.748999999999995</v>
          </cell>
          <cell r="O126">
            <v>6671.971919999999</v>
          </cell>
          <cell r="P126">
            <v>75.989999999999995</v>
          </cell>
          <cell r="Q126">
            <v>146.32</v>
          </cell>
          <cell r="R126">
            <v>11118.8568</v>
          </cell>
          <cell r="S126">
            <v>31.3</v>
          </cell>
          <cell r="T126">
            <v>92.6614</v>
          </cell>
          <cell r="U126">
            <v>2900.3018200000001</v>
          </cell>
          <cell r="V126">
            <v>31.17</v>
          </cell>
          <cell r="W126">
            <v>400.404</v>
          </cell>
          <cell r="X126">
            <v>12480.59268</v>
          </cell>
          <cell r="Y126">
            <v>75.400000000000006</v>
          </cell>
          <cell r="Z126">
            <v>67.665999999999997</v>
          </cell>
          <cell r="AA126">
            <v>5102.0164000000004</v>
          </cell>
          <cell r="AB126">
            <v>18.71</v>
          </cell>
          <cell r="AC126">
            <v>118.474</v>
          </cell>
          <cell r="AD126">
            <v>2216.6485400000001</v>
          </cell>
          <cell r="AE126">
            <v>48.230000000000004</v>
          </cell>
          <cell r="AF126">
            <v>135.863</v>
          </cell>
          <cell r="AG126">
            <v>6552.6724900000008</v>
          </cell>
          <cell r="AH126">
            <v>48.56</v>
          </cell>
          <cell r="AI126">
            <v>81.257000000000005</v>
          </cell>
          <cell r="AJ126">
            <v>3945.8399200000003</v>
          </cell>
          <cell r="AK126">
            <v>57229.552831920009</v>
          </cell>
          <cell r="AM126">
            <v>50.52</v>
          </cell>
          <cell r="AN126">
            <v>50.319000000000003</v>
          </cell>
          <cell r="AO126">
            <v>2542.1158800000003</v>
          </cell>
          <cell r="AP126">
            <v>57.18</v>
          </cell>
          <cell r="AQ126">
            <v>65.747</v>
          </cell>
          <cell r="AR126">
            <v>3759.4134599999998</v>
          </cell>
          <cell r="AS126">
            <v>90.86</v>
          </cell>
          <cell r="AT126">
            <v>45.721000000000004</v>
          </cell>
          <cell r="AU126">
            <v>4154.2100600000003</v>
          </cell>
          <cell r="AV126">
            <v>51.910000000000004</v>
          </cell>
          <cell r="AW126">
            <v>23.129000000000001</v>
          </cell>
          <cell r="AX126">
            <v>1200.6263900000001</v>
          </cell>
          <cell r="AY126">
            <v>13</v>
          </cell>
          <cell r="AZ126">
            <v>38.652000000000001</v>
          </cell>
          <cell r="BA126">
            <v>502.476</v>
          </cell>
          <cell r="BB126">
            <v>80</v>
          </cell>
          <cell r="BC126">
            <v>100.608</v>
          </cell>
          <cell r="BD126">
            <v>8048.64</v>
          </cell>
          <cell r="BE126">
            <v>20207.481790000002</v>
          </cell>
          <cell r="BG126">
            <v>51.21</v>
          </cell>
          <cell r="BH126">
            <v>122.104</v>
          </cell>
          <cell r="BI126">
            <v>6252.9458400000003</v>
          </cell>
          <cell r="BJ126">
            <v>26.990000000000002</v>
          </cell>
          <cell r="BK126">
            <v>312.54899999999998</v>
          </cell>
          <cell r="BL126">
            <v>8435.69751</v>
          </cell>
          <cell r="BM126">
            <v>54.36</v>
          </cell>
          <cell r="BN126">
            <v>93.05</v>
          </cell>
          <cell r="BO126">
            <v>5058.1979999999994</v>
          </cell>
          <cell r="BP126">
            <v>48.21</v>
          </cell>
          <cell r="BQ126">
            <v>159.148</v>
          </cell>
          <cell r="BR126">
            <v>7672.5250800000003</v>
          </cell>
          <cell r="BS126">
            <v>32.42</v>
          </cell>
          <cell r="BT126">
            <v>256.60000000000002</v>
          </cell>
          <cell r="BU126">
            <v>8318.9720000000016</v>
          </cell>
          <cell r="BV126">
            <v>667</v>
          </cell>
          <cell r="BW126">
            <v>5.681</v>
          </cell>
          <cell r="BX126">
            <v>3789.2269999999999</v>
          </cell>
          <cell r="BY126">
            <v>27.63</v>
          </cell>
          <cell r="BZ126">
            <v>154.702</v>
          </cell>
          <cell r="CA126">
            <v>4274.41626</v>
          </cell>
          <cell r="CB126">
            <v>43801.981690000001</v>
          </cell>
          <cell r="CD126">
            <v>20.25</v>
          </cell>
          <cell r="CE126">
            <v>33.865000000000002</v>
          </cell>
          <cell r="CF126">
            <v>685.76625000000001</v>
          </cell>
          <cell r="CG126">
            <v>31.25</v>
          </cell>
          <cell r="CH126">
            <v>28.94</v>
          </cell>
          <cell r="CI126">
            <v>904.375</v>
          </cell>
          <cell r="CJ126">
            <v>1590.1412500000001</v>
          </cell>
          <cell r="CL126">
            <v>1270.3220000000001</v>
          </cell>
        </row>
        <row r="127">
          <cell r="A127" t="str">
            <v>05/18/2006</v>
          </cell>
          <cell r="B127">
            <v>38855</v>
          </cell>
          <cell r="C127">
            <v>97.492300544741084</v>
          </cell>
          <cell r="D127">
            <v>115.51924581548774</v>
          </cell>
          <cell r="E127">
            <v>77.825067385326079</v>
          </cell>
          <cell r="F127">
            <v>88.83555825381049</v>
          </cell>
          <cell r="G127">
            <v>99.449085750315234</v>
          </cell>
          <cell r="H127">
            <v>104.02738622633912</v>
          </cell>
          <cell r="I127">
            <v>51.660000000000004</v>
          </cell>
          <cell r="J127">
            <v>30.454210000000003</v>
          </cell>
          <cell r="K127">
            <v>203.22800000000001</v>
          </cell>
          <cell r="L127">
            <v>6189.1481898800012</v>
          </cell>
          <cell r="M127">
            <v>86.81</v>
          </cell>
          <cell r="N127">
            <v>75.748999999999995</v>
          </cell>
          <cell r="O127">
            <v>6575.7706899999994</v>
          </cell>
          <cell r="P127">
            <v>75.900000000000006</v>
          </cell>
          <cell r="Q127">
            <v>146.32</v>
          </cell>
          <cell r="R127">
            <v>11105.688</v>
          </cell>
          <cell r="S127">
            <v>31.85</v>
          </cell>
          <cell r="T127">
            <v>92.6614</v>
          </cell>
          <cell r="U127">
            <v>2951.26559</v>
          </cell>
          <cell r="V127">
            <v>30.82</v>
          </cell>
          <cell r="W127">
            <v>400.404</v>
          </cell>
          <cell r="X127">
            <v>12340.451279999999</v>
          </cell>
          <cell r="Y127">
            <v>75.83</v>
          </cell>
          <cell r="Z127">
            <v>67.665999999999997</v>
          </cell>
          <cell r="AA127">
            <v>5131.1127799999995</v>
          </cell>
          <cell r="AB127">
            <v>18.82</v>
          </cell>
          <cell r="AC127">
            <v>118.474</v>
          </cell>
          <cell r="AD127">
            <v>2229.6806799999999</v>
          </cell>
          <cell r="AE127">
            <v>48.120000000000005</v>
          </cell>
          <cell r="AF127">
            <v>135.863</v>
          </cell>
          <cell r="AG127">
            <v>6537.7275600000003</v>
          </cell>
          <cell r="AH127">
            <v>47.86</v>
          </cell>
          <cell r="AI127">
            <v>81.257000000000005</v>
          </cell>
          <cell r="AJ127">
            <v>3888.96002</v>
          </cell>
          <cell r="AK127">
            <v>56949.804789879992</v>
          </cell>
          <cell r="AM127">
            <v>49.72</v>
          </cell>
          <cell r="AN127">
            <v>50.319000000000003</v>
          </cell>
          <cell r="AO127">
            <v>2501.8606800000002</v>
          </cell>
          <cell r="AP127">
            <v>56.22</v>
          </cell>
          <cell r="AQ127">
            <v>65.747</v>
          </cell>
          <cell r="AR127">
            <v>3696.2963399999999</v>
          </cell>
          <cell r="AS127">
            <v>90.36</v>
          </cell>
          <cell r="AT127">
            <v>45.721000000000004</v>
          </cell>
          <cell r="AU127">
            <v>4131.3495600000006</v>
          </cell>
          <cell r="AV127">
            <v>51.660000000000004</v>
          </cell>
          <cell r="AW127">
            <v>23.129000000000001</v>
          </cell>
          <cell r="AX127">
            <v>1194.8441400000002</v>
          </cell>
          <cell r="AY127">
            <v>12.83</v>
          </cell>
          <cell r="AZ127">
            <v>38.652000000000001</v>
          </cell>
          <cell r="BA127">
            <v>495.90516000000002</v>
          </cell>
          <cell r="BB127">
            <v>79.850000000000009</v>
          </cell>
          <cell r="BC127">
            <v>100.608</v>
          </cell>
          <cell r="BD127">
            <v>8033.5488000000014</v>
          </cell>
          <cell r="BE127">
            <v>20053.804680000005</v>
          </cell>
          <cell r="BG127">
            <v>51.75</v>
          </cell>
          <cell r="BH127">
            <v>122.104</v>
          </cell>
          <cell r="BI127">
            <v>6318.8819999999996</v>
          </cell>
          <cell r="BJ127">
            <v>27.5</v>
          </cell>
          <cell r="BK127">
            <v>312.54899999999998</v>
          </cell>
          <cell r="BL127">
            <v>8595.0974999999999</v>
          </cell>
          <cell r="BM127">
            <v>54.38</v>
          </cell>
          <cell r="BN127">
            <v>93.05</v>
          </cell>
          <cell r="BO127">
            <v>5060.0590000000002</v>
          </cell>
          <cell r="BP127">
            <v>49.02</v>
          </cell>
          <cell r="BQ127">
            <v>159.148</v>
          </cell>
          <cell r="BR127">
            <v>7801.4349600000005</v>
          </cell>
          <cell r="BS127">
            <v>33</v>
          </cell>
          <cell r="BT127">
            <v>256.60000000000002</v>
          </cell>
          <cell r="BU127">
            <v>8467.8000000000011</v>
          </cell>
          <cell r="BV127">
            <v>672.25</v>
          </cell>
          <cell r="BW127">
            <v>5.681</v>
          </cell>
          <cell r="BX127">
            <v>3819.0522500000002</v>
          </cell>
          <cell r="BY127">
            <v>27.740000000000002</v>
          </cell>
          <cell r="BZ127">
            <v>154.702</v>
          </cell>
          <cell r="CA127">
            <v>4291.4334800000006</v>
          </cell>
          <cell r="CB127">
            <v>44353.759190000004</v>
          </cell>
          <cell r="CD127">
            <v>20.23</v>
          </cell>
          <cell r="CE127">
            <v>33.865000000000002</v>
          </cell>
          <cell r="CF127">
            <v>685.08895000000007</v>
          </cell>
          <cell r="CG127">
            <v>30.66</v>
          </cell>
          <cell r="CH127">
            <v>28.94</v>
          </cell>
          <cell r="CI127">
            <v>887.30040000000008</v>
          </cell>
          <cell r="CJ127">
            <v>1572.3893500000001</v>
          </cell>
          <cell r="CL127">
            <v>1261.81</v>
          </cell>
        </row>
        <row r="128">
          <cell r="A128" t="str">
            <v>05/19/2006</v>
          </cell>
          <cell r="B128">
            <v>38856</v>
          </cell>
          <cell r="C128">
            <v>97.97431092158007</v>
          </cell>
          <cell r="D128">
            <v>116.08605543851249</v>
          </cell>
          <cell r="E128">
            <v>77.378844742625276</v>
          </cell>
          <cell r="F128">
            <v>88.783750343181495</v>
          </cell>
          <cell r="G128">
            <v>99.860498108448908</v>
          </cell>
          <cell r="H128">
            <v>104.22875553765604</v>
          </cell>
          <cell r="I128">
            <v>51.76</v>
          </cell>
          <cell r="J128">
            <v>30.383810000000004</v>
          </cell>
          <cell r="K128">
            <v>203.22800000000001</v>
          </cell>
          <cell r="L128">
            <v>6174.8409386800013</v>
          </cell>
          <cell r="M128">
            <v>88.070000000000007</v>
          </cell>
          <cell r="N128">
            <v>75.748999999999995</v>
          </cell>
          <cell r="O128">
            <v>6671.21443</v>
          </cell>
          <cell r="P128">
            <v>76.600000000000009</v>
          </cell>
          <cell r="Q128">
            <v>146.32</v>
          </cell>
          <cell r="R128">
            <v>11208.112000000001</v>
          </cell>
          <cell r="S128">
            <v>31.970000000000002</v>
          </cell>
          <cell r="T128">
            <v>92.6614</v>
          </cell>
          <cell r="U128">
            <v>2962.3849580000001</v>
          </cell>
          <cell r="V128">
            <v>30.810000000000002</v>
          </cell>
          <cell r="W128">
            <v>400.404</v>
          </cell>
          <cell r="X128">
            <v>12336.447240000001</v>
          </cell>
          <cell r="Y128">
            <v>75.570000000000007</v>
          </cell>
          <cell r="Z128">
            <v>67.665999999999997</v>
          </cell>
          <cell r="AA128">
            <v>5113.51962</v>
          </cell>
          <cell r="AB128">
            <v>18.78</v>
          </cell>
          <cell r="AC128">
            <v>118.474</v>
          </cell>
          <cell r="AD128">
            <v>2224.9417200000003</v>
          </cell>
          <cell r="AE128">
            <v>48.75</v>
          </cell>
          <cell r="AF128">
            <v>135.863</v>
          </cell>
          <cell r="AG128">
            <v>6623.32125</v>
          </cell>
          <cell r="AH128">
            <v>48.2</v>
          </cell>
          <cell r="AI128">
            <v>81.257000000000005</v>
          </cell>
          <cell r="AJ128">
            <v>3916.5874000000003</v>
          </cell>
          <cell r="AK128">
            <v>57231.369556680002</v>
          </cell>
          <cell r="AM128">
            <v>52.21</v>
          </cell>
          <cell r="AN128">
            <v>50.319000000000003</v>
          </cell>
          <cell r="AO128">
            <v>2627.15499</v>
          </cell>
          <cell r="AP128">
            <v>55.47</v>
          </cell>
          <cell r="AQ128">
            <v>65.747</v>
          </cell>
          <cell r="AR128">
            <v>3646.9860899999999</v>
          </cell>
          <cell r="AS128">
            <v>90.5</v>
          </cell>
          <cell r="AT128">
            <v>45.721000000000004</v>
          </cell>
          <cell r="AU128">
            <v>4137.7505000000001</v>
          </cell>
          <cell r="AV128">
            <v>51.76</v>
          </cell>
          <cell r="AW128">
            <v>23.129000000000001</v>
          </cell>
          <cell r="AX128">
            <v>1197.1570400000001</v>
          </cell>
          <cell r="AY128">
            <v>12.82</v>
          </cell>
          <cell r="AZ128">
            <v>38.652000000000001</v>
          </cell>
          <cell r="BA128">
            <v>495.51864</v>
          </cell>
          <cell r="BB128">
            <v>79.989999999999995</v>
          </cell>
          <cell r="BC128">
            <v>100.608</v>
          </cell>
          <cell r="BD128">
            <v>8047.6339200000002</v>
          </cell>
          <cell r="BE128">
            <v>20152.20118</v>
          </cell>
          <cell r="BG128">
            <v>51.410000000000004</v>
          </cell>
          <cell r="BH128">
            <v>122.104</v>
          </cell>
          <cell r="BI128">
            <v>6277.3666400000002</v>
          </cell>
          <cell r="BJ128">
            <v>27.080000000000002</v>
          </cell>
          <cell r="BK128">
            <v>312.54899999999998</v>
          </cell>
          <cell r="BL128">
            <v>8463.8269199999995</v>
          </cell>
          <cell r="BM128">
            <v>53.79</v>
          </cell>
          <cell r="BN128">
            <v>93.05</v>
          </cell>
          <cell r="BO128">
            <v>5005.1594999999998</v>
          </cell>
          <cell r="BP128">
            <v>48.75</v>
          </cell>
          <cell r="BQ128">
            <v>159.148</v>
          </cell>
          <cell r="BR128">
            <v>7758.4650000000001</v>
          </cell>
          <cell r="BS128">
            <v>32.86</v>
          </cell>
          <cell r="BT128">
            <v>256.60000000000002</v>
          </cell>
          <cell r="BU128">
            <v>8431.8760000000002</v>
          </cell>
          <cell r="BV128">
            <v>679</v>
          </cell>
          <cell r="BW128">
            <v>5.681</v>
          </cell>
          <cell r="BX128">
            <v>3857.3989999999999</v>
          </cell>
          <cell r="BY128">
            <v>27.830000000000002</v>
          </cell>
          <cell r="BZ128">
            <v>154.702</v>
          </cell>
          <cell r="CA128">
            <v>4305.3566600000004</v>
          </cell>
          <cell r="CB128">
            <v>44099.449719999997</v>
          </cell>
          <cell r="CD128">
            <v>19.75</v>
          </cell>
          <cell r="CE128">
            <v>33.865000000000002</v>
          </cell>
          <cell r="CF128">
            <v>668.83375000000001</v>
          </cell>
          <cell r="CG128">
            <v>31.19</v>
          </cell>
          <cell r="CH128">
            <v>28.94</v>
          </cell>
          <cell r="CI128">
            <v>902.63860000000011</v>
          </cell>
          <cell r="CJ128">
            <v>1571.47235</v>
          </cell>
          <cell r="CL128">
            <v>1267.03</v>
          </cell>
        </row>
        <row r="129">
          <cell r="A129" t="str">
            <v>05/22/2006</v>
          </cell>
          <cell r="B129">
            <v>38859</v>
          </cell>
          <cell r="C129">
            <v>97.239637381190562</v>
          </cell>
          <cell r="D129">
            <v>112.70007721262949</v>
          </cell>
          <cell r="E129">
            <v>75.998662493663915</v>
          </cell>
          <cell r="F129">
            <v>87.444405683928935</v>
          </cell>
          <cell r="G129">
            <v>99.469577553593922</v>
          </cell>
          <cell r="H129">
            <v>100.06041079339508</v>
          </cell>
          <cell r="I129">
            <v>49.69</v>
          </cell>
          <cell r="J129">
            <v>29.968460000000004</v>
          </cell>
          <cell r="K129">
            <v>203.22800000000001</v>
          </cell>
          <cell r="L129">
            <v>6090.430188880001</v>
          </cell>
          <cell r="M129">
            <v>87.76</v>
          </cell>
          <cell r="N129">
            <v>75.748999999999995</v>
          </cell>
          <cell r="O129">
            <v>6647.7322400000003</v>
          </cell>
          <cell r="P129">
            <v>76.81</v>
          </cell>
          <cell r="Q129">
            <v>146.32</v>
          </cell>
          <cell r="R129">
            <v>11238.8392</v>
          </cell>
          <cell r="S129">
            <v>31.55</v>
          </cell>
          <cell r="T129">
            <v>92.6614</v>
          </cell>
          <cell r="U129">
            <v>2923.4671699999999</v>
          </cell>
          <cell r="V129">
            <v>30.48</v>
          </cell>
          <cell r="W129">
            <v>400.404</v>
          </cell>
          <cell r="X129">
            <v>12204.313920000001</v>
          </cell>
          <cell r="Y129">
            <v>75.510000000000005</v>
          </cell>
          <cell r="Z129">
            <v>67.665999999999997</v>
          </cell>
          <cell r="AA129">
            <v>5109.4596600000004</v>
          </cell>
          <cell r="AB129">
            <v>18.670000000000002</v>
          </cell>
          <cell r="AC129">
            <v>118.474</v>
          </cell>
          <cell r="AD129">
            <v>2211.9095800000005</v>
          </cell>
          <cell r="AE129">
            <v>47.550000000000004</v>
          </cell>
          <cell r="AF129">
            <v>135.863</v>
          </cell>
          <cell r="AG129">
            <v>6460.2856500000007</v>
          </cell>
          <cell r="AH129">
            <v>48.19</v>
          </cell>
          <cell r="AI129">
            <v>81.257000000000005</v>
          </cell>
          <cell r="AJ129">
            <v>3915.7748299999998</v>
          </cell>
          <cell r="AK129">
            <v>56802.21243888</v>
          </cell>
          <cell r="AM129">
            <v>48.89</v>
          </cell>
          <cell r="AN129">
            <v>50.319000000000003</v>
          </cell>
          <cell r="AO129">
            <v>2460.09591</v>
          </cell>
          <cell r="AP129">
            <v>54.160000000000004</v>
          </cell>
          <cell r="AQ129">
            <v>65.747</v>
          </cell>
          <cell r="AR129">
            <v>3560.85752</v>
          </cell>
          <cell r="AS129">
            <v>89.02</v>
          </cell>
          <cell r="AT129">
            <v>45.721000000000004</v>
          </cell>
          <cell r="AU129">
            <v>4070.0834199999999</v>
          </cell>
          <cell r="AV129">
            <v>49.69</v>
          </cell>
          <cell r="AW129">
            <v>23.129000000000001</v>
          </cell>
          <cell r="AX129">
            <v>1149.2800099999999</v>
          </cell>
          <cell r="AY129">
            <v>12.15</v>
          </cell>
          <cell r="AZ129">
            <v>38.652000000000001</v>
          </cell>
          <cell r="BA129">
            <v>469.62180000000001</v>
          </cell>
          <cell r="BB129">
            <v>78.070000000000007</v>
          </cell>
          <cell r="BC129">
            <v>100.608</v>
          </cell>
          <cell r="BD129">
            <v>7854.4665600000008</v>
          </cell>
          <cell r="BE129">
            <v>19564.405220000001</v>
          </cell>
          <cell r="BG129">
            <v>51.15</v>
          </cell>
          <cell r="BH129">
            <v>122.104</v>
          </cell>
          <cell r="BI129">
            <v>6245.6196</v>
          </cell>
          <cell r="BJ129">
            <v>26.35</v>
          </cell>
          <cell r="BK129">
            <v>312.54899999999998</v>
          </cell>
          <cell r="BL129">
            <v>8235.6661499999991</v>
          </cell>
          <cell r="BM129">
            <v>52.64</v>
          </cell>
          <cell r="BN129">
            <v>93.05</v>
          </cell>
          <cell r="BO129">
            <v>4898.152</v>
          </cell>
          <cell r="BP129">
            <v>48.21</v>
          </cell>
          <cell r="BQ129">
            <v>159.148</v>
          </cell>
          <cell r="BR129">
            <v>7672.5250800000003</v>
          </cell>
          <cell r="BS129">
            <v>32.74</v>
          </cell>
          <cell r="BT129">
            <v>256.60000000000002</v>
          </cell>
          <cell r="BU129">
            <v>8401.0840000000007</v>
          </cell>
          <cell r="BV129">
            <v>651</v>
          </cell>
          <cell r="BW129">
            <v>5.681</v>
          </cell>
          <cell r="BX129">
            <v>3698.3310000000001</v>
          </cell>
          <cell r="BY129">
            <v>26.900000000000002</v>
          </cell>
          <cell r="BZ129">
            <v>154.702</v>
          </cell>
          <cell r="CA129">
            <v>4161.4838</v>
          </cell>
          <cell r="CB129">
            <v>43312.861629999999</v>
          </cell>
          <cell r="CD129">
            <v>19.990000000000002</v>
          </cell>
          <cell r="CE129">
            <v>33.865000000000002</v>
          </cell>
          <cell r="CF129">
            <v>676.96135000000015</v>
          </cell>
          <cell r="CG129">
            <v>30.09</v>
          </cell>
          <cell r="CH129">
            <v>28.94</v>
          </cell>
          <cell r="CI129">
            <v>870.80460000000005</v>
          </cell>
          <cell r="CJ129">
            <v>1547.7659500000002</v>
          </cell>
          <cell r="CL129">
            <v>1262.07</v>
          </cell>
        </row>
        <row r="130">
          <cell r="A130" t="str">
            <v>05/23/2006</v>
          </cell>
          <cell r="B130">
            <v>38860</v>
          </cell>
          <cell r="C130">
            <v>96.332988602154387</v>
          </cell>
          <cell r="D130">
            <v>112.46289990466032</v>
          </cell>
          <cell r="E130">
            <v>76.445850436338233</v>
          </cell>
          <cell r="F130">
            <v>86.455041257585563</v>
          </cell>
          <cell r="G130">
            <v>99.036885245901615</v>
          </cell>
          <cell r="H130">
            <v>98.993153443415224</v>
          </cell>
          <cell r="I130">
            <v>49.160000000000004</v>
          </cell>
          <cell r="J130">
            <v>29.574230000000004</v>
          </cell>
          <cell r="K130">
            <v>203.22800000000001</v>
          </cell>
          <cell r="L130">
            <v>6010.311614440001</v>
          </cell>
          <cell r="M130">
            <v>86.48</v>
          </cell>
          <cell r="N130">
            <v>75.748999999999995</v>
          </cell>
          <cell r="O130">
            <v>6550.7735199999997</v>
          </cell>
          <cell r="P130">
            <v>75.570000000000007</v>
          </cell>
          <cell r="Q130">
            <v>146.32</v>
          </cell>
          <cell r="R130">
            <v>11057.402400000001</v>
          </cell>
          <cell r="S130">
            <v>32.450000000000003</v>
          </cell>
          <cell r="T130">
            <v>92.6614</v>
          </cell>
          <cell r="U130">
            <v>3006.8624300000001</v>
          </cell>
          <cell r="V130">
            <v>30.53</v>
          </cell>
          <cell r="W130">
            <v>400.404</v>
          </cell>
          <cell r="X130">
            <v>12224.33412</v>
          </cell>
          <cell r="Y130">
            <v>73.8</v>
          </cell>
          <cell r="Z130">
            <v>67.665999999999997</v>
          </cell>
          <cell r="AA130">
            <v>4993.7507999999998</v>
          </cell>
          <cell r="AB130">
            <v>18.400000000000002</v>
          </cell>
          <cell r="AC130">
            <v>118.474</v>
          </cell>
          <cell r="AD130">
            <v>2179.9216000000001</v>
          </cell>
          <cell r="AE130">
            <v>46.79</v>
          </cell>
          <cell r="AF130">
            <v>135.863</v>
          </cell>
          <cell r="AG130">
            <v>6357.0297700000001</v>
          </cell>
          <cell r="AH130">
            <v>47.900000000000006</v>
          </cell>
          <cell r="AI130">
            <v>81.257000000000005</v>
          </cell>
          <cell r="AJ130">
            <v>3892.2103000000006</v>
          </cell>
          <cell r="AK130">
            <v>56272.596554440002</v>
          </cell>
          <cell r="AM130">
            <v>49.42</v>
          </cell>
          <cell r="AN130">
            <v>50.319000000000003</v>
          </cell>
          <cell r="AO130">
            <v>2486.7649800000004</v>
          </cell>
          <cell r="AP130">
            <v>53.84</v>
          </cell>
          <cell r="AQ130">
            <v>65.747</v>
          </cell>
          <cell r="AR130">
            <v>3539.8184800000004</v>
          </cell>
          <cell r="AS130">
            <v>87.75</v>
          </cell>
          <cell r="AT130">
            <v>45.721000000000004</v>
          </cell>
          <cell r="AU130">
            <v>4012.0177500000004</v>
          </cell>
          <cell r="AV130">
            <v>49.160000000000004</v>
          </cell>
          <cell r="AW130">
            <v>23.129000000000001</v>
          </cell>
          <cell r="AX130">
            <v>1137.0216400000002</v>
          </cell>
          <cell r="AY130">
            <v>12.290000000000001</v>
          </cell>
          <cell r="AZ130">
            <v>38.652000000000001</v>
          </cell>
          <cell r="BA130">
            <v>475.03308000000004</v>
          </cell>
          <cell r="BB130">
            <v>78.25</v>
          </cell>
          <cell r="BC130">
            <v>100.608</v>
          </cell>
          <cell r="BD130">
            <v>7872.576</v>
          </cell>
          <cell r="BE130">
            <v>19523.231930000002</v>
          </cell>
          <cell r="BG130">
            <v>49.900000000000006</v>
          </cell>
          <cell r="BH130">
            <v>122.104</v>
          </cell>
          <cell r="BI130">
            <v>6092.9896000000008</v>
          </cell>
          <cell r="BJ130">
            <v>27</v>
          </cell>
          <cell r="BK130">
            <v>312.54899999999998</v>
          </cell>
          <cell r="BL130">
            <v>8438.8230000000003</v>
          </cell>
          <cell r="BM130">
            <v>53.050000000000004</v>
          </cell>
          <cell r="BN130">
            <v>93.05</v>
          </cell>
          <cell r="BO130">
            <v>4936.3025000000007</v>
          </cell>
          <cell r="BP130">
            <v>48.53</v>
          </cell>
          <cell r="BQ130">
            <v>159.148</v>
          </cell>
          <cell r="BR130">
            <v>7723.45244</v>
          </cell>
          <cell r="BS130">
            <v>32.94</v>
          </cell>
          <cell r="BT130">
            <v>256.60000000000002</v>
          </cell>
          <cell r="BU130">
            <v>8452.4040000000005</v>
          </cell>
          <cell r="BV130">
            <v>650</v>
          </cell>
          <cell r="BW130">
            <v>5.681</v>
          </cell>
          <cell r="BX130">
            <v>3692.65</v>
          </cell>
          <cell r="BY130">
            <v>27.35</v>
          </cell>
          <cell r="BZ130">
            <v>154.702</v>
          </cell>
          <cell r="CA130">
            <v>4231.0996999999998</v>
          </cell>
          <cell r="CB130">
            <v>43567.721240000006</v>
          </cell>
          <cell r="CD130">
            <v>19.96</v>
          </cell>
          <cell r="CE130">
            <v>33.865000000000002</v>
          </cell>
          <cell r="CF130">
            <v>675.94540000000006</v>
          </cell>
          <cell r="CG130">
            <v>29.52</v>
          </cell>
          <cell r="CH130">
            <v>28.94</v>
          </cell>
          <cell r="CI130">
            <v>854.30880000000002</v>
          </cell>
          <cell r="CJ130">
            <v>1530.2542000000001</v>
          </cell>
          <cell r="CL130">
            <v>1256.58</v>
          </cell>
        </row>
        <row r="131">
          <cell r="A131" t="str">
            <v>05/24/2006</v>
          </cell>
          <cell r="B131">
            <v>38861</v>
          </cell>
          <cell r="C131">
            <v>96.330389965711475</v>
          </cell>
          <cell r="D131">
            <v>110.46899675793058</v>
          </cell>
          <cell r="E131">
            <v>77.028750511852309</v>
          </cell>
          <cell r="F131">
            <v>86.422685324742375</v>
          </cell>
          <cell r="G131">
            <v>99.193332282471616</v>
          </cell>
          <cell r="H131">
            <v>98.127265404752322</v>
          </cell>
          <cell r="I131">
            <v>48.730000000000004</v>
          </cell>
          <cell r="J131">
            <v>29.581270000000004</v>
          </cell>
          <cell r="K131">
            <v>203.22800000000001</v>
          </cell>
          <cell r="L131">
            <v>6011.7423395600008</v>
          </cell>
          <cell r="M131">
            <v>86.83</v>
          </cell>
          <cell r="N131">
            <v>75.748999999999995</v>
          </cell>
          <cell r="O131">
            <v>6577.2856699999993</v>
          </cell>
          <cell r="P131">
            <v>75.23</v>
          </cell>
          <cell r="Q131">
            <v>146.32</v>
          </cell>
          <cell r="R131">
            <v>11007.6536</v>
          </cell>
          <cell r="S131">
            <v>31.900000000000002</v>
          </cell>
          <cell r="T131">
            <v>92.6614</v>
          </cell>
          <cell r="U131">
            <v>2955.8986600000003</v>
          </cell>
          <cell r="V131">
            <v>30.57</v>
          </cell>
          <cell r="W131">
            <v>400.404</v>
          </cell>
          <cell r="X131">
            <v>12240.350280000001</v>
          </cell>
          <cell r="Y131">
            <v>74.13</v>
          </cell>
          <cell r="Z131">
            <v>67.665999999999997</v>
          </cell>
          <cell r="AA131">
            <v>5016.0805799999998</v>
          </cell>
          <cell r="AB131">
            <v>18.36</v>
          </cell>
          <cell r="AC131">
            <v>118.474</v>
          </cell>
          <cell r="AD131">
            <v>2175.18264</v>
          </cell>
          <cell r="AE131">
            <v>46.78</v>
          </cell>
          <cell r="AF131">
            <v>135.863</v>
          </cell>
          <cell r="AG131">
            <v>6355.6711400000004</v>
          </cell>
          <cell r="AH131">
            <v>48.38</v>
          </cell>
          <cell r="AI131">
            <v>81.257000000000005</v>
          </cell>
          <cell r="AJ131">
            <v>3931.2136600000003</v>
          </cell>
          <cell r="AK131">
            <v>56271.078569559999</v>
          </cell>
          <cell r="AM131">
            <v>48.11</v>
          </cell>
          <cell r="AN131">
            <v>50.319000000000003</v>
          </cell>
          <cell r="AO131">
            <v>2420.8470900000002</v>
          </cell>
          <cell r="AP131">
            <v>52.63</v>
          </cell>
          <cell r="AQ131">
            <v>65.747</v>
          </cell>
          <cell r="AR131">
            <v>3460.2646100000002</v>
          </cell>
          <cell r="AS131">
            <v>86.58</v>
          </cell>
          <cell r="AT131">
            <v>45.721000000000004</v>
          </cell>
          <cell r="AU131">
            <v>3958.5241800000003</v>
          </cell>
          <cell r="AV131">
            <v>48.730000000000004</v>
          </cell>
          <cell r="AW131">
            <v>23.129000000000001</v>
          </cell>
          <cell r="AX131">
            <v>1127.07617</v>
          </cell>
          <cell r="AY131">
            <v>11.654999999999999</v>
          </cell>
          <cell r="AZ131">
            <v>38.652000000000001</v>
          </cell>
          <cell r="BA131">
            <v>450.48905999999999</v>
          </cell>
          <cell r="BB131">
            <v>77.13</v>
          </cell>
          <cell r="BC131">
            <v>100.608</v>
          </cell>
          <cell r="BD131">
            <v>7759.8950399999994</v>
          </cell>
          <cell r="BE131">
            <v>19177.096150000001</v>
          </cell>
          <cell r="BG131">
            <v>50.7</v>
          </cell>
          <cell r="BH131">
            <v>122.104</v>
          </cell>
          <cell r="BI131">
            <v>6190.6728000000003</v>
          </cell>
          <cell r="BJ131">
            <v>27.080000000000002</v>
          </cell>
          <cell r="BK131">
            <v>312.54899999999998</v>
          </cell>
          <cell r="BL131">
            <v>8463.8269199999995</v>
          </cell>
          <cell r="BM131">
            <v>52.83</v>
          </cell>
          <cell r="BN131">
            <v>93.05</v>
          </cell>
          <cell r="BO131">
            <v>4915.8314999999993</v>
          </cell>
          <cell r="BP131">
            <v>48.68</v>
          </cell>
          <cell r="BQ131">
            <v>159.148</v>
          </cell>
          <cell r="BR131">
            <v>7747.3246399999998</v>
          </cell>
          <cell r="BS131">
            <v>33.29</v>
          </cell>
          <cell r="BT131">
            <v>256.60000000000002</v>
          </cell>
          <cell r="BU131">
            <v>8542.2139999999999</v>
          </cell>
          <cell r="BV131">
            <v>652.5</v>
          </cell>
          <cell r="BW131">
            <v>5.681</v>
          </cell>
          <cell r="BX131">
            <v>3706.8525</v>
          </cell>
          <cell r="BY131">
            <v>28.01</v>
          </cell>
          <cell r="BZ131">
            <v>154.702</v>
          </cell>
          <cell r="CA131">
            <v>4333.2030199999999</v>
          </cell>
          <cell r="CB131">
            <v>43899.925380000001</v>
          </cell>
          <cell r="CD131">
            <v>20.02</v>
          </cell>
          <cell r="CE131">
            <v>33.865000000000002</v>
          </cell>
          <cell r="CF131">
            <v>677.97730000000001</v>
          </cell>
          <cell r="CG131">
            <v>29.43</v>
          </cell>
          <cell r="CH131">
            <v>28.94</v>
          </cell>
          <cell r="CI131">
            <v>851.70420000000001</v>
          </cell>
          <cell r="CJ131">
            <v>1529.6815000000001</v>
          </cell>
          <cell r="CL131">
            <v>1258.5650000000001</v>
          </cell>
        </row>
        <row r="132">
          <cell r="A132" t="str">
            <v>05/25/2006</v>
          </cell>
          <cell r="B132">
            <v>38862</v>
          </cell>
          <cell r="C132">
            <v>97.429177976130276</v>
          </cell>
          <cell r="D132">
            <v>114.19672029007417</v>
          </cell>
          <cell r="E132">
            <v>77.261000380024512</v>
          </cell>
          <cell r="F132">
            <v>88.958332267537656</v>
          </cell>
          <cell r="G132">
            <v>100.32156368221941</v>
          </cell>
          <cell r="H132">
            <v>100.46314941602898</v>
          </cell>
          <cell r="I132">
            <v>49.89</v>
          </cell>
          <cell r="J132">
            <v>29.623510000000003</v>
          </cell>
          <cell r="K132">
            <v>203.22800000000001</v>
          </cell>
          <cell r="L132">
            <v>6020.3266902800005</v>
          </cell>
          <cell r="M132">
            <v>87.04</v>
          </cell>
          <cell r="N132">
            <v>75.748999999999995</v>
          </cell>
          <cell r="O132">
            <v>6593.1929600000003</v>
          </cell>
          <cell r="P132">
            <v>75.33</v>
          </cell>
          <cell r="Q132">
            <v>146.32</v>
          </cell>
          <cell r="R132">
            <v>11022.285599999999</v>
          </cell>
          <cell r="S132">
            <v>33.1</v>
          </cell>
          <cell r="T132">
            <v>92.6614</v>
          </cell>
          <cell r="U132">
            <v>3067.0923400000001</v>
          </cell>
          <cell r="V132">
            <v>31.03</v>
          </cell>
          <cell r="W132">
            <v>400.404</v>
          </cell>
          <cell r="X132">
            <v>12424.536120000001</v>
          </cell>
          <cell r="Y132">
            <v>74.64</v>
          </cell>
          <cell r="Z132">
            <v>67.665999999999997</v>
          </cell>
          <cell r="AA132">
            <v>5050.5902399999995</v>
          </cell>
          <cell r="AB132">
            <v>18.82</v>
          </cell>
          <cell r="AC132">
            <v>118.474</v>
          </cell>
          <cell r="AD132">
            <v>2229.6806799999999</v>
          </cell>
          <cell r="AE132">
            <v>48.1</v>
          </cell>
          <cell r="AF132">
            <v>135.863</v>
          </cell>
          <cell r="AG132">
            <v>6535.0102999999999</v>
          </cell>
          <cell r="AH132">
            <v>48.86</v>
          </cell>
          <cell r="AI132">
            <v>81.257000000000005</v>
          </cell>
          <cell r="AJ132">
            <v>3970.21702</v>
          </cell>
          <cell r="AK132">
            <v>56912.931950279992</v>
          </cell>
          <cell r="AM132">
            <v>50.46</v>
          </cell>
          <cell r="AN132">
            <v>50.319000000000003</v>
          </cell>
          <cell r="AO132">
            <v>2539.09674</v>
          </cell>
          <cell r="AP132">
            <v>54.08</v>
          </cell>
          <cell r="AQ132">
            <v>65.747</v>
          </cell>
          <cell r="AR132">
            <v>3555.5977600000001</v>
          </cell>
          <cell r="AS132">
            <v>90.710000000000008</v>
          </cell>
          <cell r="AT132">
            <v>45.721000000000004</v>
          </cell>
          <cell r="AU132">
            <v>4147.3519100000003</v>
          </cell>
          <cell r="AV132">
            <v>49.89</v>
          </cell>
          <cell r="AW132">
            <v>23.129000000000001</v>
          </cell>
          <cell r="AX132">
            <v>1153.90581</v>
          </cell>
          <cell r="AY132">
            <v>11.93</v>
          </cell>
          <cell r="AZ132">
            <v>38.652000000000001</v>
          </cell>
          <cell r="BA132">
            <v>461.11836</v>
          </cell>
          <cell r="BB132">
            <v>79.19</v>
          </cell>
          <cell r="BC132">
            <v>100.608</v>
          </cell>
          <cell r="BD132">
            <v>7967.1475200000004</v>
          </cell>
          <cell r="BE132">
            <v>19824.218099999998</v>
          </cell>
          <cell r="BG132">
            <v>50.61</v>
          </cell>
          <cell r="BH132">
            <v>122.104</v>
          </cell>
          <cell r="BI132">
            <v>6179.6834399999998</v>
          </cell>
          <cell r="BJ132">
            <v>27.34</v>
          </cell>
          <cell r="BK132">
            <v>312.54899999999998</v>
          </cell>
          <cell r="BL132">
            <v>8545.0896599999996</v>
          </cell>
          <cell r="BM132">
            <v>52.72</v>
          </cell>
          <cell r="BN132">
            <v>93.05</v>
          </cell>
          <cell r="BO132">
            <v>4905.5959999999995</v>
          </cell>
          <cell r="BP132">
            <v>48.82</v>
          </cell>
          <cell r="BQ132">
            <v>159.148</v>
          </cell>
          <cell r="BR132">
            <v>7769.6053599999996</v>
          </cell>
          <cell r="BS132">
            <v>33.42</v>
          </cell>
          <cell r="BT132">
            <v>256.60000000000002</v>
          </cell>
          <cell r="BU132">
            <v>8575.5720000000019</v>
          </cell>
          <cell r="BV132">
            <v>644</v>
          </cell>
          <cell r="BW132">
            <v>5.681</v>
          </cell>
          <cell r="BX132">
            <v>3658.5639999999999</v>
          </cell>
          <cell r="BY132">
            <v>28.43</v>
          </cell>
          <cell r="BZ132">
            <v>154.702</v>
          </cell>
          <cell r="CA132">
            <v>4398.1778599999998</v>
          </cell>
          <cell r="CB132">
            <v>44032.288319999992</v>
          </cell>
          <cell r="CD132">
            <v>20.73</v>
          </cell>
          <cell r="CE132">
            <v>33.865000000000002</v>
          </cell>
          <cell r="CF132">
            <v>702.02145000000007</v>
          </cell>
          <cell r="CG132">
            <v>30.150000000000002</v>
          </cell>
          <cell r="CH132">
            <v>28.94</v>
          </cell>
          <cell r="CI132">
            <v>872.54100000000005</v>
          </cell>
          <cell r="CJ132">
            <v>1574.5624500000001</v>
          </cell>
          <cell r="CL132">
            <v>1272.8800000000001</v>
          </cell>
        </row>
        <row r="133">
          <cell r="A133" t="str">
            <v>05/26/2006</v>
          </cell>
          <cell r="B133">
            <v>38863</v>
          </cell>
          <cell r="C133">
            <v>97.955383370530342</v>
          </cell>
          <cell r="D133">
            <v>115.59532710321648</v>
          </cell>
          <cell r="E133">
            <v>77.590988230364346</v>
          </cell>
          <cell r="F133">
            <v>88.51690005541893</v>
          </cell>
          <cell r="G133">
            <v>100.89533417402269</v>
          </cell>
          <cell r="H133">
            <v>100.80547724526782</v>
          </cell>
          <cell r="I133">
            <v>50.06</v>
          </cell>
          <cell r="J133">
            <v>30.482370000000003</v>
          </cell>
          <cell r="K133">
            <v>203.22800000000001</v>
          </cell>
          <cell r="L133">
            <v>6194.8710903600013</v>
          </cell>
          <cell r="M133">
            <v>88.460000000000008</v>
          </cell>
          <cell r="N133">
            <v>75.748999999999995</v>
          </cell>
          <cell r="O133">
            <v>6700.7565400000003</v>
          </cell>
          <cell r="P133">
            <v>75.150000000000006</v>
          </cell>
          <cell r="Q133">
            <v>146.32</v>
          </cell>
          <cell r="R133">
            <v>10995.948</v>
          </cell>
          <cell r="S133">
            <v>32.6</v>
          </cell>
          <cell r="T133">
            <v>92.6614</v>
          </cell>
          <cell r="U133">
            <v>3020.7616400000002</v>
          </cell>
          <cell r="V133">
            <v>30.94</v>
          </cell>
          <cell r="W133">
            <v>400.404</v>
          </cell>
          <cell r="X133">
            <v>12388.499760000001</v>
          </cell>
          <cell r="Y133">
            <v>75.08</v>
          </cell>
          <cell r="Z133">
            <v>67.665999999999997</v>
          </cell>
          <cell r="AA133">
            <v>5080.3632799999996</v>
          </cell>
          <cell r="AB133">
            <v>18.98</v>
          </cell>
          <cell r="AC133">
            <v>118.474</v>
          </cell>
          <cell r="AD133">
            <v>2248.63652</v>
          </cell>
          <cell r="AE133">
            <v>48.56</v>
          </cell>
          <cell r="AF133">
            <v>135.863</v>
          </cell>
          <cell r="AG133">
            <v>6597.5072800000007</v>
          </cell>
          <cell r="AH133">
            <v>49.14</v>
          </cell>
          <cell r="AI133">
            <v>81.257000000000005</v>
          </cell>
          <cell r="AJ133">
            <v>3992.9689800000001</v>
          </cell>
          <cell r="AK133">
            <v>57220.313090359996</v>
          </cell>
          <cell r="AM133">
            <v>50.54</v>
          </cell>
          <cell r="AN133">
            <v>50.319000000000003</v>
          </cell>
          <cell r="AO133">
            <v>2543.1222600000001</v>
          </cell>
          <cell r="AP133">
            <v>54.77</v>
          </cell>
          <cell r="AQ133">
            <v>65.747</v>
          </cell>
          <cell r="AR133">
            <v>3600.9631900000004</v>
          </cell>
          <cell r="AS133">
            <v>93.06</v>
          </cell>
          <cell r="AT133">
            <v>45.721000000000004</v>
          </cell>
          <cell r="AU133">
            <v>4254.7962600000001</v>
          </cell>
          <cell r="AV133">
            <v>50.06</v>
          </cell>
          <cell r="AW133">
            <v>23.129000000000001</v>
          </cell>
          <cell r="AX133">
            <v>1157.8377400000002</v>
          </cell>
          <cell r="AY133">
            <v>12.100000000000001</v>
          </cell>
          <cell r="AZ133">
            <v>38.652000000000001</v>
          </cell>
          <cell r="BA133">
            <v>467.68920000000008</v>
          </cell>
          <cell r="BB133">
            <v>79.94</v>
          </cell>
          <cell r="BC133">
            <v>100.608</v>
          </cell>
          <cell r="BD133">
            <v>8042.6035199999997</v>
          </cell>
          <cell r="BE133">
            <v>20067.012170000002</v>
          </cell>
          <cell r="BG133">
            <v>50.11</v>
          </cell>
          <cell r="BH133">
            <v>122.104</v>
          </cell>
          <cell r="BI133">
            <v>6118.6314400000001</v>
          </cell>
          <cell r="BJ133">
            <v>27.41</v>
          </cell>
          <cell r="BK133">
            <v>312.54899999999998</v>
          </cell>
          <cell r="BL133">
            <v>8566.9680900000003</v>
          </cell>
          <cell r="BM133">
            <v>53.120000000000005</v>
          </cell>
          <cell r="BN133">
            <v>93.05</v>
          </cell>
          <cell r="BO133">
            <v>4942.8160000000007</v>
          </cell>
          <cell r="BP133">
            <v>48.99</v>
          </cell>
          <cell r="BQ133">
            <v>159.148</v>
          </cell>
          <cell r="BR133">
            <v>7796.6605200000004</v>
          </cell>
          <cell r="BS133">
            <v>33.630000000000003</v>
          </cell>
          <cell r="BT133">
            <v>256.60000000000002</v>
          </cell>
          <cell r="BU133">
            <v>8629.4580000000005</v>
          </cell>
          <cell r="BV133">
            <v>645.5</v>
          </cell>
          <cell r="BW133">
            <v>5.681</v>
          </cell>
          <cell r="BX133">
            <v>3667.0855000000001</v>
          </cell>
          <cell r="BY133">
            <v>29.080000000000002</v>
          </cell>
          <cell r="BZ133">
            <v>154.702</v>
          </cell>
          <cell r="CA133">
            <v>4498.73416</v>
          </cell>
          <cell r="CB133">
            <v>44220.353710000003</v>
          </cell>
          <cell r="CD133">
            <v>20.260000000000002</v>
          </cell>
          <cell r="CE133">
            <v>33.865000000000002</v>
          </cell>
          <cell r="CF133">
            <v>686.10490000000004</v>
          </cell>
          <cell r="CG133">
            <v>30.43</v>
          </cell>
          <cell r="CH133">
            <v>28.94</v>
          </cell>
          <cell r="CI133">
            <v>880.64420000000007</v>
          </cell>
          <cell r="CJ133">
            <v>1566.7491</v>
          </cell>
          <cell r="CL133">
            <v>1280.1600000000001</v>
          </cell>
        </row>
        <row r="134">
          <cell r="A134" t="str">
            <v>05/30/2006</v>
          </cell>
          <cell r="B134">
            <v>38867</v>
          </cell>
          <cell r="C134">
            <v>96.278508998872752</v>
          </cell>
          <cell r="D134">
            <v>111.63412165919264</v>
          </cell>
          <cell r="E134">
            <v>75.279750627169449</v>
          </cell>
          <cell r="F134">
            <v>87.037346353845848</v>
          </cell>
          <cell r="G134">
            <v>99.293820933165179</v>
          </cell>
          <cell r="H134">
            <v>98.872331856625053</v>
          </cell>
          <cell r="I134">
            <v>49.1</v>
          </cell>
          <cell r="J134">
            <v>29.750230000000002</v>
          </cell>
          <cell r="K134">
            <v>203.22800000000001</v>
          </cell>
          <cell r="L134">
            <v>6046.0797424400007</v>
          </cell>
          <cell r="M134">
            <v>85.9</v>
          </cell>
          <cell r="N134">
            <v>75.748999999999995</v>
          </cell>
          <cell r="O134">
            <v>6506.8391000000001</v>
          </cell>
          <cell r="P134">
            <v>73.78</v>
          </cell>
          <cell r="Q134">
            <v>146.32</v>
          </cell>
          <cell r="R134">
            <v>10795.489599999999</v>
          </cell>
          <cell r="S134">
            <v>32.380000000000003</v>
          </cell>
          <cell r="T134">
            <v>92.6614</v>
          </cell>
          <cell r="U134">
            <v>3000.3761320000003</v>
          </cell>
          <cell r="V134">
            <v>30.93</v>
          </cell>
          <cell r="W134">
            <v>400.404</v>
          </cell>
          <cell r="X134">
            <v>12384.495719999999</v>
          </cell>
          <cell r="Y134">
            <v>73.53</v>
          </cell>
          <cell r="Z134">
            <v>67.665999999999997</v>
          </cell>
          <cell r="AA134">
            <v>4975.4809800000003</v>
          </cell>
          <cell r="AB134">
            <v>18.5</v>
          </cell>
          <cell r="AC134">
            <v>118.474</v>
          </cell>
          <cell r="AD134">
            <v>2191.7690000000002</v>
          </cell>
          <cell r="AE134">
            <v>47.400000000000006</v>
          </cell>
          <cell r="AF134">
            <v>135.863</v>
          </cell>
          <cell r="AG134">
            <v>6439.9062000000004</v>
          </cell>
          <cell r="AH134">
            <v>48</v>
          </cell>
          <cell r="AI134">
            <v>81.257000000000005</v>
          </cell>
          <cell r="AJ134">
            <v>3900.3360000000002</v>
          </cell>
          <cell r="AK134">
            <v>56240.772474440004</v>
          </cell>
          <cell r="AM134">
            <v>47.36</v>
          </cell>
          <cell r="AN134">
            <v>50.319000000000003</v>
          </cell>
          <cell r="AO134">
            <v>2383.1078400000001</v>
          </cell>
          <cell r="AP134">
            <v>52.59</v>
          </cell>
          <cell r="AQ134">
            <v>65.747</v>
          </cell>
          <cell r="AR134">
            <v>3457.6347300000002</v>
          </cell>
          <cell r="AS134">
            <v>90.37</v>
          </cell>
          <cell r="AT134">
            <v>45.721000000000004</v>
          </cell>
          <cell r="AU134">
            <v>4131.8067700000001</v>
          </cell>
          <cell r="AV134">
            <v>49.1</v>
          </cell>
          <cell r="AW134">
            <v>23.129000000000001</v>
          </cell>
          <cell r="AX134">
            <v>1135.6339</v>
          </cell>
          <cell r="AY134">
            <v>11.64</v>
          </cell>
          <cell r="AZ134">
            <v>38.652000000000001</v>
          </cell>
          <cell r="BA134">
            <v>449.90928000000002</v>
          </cell>
          <cell r="BB134">
            <v>77.739999999999995</v>
          </cell>
          <cell r="BC134">
            <v>100.608</v>
          </cell>
          <cell r="BD134">
            <v>7821.2659199999998</v>
          </cell>
          <cell r="BE134">
            <v>19379.358440000004</v>
          </cell>
          <cell r="BG134">
            <v>48.57</v>
          </cell>
          <cell r="BH134">
            <v>122.104</v>
          </cell>
          <cell r="BI134">
            <v>5930.5912799999996</v>
          </cell>
          <cell r="BJ134">
            <v>26.42</v>
          </cell>
          <cell r="BK134">
            <v>312.54899999999998</v>
          </cell>
          <cell r="BL134">
            <v>8257.5445799999998</v>
          </cell>
          <cell r="BM134">
            <v>51.59</v>
          </cell>
          <cell r="BN134">
            <v>93.05</v>
          </cell>
          <cell r="BO134">
            <v>4800.4494999999997</v>
          </cell>
          <cell r="BP134">
            <v>47.82</v>
          </cell>
          <cell r="BQ134">
            <v>159.148</v>
          </cell>
          <cell r="BR134">
            <v>7610.4573599999994</v>
          </cell>
          <cell r="BS134">
            <v>32.660000000000004</v>
          </cell>
          <cell r="BT134">
            <v>256.60000000000002</v>
          </cell>
          <cell r="BU134">
            <v>8380.5560000000023</v>
          </cell>
          <cell r="BV134">
            <v>626</v>
          </cell>
          <cell r="BW134">
            <v>5.681</v>
          </cell>
          <cell r="BX134">
            <v>3556.306</v>
          </cell>
          <cell r="BY134">
            <v>28.23</v>
          </cell>
          <cell r="BZ134">
            <v>154.702</v>
          </cell>
          <cell r="CA134">
            <v>4367.2374600000003</v>
          </cell>
          <cell r="CB134">
            <v>42903.142179999995</v>
          </cell>
          <cell r="CD134">
            <v>20.76</v>
          </cell>
          <cell r="CE134">
            <v>33.865000000000002</v>
          </cell>
          <cell r="CF134">
            <v>703.03740000000005</v>
          </cell>
          <cell r="CG134">
            <v>28.94</v>
          </cell>
          <cell r="CH134">
            <v>28.94</v>
          </cell>
          <cell r="CI134">
            <v>837.5236000000001</v>
          </cell>
          <cell r="CJ134">
            <v>1540.5610000000001</v>
          </cell>
          <cell r="CL134">
            <v>1259.8399999999999</v>
          </cell>
        </row>
        <row r="135">
          <cell r="A135" t="str">
            <v>05/31/2006</v>
          </cell>
          <cell r="B135">
            <v>38868</v>
          </cell>
          <cell r="C135">
            <v>96.917288724994677</v>
          </cell>
          <cell r="D135">
            <v>112.89255377077625</v>
          </cell>
          <cell r="E135">
            <v>74.622516066789814</v>
          </cell>
          <cell r="F135">
            <v>86.350634475860005</v>
          </cell>
          <cell r="G135">
            <v>100.10167087011348</v>
          </cell>
          <cell r="H135">
            <v>98.610551751912993</v>
          </cell>
          <cell r="I135">
            <v>48.97</v>
          </cell>
          <cell r="J135">
            <v>29.912140000000001</v>
          </cell>
          <cell r="K135">
            <v>203.22800000000001</v>
          </cell>
          <cell r="L135">
            <v>6078.9843879200007</v>
          </cell>
          <cell r="M135">
            <v>86.960000000000008</v>
          </cell>
          <cell r="N135">
            <v>75.748999999999995</v>
          </cell>
          <cell r="O135">
            <v>6587.1330400000006</v>
          </cell>
          <cell r="P135">
            <v>74</v>
          </cell>
          <cell r="Q135">
            <v>146.32</v>
          </cell>
          <cell r="R135">
            <v>10827.68</v>
          </cell>
          <cell r="S135">
            <v>32.200000000000003</v>
          </cell>
          <cell r="T135">
            <v>92.6614</v>
          </cell>
          <cell r="U135">
            <v>2983.6970800000004</v>
          </cell>
          <cell r="V135">
            <v>31.02</v>
          </cell>
          <cell r="W135">
            <v>400.404</v>
          </cell>
          <cell r="X135">
            <v>12420.532079999999</v>
          </cell>
          <cell r="Y135">
            <v>73.7</v>
          </cell>
          <cell r="Z135">
            <v>67.665999999999997</v>
          </cell>
          <cell r="AA135">
            <v>4986.9841999999999</v>
          </cell>
          <cell r="AB135">
            <v>18.63</v>
          </cell>
          <cell r="AC135">
            <v>118.74300000000001</v>
          </cell>
          <cell r="AD135">
            <v>2212.1820900000002</v>
          </cell>
          <cell r="AE135">
            <v>48.370000000000005</v>
          </cell>
          <cell r="AF135">
            <v>135.863</v>
          </cell>
          <cell r="AG135">
            <v>6571.6933100000006</v>
          </cell>
          <cell r="AH135">
            <v>48.550000000000004</v>
          </cell>
          <cell r="AI135">
            <v>81.257000000000005</v>
          </cell>
          <cell r="AJ135">
            <v>3945.0273500000008</v>
          </cell>
          <cell r="AK135">
            <v>56613.913537920009</v>
          </cell>
          <cell r="AM135">
            <v>48.730000000000004</v>
          </cell>
          <cell r="AN135">
            <v>50.319000000000003</v>
          </cell>
          <cell r="AO135">
            <v>2452.0448700000002</v>
          </cell>
          <cell r="AP135">
            <v>52.6</v>
          </cell>
          <cell r="AQ135">
            <v>65.747</v>
          </cell>
          <cell r="AR135">
            <v>3458.2921999999999</v>
          </cell>
          <cell r="AS135">
            <v>91.51</v>
          </cell>
          <cell r="AT135">
            <v>45.721000000000004</v>
          </cell>
          <cell r="AU135">
            <v>4183.9287100000001</v>
          </cell>
          <cell r="AV135">
            <v>48.97</v>
          </cell>
          <cell r="AW135">
            <v>23.945</v>
          </cell>
          <cell r="AX135">
            <v>1172.58665</v>
          </cell>
          <cell r="AY135">
            <v>12.38</v>
          </cell>
          <cell r="AZ135">
            <v>38.652000000000001</v>
          </cell>
          <cell r="BA135">
            <v>478.51176000000004</v>
          </cell>
          <cell r="BB135">
            <v>78.05</v>
          </cell>
          <cell r="BC135">
            <v>100.608</v>
          </cell>
          <cell r="BD135">
            <v>7852.4543999999996</v>
          </cell>
          <cell r="BE135">
            <v>19597.818589999999</v>
          </cell>
          <cell r="BG135">
            <v>47.69</v>
          </cell>
          <cell r="BH135">
            <v>122.104</v>
          </cell>
          <cell r="BI135">
            <v>5823.13976</v>
          </cell>
          <cell r="BJ135">
            <v>26.36</v>
          </cell>
          <cell r="BK135">
            <v>312.54899999999998</v>
          </cell>
          <cell r="BL135">
            <v>8238.7916399999995</v>
          </cell>
          <cell r="BM135">
            <v>51.2</v>
          </cell>
          <cell r="BN135">
            <v>91.317999999999998</v>
          </cell>
          <cell r="BO135">
            <v>4675.4816000000001</v>
          </cell>
          <cell r="BP135">
            <v>47.910000000000004</v>
          </cell>
          <cell r="BQ135">
            <v>159.21</v>
          </cell>
          <cell r="BR135">
            <v>7627.7511000000013</v>
          </cell>
          <cell r="BS135">
            <v>32.47</v>
          </cell>
          <cell r="BT135">
            <v>256.60000000000002</v>
          </cell>
          <cell r="BU135">
            <v>8331.8019999999997</v>
          </cell>
          <cell r="BV135">
            <v>609</v>
          </cell>
          <cell r="BW135">
            <v>5.681</v>
          </cell>
          <cell r="BX135">
            <v>3459.7289999999998</v>
          </cell>
          <cell r="BY135">
            <v>28.26</v>
          </cell>
          <cell r="BZ135">
            <v>154.702</v>
          </cell>
          <cell r="CA135">
            <v>4371.8785200000002</v>
          </cell>
          <cell r="CB135">
            <v>42528.573620000003</v>
          </cell>
          <cell r="CD135">
            <v>20.76</v>
          </cell>
          <cell r="CE135">
            <v>33.865000000000002</v>
          </cell>
          <cell r="CF135">
            <v>703.03740000000005</v>
          </cell>
          <cell r="CG135">
            <v>28.52</v>
          </cell>
          <cell r="CH135">
            <v>28.94</v>
          </cell>
          <cell r="CI135">
            <v>825.36880000000008</v>
          </cell>
          <cell r="CJ135">
            <v>1528.4062000000001</v>
          </cell>
          <cell r="CL135">
            <v>1270.0899999999999</v>
          </cell>
        </row>
        <row r="136">
          <cell r="A136" t="str">
            <v>06/01/2006</v>
          </cell>
          <cell r="B136">
            <v>38869</v>
          </cell>
          <cell r="C136">
            <v>98.001307342641823</v>
          </cell>
          <cell r="D136">
            <v>116.75729123717325</v>
          </cell>
          <cell r="E136">
            <v>75.950665148418167</v>
          </cell>
          <cell r="F136">
            <v>88.557871807641547</v>
          </cell>
          <cell r="G136">
            <v>101.3327553593947</v>
          </cell>
          <cell r="H136">
            <v>101.61095449053563</v>
          </cell>
          <cell r="I136">
            <v>50.46</v>
          </cell>
          <cell r="J136">
            <v>30.017740000000003</v>
          </cell>
          <cell r="K136">
            <v>203.22800000000001</v>
          </cell>
          <cell r="L136">
            <v>6100.4452647200005</v>
          </cell>
          <cell r="M136">
            <v>87.88</v>
          </cell>
          <cell r="N136">
            <v>75.748999999999995</v>
          </cell>
          <cell r="O136">
            <v>6656.8221199999989</v>
          </cell>
          <cell r="P136">
            <v>75.600000000000009</v>
          </cell>
          <cell r="Q136">
            <v>146.32</v>
          </cell>
          <cell r="R136">
            <v>11061.792000000001</v>
          </cell>
          <cell r="S136">
            <v>31.38</v>
          </cell>
          <cell r="T136">
            <v>92.6614</v>
          </cell>
          <cell r="U136">
            <v>2907.7147319999999</v>
          </cell>
          <cell r="V136">
            <v>31.48</v>
          </cell>
          <cell r="W136">
            <v>400.404</v>
          </cell>
          <cell r="X136">
            <v>12604.717920000001</v>
          </cell>
          <cell r="Y136">
            <v>74.350000000000009</v>
          </cell>
          <cell r="Z136">
            <v>67.665999999999997</v>
          </cell>
          <cell r="AA136">
            <v>5030.9671000000008</v>
          </cell>
          <cell r="AB136">
            <v>18.88</v>
          </cell>
          <cell r="AC136">
            <v>118.74300000000001</v>
          </cell>
          <cell r="AD136">
            <v>2241.8678399999999</v>
          </cell>
          <cell r="AE136">
            <v>48.7</v>
          </cell>
          <cell r="AF136">
            <v>135.863</v>
          </cell>
          <cell r="AG136">
            <v>6616.5281000000004</v>
          </cell>
          <cell r="AH136">
            <v>49.550000000000004</v>
          </cell>
          <cell r="AI136">
            <v>81.257000000000005</v>
          </cell>
          <cell r="AJ136">
            <v>4026.2843500000008</v>
          </cell>
          <cell r="AK136">
            <v>57247.139426720008</v>
          </cell>
          <cell r="AM136">
            <v>50.63</v>
          </cell>
          <cell r="AN136">
            <v>50.319000000000003</v>
          </cell>
          <cell r="AO136">
            <v>2547.6509700000001</v>
          </cell>
          <cell r="AP136">
            <v>54.620000000000005</v>
          </cell>
          <cell r="AQ136">
            <v>65.747</v>
          </cell>
          <cell r="AR136">
            <v>3591.1011400000002</v>
          </cell>
          <cell r="AS136">
            <v>93.59</v>
          </cell>
          <cell r="AT136">
            <v>45.721000000000004</v>
          </cell>
          <cell r="AU136">
            <v>4279.0283900000004</v>
          </cell>
          <cell r="AV136">
            <v>50.46</v>
          </cell>
          <cell r="AW136">
            <v>23.945</v>
          </cell>
          <cell r="AX136">
            <v>1208.2646999999999</v>
          </cell>
          <cell r="AY136">
            <v>12.74</v>
          </cell>
          <cell r="AZ136">
            <v>38.652000000000001</v>
          </cell>
          <cell r="BA136">
            <v>492.42648000000003</v>
          </cell>
          <cell r="BB136">
            <v>81.010000000000005</v>
          </cell>
          <cell r="BC136">
            <v>100.608</v>
          </cell>
          <cell r="BD136">
            <v>8150.2540800000006</v>
          </cell>
          <cell r="BE136">
            <v>20268.725760000001</v>
          </cell>
          <cell r="BG136">
            <v>49.04</v>
          </cell>
          <cell r="BH136">
            <v>122.104</v>
          </cell>
          <cell r="BI136">
            <v>5987.9801600000001</v>
          </cell>
          <cell r="BJ136">
            <v>26.75</v>
          </cell>
          <cell r="BK136">
            <v>312.54899999999998</v>
          </cell>
          <cell r="BL136">
            <v>8360.6857499999987</v>
          </cell>
          <cell r="BM136">
            <v>52.06</v>
          </cell>
          <cell r="BN136">
            <v>91.317999999999998</v>
          </cell>
          <cell r="BO136">
            <v>4754.0150800000001</v>
          </cell>
          <cell r="BP136">
            <v>48.56</v>
          </cell>
          <cell r="BQ136">
            <v>159.21</v>
          </cell>
          <cell r="BR136">
            <v>7731.2376000000004</v>
          </cell>
          <cell r="BS136">
            <v>33.03</v>
          </cell>
          <cell r="BT136">
            <v>256.60000000000002</v>
          </cell>
          <cell r="BU136">
            <v>8475.4980000000014</v>
          </cell>
          <cell r="BV136">
            <v>620</v>
          </cell>
          <cell r="BW136">
            <v>5.681</v>
          </cell>
          <cell r="BX136">
            <v>3522.2200000000003</v>
          </cell>
          <cell r="BY136">
            <v>28.79</v>
          </cell>
          <cell r="BZ136">
            <v>154.702</v>
          </cell>
          <cell r="CA136">
            <v>4453.8705799999998</v>
          </cell>
          <cell r="CB136">
            <v>43285.507170000004</v>
          </cell>
          <cell r="CD136">
            <v>21.700000000000003</v>
          </cell>
          <cell r="CE136">
            <v>33.865000000000002</v>
          </cell>
          <cell r="CF136">
            <v>734.87050000000011</v>
          </cell>
          <cell r="CG136">
            <v>28.77</v>
          </cell>
          <cell r="CH136">
            <v>28.94</v>
          </cell>
          <cell r="CI136">
            <v>832.60379999999998</v>
          </cell>
          <cell r="CJ136">
            <v>1567.4743000000001</v>
          </cell>
          <cell r="CL136">
            <v>1285.71</v>
          </cell>
        </row>
        <row r="137">
          <cell r="A137" t="str">
            <v>06/02/2006</v>
          </cell>
          <cell r="B137">
            <v>38870</v>
          </cell>
          <cell r="C137">
            <v>97.875433822213097</v>
          </cell>
          <cell r="D137">
            <v>117.57678810575445</v>
          </cell>
          <cell r="E137">
            <v>74.194229941288725</v>
          </cell>
          <cell r="F137">
            <v>86.821640134891197</v>
          </cell>
          <cell r="G137">
            <v>101.53058007566203</v>
          </cell>
          <cell r="H137">
            <v>101.85259766411599</v>
          </cell>
          <cell r="I137">
            <v>50.58</v>
          </cell>
          <cell r="J137">
            <v>29.813580000000002</v>
          </cell>
          <cell r="K137">
            <v>203.22800000000001</v>
          </cell>
          <cell r="L137">
            <v>6058.9542362400007</v>
          </cell>
          <cell r="M137">
            <v>87.29</v>
          </cell>
          <cell r="N137">
            <v>75.748999999999995</v>
          </cell>
          <cell r="O137">
            <v>6612.1302100000003</v>
          </cell>
          <cell r="P137">
            <v>74.900000000000006</v>
          </cell>
          <cell r="Q137">
            <v>146.32</v>
          </cell>
          <cell r="R137">
            <v>10959.368</v>
          </cell>
          <cell r="S137">
            <v>31.8</v>
          </cell>
          <cell r="T137">
            <v>92.6614</v>
          </cell>
          <cell r="U137">
            <v>2946.6325200000001</v>
          </cell>
          <cell r="V137">
            <v>31.490000000000002</v>
          </cell>
          <cell r="W137">
            <v>400.404</v>
          </cell>
          <cell r="X137">
            <v>12608.721960000001</v>
          </cell>
          <cell r="Y137">
            <v>73.77</v>
          </cell>
          <cell r="Z137">
            <v>67.665999999999997</v>
          </cell>
          <cell r="AA137">
            <v>4991.7208199999995</v>
          </cell>
          <cell r="AB137">
            <v>19.05</v>
          </cell>
          <cell r="AC137">
            <v>118.74300000000001</v>
          </cell>
          <cell r="AD137">
            <v>2262.0541500000004</v>
          </cell>
          <cell r="AE137">
            <v>49.18</v>
          </cell>
          <cell r="AF137">
            <v>135.863</v>
          </cell>
          <cell r="AG137">
            <v>6681.7423399999998</v>
          </cell>
          <cell r="AH137">
            <v>49.870000000000005</v>
          </cell>
          <cell r="AI137">
            <v>81.257000000000005</v>
          </cell>
          <cell r="AJ137">
            <v>4052.2865900000006</v>
          </cell>
          <cell r="AK137">
            <v>57173.610826240008</v>
          </cell>
          <cell r="AM137">
            <v>50.18</v>
          </cell>
          <cell r="AN137">
            <v>50.319000000000003</v>
          </cell>
          <cell r="AO137">
            <v>2525.0074199999999</v>
          </cell>
          <cell r="AP137">
            <v>55.050000000000004</v>
          </cell>
          <cell r="AQ137">
            <v>65.747</v>
          </cell>
          <cell r="AR137">
            <v>3619.3723500000001</v>
          </cell>
          <cell r="AS137">
            <v>94.52</v>
          </cell>
          <cell r="AT137">
            <v>45.721000000000004</v>
          </cell>
          <cell r="AU137">
            <v>4321.5489200000002</v>
          </cell>
          <cell r="AV137">
            <v>50.58</v>
          </cell>
          <cell r="AW137">
            <v>23.945</v>
          </cell>
          <cell r="AX137">
            <v>1211.1380999999999</v>
          </cell>
          <cell r="AY137">
            <v>12.81</v>
          </cell>
          <cell r="AZ137">
            <v>38.652000000000001</v>
          </cell>
          <cell r="BA137">
            <v>495.13212000000004</v>
          </cell>
          <cell r="BB137">
            <v>81.89</v>
          </cell>
          <cell r="BC137">
            <v>100.608</v>
          </cell>
          <cell r="BD137">
            <v>8238.7891200000013</v>
          </cell>
          <cell r="BE137">
            <v>20410.98803</v>
          </cell>
          <cell r="BG137">
            <v>47.59</v>
          </cell>
          <cell r="BH137">
            <v>122.104</v>
          </cell>
          <cell r="BI137">
            <v>5810.9293600000001</v>
          </cell>
          <cell r="BJ137">
            <v>26.16</v>
          </cell>
          <cell r="BK137">
            <v>312.54899999999998</v>
          </cell>
          <cell r="BL137">
            <v>8176.2818399999996</v>
          </cell>
          <cell r="BM137">
            <v>51.1</v>
          </cell>
          <cell r="BN137">
            <v>91.317999999999998</v>
          </cell>
          <cell r="BO137">
            <v>4666.3498</v>
          </cell>
          <cell r="BP137">
            <v>48.08</v>
          </cell>
          <cell r="BQ137">
            <v>159.21</v>
          </cell>
          <cell r="BR137">
            <v>7654.8168000000005</v>
          </cell>
          <cell r="BS137">
            <v>31.330000000000002</v>
          </cell>
          <cell r="BT137">
            <v>256.60000000000002</v>
          </cell>
          <cell r="BU137">
            <v>8039.2780000000012</v>
          </cell>
          <cell r="BV137">
            <v>612</v>
          </cell>
          <cell r="BW137">
            <v>5.681</v>
          </cell>
          <cell r="BX137">
            <v>3476.7719999999999</v>
          </cell>
          <cell r="BY137">
            <v>28.830000000000002</v>
          </cell>
          <cell r="BZ137">
            <v>154.702</v>
          </cell>
          <cell r="CA137">
            <v>4460.0586600000006</v>
          </cell>
          <cell r="CB137">
            <v>42284.48646</v>
          </cell>
          <cell r="CD137">
            <v>21.16</v>
          </cell>
          <cell r="CE137">
            <v>33.865000000000002</v>
          </cell>
          <cell r="CF137">
            <v>716.5834000000001</v>
          </cell>
          <cell r="CG137">
            <v>28.34</v>
          </cell>
          <cell r="CH137">
            <v>28.94</v>
          </cell>
          <cell r="CI137">
            <v>820.15960000000007</v>
          </cell>
          <cell r="CJ137">
            <v>1536.7430000000002</v>
          </cell>
          <cell r="CL137">
            <v>1288.22</v>
          </cell>
        </row>
        <row r="138">
          <cell r="A138" t="str">
            <v>06/05/2006</v>
          </cell>
          <cell r="B138">
            <v>38873</v>
          </cell>
          <cell r="C138">
            <v>95.216599044601551</v>
          </cell>
          <cell r="D138">
            <v>111.87667250199939</v>
          </cell>
          <cell r="E138">
            <v>71.039807618954342</v>
          </cell>
          <cell r="F138">
            <v>84.561165513921367</v>
          </cell>
          <cell r="G138">
            <v>99.723360655737693</v>
          </cell>
          <cell r="H138">
            <v>96.536447845348363</v>
          </cell>
          <cell r="I138">
            <v>47.94</v>
          </cell>
          <cell r="J138">
            <v>28.764650000000003</v>
          </cell>
          <cell r="K138">
            <v>203.22800000000001</v>
          </cell>
          <cell r="L138">
            <v>5845.7822902000007</v>
          </cell>
          <cell r="M138">
            <v>84.62</v>
          </cell>
          <cell r="N138">
            <v>75.748999999999995</v>
          </cell>
          <cell r="O138">
            <v>6409.8803799999996</v>
          </cell>
          <cell r="P138">
            <v>73.05</v>
          </cell>
          <cell r="Q138">
            <v>146.32</v>
          </cell>
          <cell r="R138">
            <v>10688.675999999999</v>
          </cell>
          <cell r="S138">
            <v>31.77</v>
          </cell>
          <cell r="T138">
            <v>92.6614</v>
          </cell>
          <cell r="U138">
            <v>2943.8526780000002</v>
          </cell>
          <cell r="V138">
            <v>30.45</v>
          </cell>
          <cell r="W138">
            <v>400.404</v>
          </cell>
          <cell r="X138">
            <v>12192.301799999999</v>
          </cell>
          <cell r="Y138">
            <v>73.34</v>
          </cell>
          <cell r="Z138">
            <v>67.665999999999997</v>
          </cell>
          <cell r="AA138">
            <v>4962.6244399999996</v>
          </cell>
          <cell r="AB138">
            <v>18.559999999999999</v>
          </cell>
          <cell r="AC138">
            <v>118.74300000000001</v>
          </cell>
          <cell r="AD138">
            <v>2203.8700800000001</v>
          </cell>
          <cell r="AE138">
            <v>47.83</v>
          </cell>
          <cell r="AF138">
            <v>135.863</v>
          </cell>
          <cell r="AG138">
            <v>6498.3272900000002</v>
          </cell>
          <cell r="AH138">
            <v>47.69</v>
          </cell>
          <cell r="AI138">
            <v>81.257000000000005</v>
          </cell>
          <cell r="AJ138">
            <v>3875.14633</v>
          </cell>
          <cell r="AK138">
            <v>55620.4612882</v>
          </cell>
          <cell r="AM138">
            <v>46.730000000000004</v>
          </cell>
          <cell r="AN138">
            <v>50.319000000000003</v>
          </cell>
          <cell r="AO138">
            <v>2351.4068700000003</v>
          </cell>
          <cell r="AP138">
            <v>51.800000000000004</v>
          </cell>
          <cell r="AQ138">
            <v>65.747</v>
          </cell>
          <cell r="AR138">
            <v>3405.6946000000003</v>
          </cell>
          <cell r="AS138">
            <v>90.11</v>
          </cell>
          <cell r="AT138">
            <v>45.721000000000004</v>
          </cell>
          <cell r="AU138">
            <v>4119.9193100000002</v>
          </cell>
          <cell r="AV138">
            <v>47.94</v>
          </cell>
          <cell r="AW138">
            <v>23.945</v>
          </cell>
          <cell r="AX138">
            <v>1147.9232999999999</v>
          </cell>
          <cell r="AY138">
            <v>12.280000000000001</v>
          </cell>
          <cell r="AZ138">
            <v>38.652000000000001</v>
          </cell>
          <cell r="BA138">
            <v>474.64656000000008</v>
          </cell>
          <cell r="BB138">
            <v>78.739999999999995</v>
          </cell>
          <cell r="BC138">
            <v>100.608</v>
          </cell>
          <cell r="BD138">
            <v>7921.87392</v>
          </cell>
          <cell r="BE138">
            <v>19421.46456</v>
          </cell>
          <cell r="BG138">
            <v>46.12</v>
          </cell>
          <cell r="BH138">
            <v>122.104</v>
          </cell>
          <cell r="BI138">
            <v>5631.4364799999994</v>
          </cell>
          <cell r="BJ138">
            <v>24.810000000000002</v>
          </cell>
          <cell r="BK138">
            <v>312.54899999999998</v>
          </cell>
          <cell r="BL138">
            <v>7754.34069</v>
          </cell>
          <cell r="BM138">
            <v>49.1</v>
          </cell>
          <cell r="BN138">
            <v>91.317999999999998</v>
          </cell>
          <cell r="BO138">
            <v>4483.7138000000004</v>
          </cell>
          <cell r="BP138">
            <v>46.5</v>
          </cell>
          <cell r="BQ138">
            <v>159.21</v>
          </cell>
          <cell r="BR138">
            <v>7403.2650000000003</v>
          </cell>
          <cell r="BS138">
            <v>29.75</v>
          </cell>
          <cell r="BT138">
            <v>256.60000000000002</v>
          </cell>
          <cell r="BU138">
            <v>7633.85</v>
          </cell>
          <cell r="BV138">
            <v>583.25</v>
          </cell>
          <cell r="BW138">
            <v>5.681</v>
          </cell>
          <cell r="BX138">
            <v>3313.4432499999998</v>
          </cell>
          <cell r="BY138">
            <v>27.580000000000002</v>
          </cell>
          <cell r="BZ138">
            <v>154.702</v>
          </cell>
          <cell r="CA138">
            <v>4266.6811600000001</v>
          </cell>
          <cell r="CB138">
            <v>40486.730379999994</v>
          </cell>
          <cell r="CD138">
            <v>20.440000000000001</v>
          </cell>
          <cell r="CE138">
            <v>33.865000000000002</v>
          </cell>
          <cell r="CF138">
            <v>692.20060000000012</v>
          </cell>
          <cell r="CG138">
            <v>27.8</v>
          </cell>
          <cell r="CH138">
            <v>28.94</v>
          </cell>
          <cell r="CI138">
            <v>804.53200000000004</v>
          </cell>
          <cell r="CJ138">
            <v>1496.7326000000003</v>
          </cell>
          <cell r="CL138">
            <v>1265.29</v>
          </cell>
        </row>
        <row r="139">
          <cell r="A139" t="str">
            <v>06/06/2006</v>
          </cell>
          <cell r="B139">
            <v>38874</v>
          </cell>
          <cell r="C139">
            <v>93.3348146816286</v>
          </cell>
          <cell r="D139">
            <v>108.50037888557324</v>
          </cell>
          <cell r="E139">
            <v>68.038293153414443</v>
          </cell>
          <cell r="F139">
            <v>82.403272815883938</v>
          </cell>
          <cell r="G139">
            <v>99.609867591424958</v>
          </cell>
          <cell r="H139">
            <v>94.96576721707612</v>
          </cell>
          <cell r="I139">
            <v>47.160000000000004</v>
          </cell>
          <cell r="J139">
            <v>28.124030000000001</v>
          </cell>
          <cell r="K139">
            <v>203.22800000000001</v>
          </cell>
          <cell r="L139">
            <v>5715.5903688400003</v>
          </cell>
          <cell r="M139">
            <v>82.19</v>
          </cell>
          <cell r="N139">
            <v>75.748999999999995</v>
          </cell>
          <cell r="O139">
            <v>6225.8103099999998</v>
          </cell>
          <cell r="P139">
            <v>72.41</v>
          </cell>
          <cell r="Q139">
            <v>146.32</v>
          </cell>
          <cell r="R139">
            <v>10595.031199999999</v>
          </cell>
          <cell r="S139">
            <v>30</v>
          </cell>
          <cell r="T139">
            <v>92.6614</v>
          </cell>
          <cell r="U139">
            <v>2779.8420000000001</v>
          </cell>
          <cell r="V139">
            <v>29.86</v>
          </cell>
          <cell r="W139">
            <v>400.404</v>
          </cell>
          <cell r="X139">
            <v>11956.06344</v>
          </cell>
          <cell r="Y139">
            <v>72.02</v>
          </cell>
          <cell r="Z139">
            <v>67.665999999999997</v>
          </cell>
          <cell r="AA139">
            <v>4873.3053199999995</v>
          </cell>
          <cell r="AB139">
            <v>18.490000000000002</v>
          </cell>
          <cell r="AC139">
            <v>118.74300000000001</v>
          </cell>
          <cell r="AD139">
            <v>2195.5580700000005</v>
          </cell>
          <cell r="AE139">
            <v>47.07</v>
          </cell>
          <cell r="AF139">
            <v>135.863</v>
          </cell>
          <cell r="AG139">
            <v>6395.0714100000005</v>
          </cell>
          <cell r="AH139">
            <v>46.58</v>
          </cell>
          <cell r="AI139">
            <v>81.257000000000005</v>
          </cell>
          <cell r="AJ139">
            <v>3784.9510599999999</v>
          </cell>
          <cell r="AK139">
            <v>54521.223178840002</v>
          </cell>
          <cell r="AM139">
            <v>44.1</v>
          </cell>
          <cell r="AN139">
            <v>50.319000000000003</v>
          </cell>
          <cell r="AO139">
            <v>2219.0679</v>
          </cell>
          <cell r="AP139">
            <v>49.230000000000004</v>
          </cell>
          <cell r="AQ139">
            <v>65.747</v>
          </cell>
          <cell r="AR139">
            <v>3236.7248100000002</v>
          </cell>
          <cell r="AS139">
            <v>87.27</v>
          </cell>
          <cell r="AT139">
            <v>45.721000000000004</v>
          </cell>
          <cell r="AU139">
            <v>3990.0716700000003</v>
          </cell>
          <cell r="AV139">
            <v>47.160000000000004</v>
          </cell>
          <cell r="AW139">
            <v>23.945</v>
          </cell>
          <cell r="AX139">
            <v>1129.2462</v>
          </cell>
          <cell r="AY139">
            <v>12.19</v>
          </cell>
          <cell r="AZ139">
            <v>38.652000000000001</v>
          </cell>
          <cell r="BA139">
            <v>471.16787999999997</v>
          </cell>
          <cell r="BB139">
            <v>77.42</v>
          </cell>
          <cell r="BC139">
            <v>100.608</v>
          </cell>
          <cell r="BD139">
            <v>7789.0713600000008</v>
          </cell>
          <cell r="BE139">
            <v>18835.349819999999</v>
          </cell>
          <cell r="BG139">
            <v>45.75</v>
          </cell>
          <cell r="BH139">
            <v>122.104</v>
          </cell>
          <cell r="BI139">
            <v>5586.2579999999998</v>
          </cell>
          <cell r="BJ139">
            <v>23.41</v>
          </cell>
          <cell r="BK139">
            <v>312.54899999999998</v>
          </cell>
          <cell r="BL139">
            <v>7316.7720899999995</v>
          </cell>
          <cell r="BM139">
            <v>45.82</v>
          </cell>
          <cell r="BN139">
            <v>91.317999999999998</v>
          </cell>
          <cell r="BO139">
            <v>4184.1907599999995</v>
          </cell>
          <cell r="BP139">
            <v>45</v>
          </cell>
          <cell r="BQ139">
            <v>159.21</v>
          </cell>
          <cell r="BR139">
            <v>7164.4500000000007</v>
          </cell>
          <cell r="BS139">
            <v>28.11</v>
          </cell>
          <cell r="BT139">
            <v>256.60000000000002</v>
          </cell>
          <cell r="BU139">
            <v>7213.0260000000007</v>
          </cell>
          <cell r="BV139">
            <v>564</v>
          </cell>
          <cell r="BW139">
            <v>5.681</v>
          </cell>
          <cell r="BX139">
            <v>3204.0839999999998</v>
          </cell>
          <cell r="BY139">
            <v>26.55</v>
          </cell>
          <cell r="BZ139">
            <v>154.702</v>
          </cell>
          <cell r="CA139">
            <v>4107.3380999999999</v>
          </cell>
          <cell r="CB139">
            <v>38776.118950000004</v>
          </cell>
          <cell r="CD139">
            <v>20.5</v>
          </cell>
          <cell r="CE139">
            <v>33.865000000000002</v>
          </cell>
          <cell r="CF139">
            <v>694.23250000000007</v>
          </cell>
          <cell r="CG139">
            <v>26.41</v>
          </cell>
          <cell r="CH139">
            <v>28.94</v>
          </cell>
          <cell r="CI139">
            <v>764.30540000000008</v>
          </cell>
          <cell r="CJ139">
            <v>1458.5379000000003</v>
          </cell>
          <cell r="CL139">
            <v>1263.8500000000001</v>
          </cell>
        </row>
        <row r="140">
          <cell r="A140" t="str">
            <v>06/07/2006</v>
          </cell>
          <cell r="B140">
            <v>38875</v>
          </cell>
          <cell r="C140">
            <v>92.691980814525849</v>
          </cell>
          <cell r="D140">
            <v>105.66002173604842</v>
          </cell>
          <cell r="E140">
            <v>67.739467345835777</v>
          </cell>
          <cell r="F140">
            <v>80.460741704025978</v>
          </cell>
          <cell r="G140">
            <v>99.002994955863798</v>
          </cell>
          <cell r="H140">
            <v>93.536045106725723</v>
          </cell>
          <cell r="I140">
            <v>46.45</v>
          </cell>
          <cell r="J140">
            <v>27.842440000000003</v>
          </cell>
          <cell r="K140">
            <v>203.22800000000001</v>
          </cell>
          <cell r="L140">
            <v>5658.3633963200009</v>
          </cell>
          <cell r="M140">
            <v>82.95</v>
          </cell>
          <cell r="N140">
            <v>75.748999999999995</v>
          </cell>
          <cell r="O140">
            <v>6283.3795499999997</v>
          </cell>
          <cell r="P140">
            <v>73.31</v>
          </cell>
          <cell r="Q140">
            <v>146.32</v>
          </cell>
          <cell r="R140">
            <v>10726.7192</v>
          </cell>
          <cell r="S140">
            <v>30.04</v>
          </cell>
          <cell r="T140">
            <v>92.6614</v>
          </cell>
          <cell r="U140">
            <v>2783.548456</v>
          </cell>
          <cell r="V140">
            <v>29.11</v>
          </cell>
          <cell r="W140">
            <v>400.404</v>
          </cell>
          <cell r="X140">
            <v>11655.76044</v>
          </cell>
          <cell r="Y140">
            <v>71.210000000000008</v>
          </cell>
          <cell r="Z140">
            <v>67.665999999999997</v>
          </cell>
          <cell r="AA140">
            <v>4818.49586</v>
          </cell>
          <cell r="AB140">
            <v>18.38</v>
          </cell>
          <cell r="AC140">
            <v>118.74300000000001</v>
          </cell>
          <cell r="AD140">
            <v>2182.4963400000001</v>
          </cell>
          <cell r="AE140">
            <v>46.31</v>
          </cell>
          <cell r="AF140">
            <v>135.863</v>
          </cell>
          <cell r="AG140">
            <v>6291.8155299999999</v>
          </cell>
          <cell r="AH140">
            <v>46.09</v>
          </cell>
          <cell r="AI140">
            <v>81.257000000000005</v>
          </cell>
          <cell r="AJ140">
            <v>3745.1351300000006</v>
          </cell>
          <cell r="AK140">
            <v>54145.713902320007</v>
          </cell>
          <cell r="AM140">
            <v>42.78</v>
          </cell>
          <cell r="AN140">
            <v>50.319000000000003</v>
          </cell>
          <cell r="AO140">
            <v>2152.6468200000004</v>
          </cell>
          <cell r="AP140">
            <v>46.85</v>
          </cell>
          <cell r="AQ140">
            <v>65.747</v>
          </cell>
          <cell r="AR140">
            <v>3080.2469500000002</v>
          </cell>
          <cell r="AS140">
            <v>84.83</v>
          </cell>
          <cell r="AT140">
            <v>45.721000000000004</v>
          </cell>
          <cell r="AU140">
            <v>3878.5124300000002</v>
          </cell>
          <cell r="AV140">
            <v>46.45</v>
          </cell>
          <cell r="AW140">
            <v>23.945</v>
          </cell>
          <cell r="AX140">
            <v>1112.2452500000002</v>
          </cell>
          <cell r="AY140">
            <v>12.040000000000001</v>
          </cell>
          <cell r="AZ140">
            <v>38.652000000000001</v>
          </cell>
          <cell r="BA140">
            <v>465.37008000000003</v>
          </cell>
          <cell r="BB140">
            <v>76.070000000000007</v>
          </cell>
          <cell r="BC140">
            <v>100.608</v>
          </cell>
          <cell r="BD140">
            <v>7653.2505600000013</v>
          </cell>
          <cell r="BE140">
            <v>18342.272090000002</v>
          </cell>
          <cell r="BG140">
            <v>45.84</v>
          </cell>
          <cell r="BH140">
            <v>122.104</v>
          </cell>
          <cell r="BI140">
            <v>5597.2473600000003</v>
          </cell>
          <cell r="BJ140">
            <v>23.31</v>
          </cell>
          <cell r="BK140">
            <v>312.54899999999998</v>
          </cell>
          <cell r="BL140">
            <v>7285.5171899999987</v>
          </cell>
          <cell r="BM140">
            <v>45.44</v>
          </cell>
          <cell r="BN140">
            <v>91.317999999999998</v>
          </cell>
          <cell r="BO140">
            <v>4149.48992</v>
          </cell>
          <cell r="BP140">
            <v>44.7</v>
          </cell>
          <cell r="BQ140">
            <v>159.21</v>
          </cell>
          <cell r="BR140">
            <v>7116.6870000000008</v>
          </cell>
          <cell r="BS140">
            <v>28.080000000000002</v>
          </cell>
          <cell r="BT140">
            <v>256.60000000000002</v>
          </cell>
          <cell r="BU140">
            <v>7205.3280000000013</v>
          </cell>
          <cell r="BV140">
            <v>557</v>
          </cell>
          <cell r="BW140">
            <v>5.681</v>
          </cell>
          <cell r="BX140">
            <v>3164.317</v>
          </cell>
          <cell r="BY140">
            <v>26.42</v>
          </cell>
          <cell r="BZ140">
            <v>154.702</v>
          </cell>
          <cell r="CA140">
            <v>4087.2268400000003</v>
          </cell>
          <cell r="CB140">
            <v>38605.813310000005</v>
          </cell>
          <cell r="CD140">
            <v>20.100000000000001</v>
          </cell>
          <cell r="CE140">
            <v>33.865000000000002</v>
          </cell>
          <cell r="CF140">
            <v>680.68650000000014</v>
          </cell>
          <cell r="CG140">
            <v>25.69</v>
          </cell>
          <cell r="CH140">
            <v>28.94</v>
          </cell>
          <cell r="CI140">
            <v>743.46860000000004</v>
          </cell>
          <cell r="CJ140">
            <v>1424.1551000000002</v>
          </cell>
          <cell r="CL140">
            <v>1256.1500000000001</v>
          </cell>
        </row>
        <row r="141">
          <cell r="A141" t="str">
            <v>06/08/2006</v>
          </cell>
          <cell r="B141">
            <v>38876</v>
          </cell>
          <cell r="C141">
            <v>92.754014397288586</v>
          </cell>
          <cell r="D141">
            <v>104.35471136115764</v>
          </cell>
          <cell r="E141">
            <v>67.563442384769573</v>
          </cell>
          <cell r="F141">
            <v>79.972351863860069</v>
          </cell>
          <cell r="G141">
            <v>99.14328499369482</v>
          </cell>
          <cell r="H141">
            <v>94.522754732178811</v>
          </cell>
          <cell r="I141">
            <v>46.94</v>
          </cell>
          <cell r="J141">
            <v>28.159230000000001</v>
          </cell>
          <cell r="K141">
            <v>203.22800000000001</v>
          </cell>
          <cell r="L141">
            <v>5722.7439944400003</v>
          </cell>
          <cell r="M141">
            <v>83.54</v>
          </cell>
          <cell r="N141">
            <v>75.748999999999995</v>
          </cell>
          <cell r="O141">
            <v>6328.0714600000001</v>
          </cell>
          <cell r="P141">
            <v>72.22</v>
          </cell>
          <cell r="Q141">
            <v>146.32</v>
          </cell>
          <cell r="R141">
            <v>10567.230399999999</v>
          </cell>
          <cell r="S141">
            <v>29.3</v>
          </cell>
          <cell r="T141">
            <v>92.6614</v>
          </cell>
          <cell r="U141">
            <v>2714.9790200000002</v>
          </cell>
          <cell r="V141">
            <v>29.080000000000002</v>
          </cell>
          <cell r="W141">
            <v>400.404</v>
          </cell>
          <cell r="X141">
            <v>11643.748320000001</v>
          </cell>
          <cell r="Y141">
            <v>71.210000000000008</v>
          </cell>
          <cell r="Z141">
            <v>67.665999999999997</v>
          </cell>
          <cell r="AA141">
            <v>4818.49586</v>
          </cell>
          <cell r="AB141">
            <v>18.38</v>
          </cell>
          <cell r="AC141">
            <v>118.74300000000001</v>
          </cell>
          <cell r="AD141">
            <v>2182.4963400000001</v>
          </cell>
          <cell r="AE141">
            <v>47.2</v>
          </cell>
          <cell r="AF141">
            <v>135.863</v>
          </cell>
          <cell r="AG141">
            <v>6412.7336000000005</v>
          </cell>
          <cell r="AH141">
            <v>46.660000000000004</v>
          </cell>
          <cell r="AI141">
            <v>81.257000000000005</v>
          </cell>
          <cell r="AJ141">
            <v>3791.4516200000007</v>
          </cell>
          <cell r="AK141">
            <v>54181.95061444</v>
          </cell>
          <cell r="AM141">
            <v>41.67</v>
          </cell>
          <cell r="AN141">
            <v>50.319000000000003</v>
          </cell>
          <cell r="AO141">
            <v>2096.7927300000001</v>
          </cell>
          <cell r="AP141">
            <v>46.730000000000004</v>
          </cell>
          <cell r="AQ141">
            <v>65.747</v>
          </cell>
          <cell r="AR141">
            <v>3072.3573100000003</v>
          </cell>
          <cell r="AS141">
            <v>83.75</v>
          </cell>
          <cell r="AT141">
            <v>45.721000000000004</v>
          </cell>
          <cell r="AU141">
            <v>3829.1337500000004</v>
          </cell>
          <cell r="AV141">
            <v>46.94</v>
          </cell>
          <cell r="AW141">
            <v>23.945</v>
          </cell>
          <cell r="AX141">
            <v>1123.9783</v>
          </cell>
          <cell r="AY141">
            <v>11.82</v>
          </cell>
          <cell r="AZ141">
            <v>38.652000000000001</v>
          </cell>
          <cell r="BA141">
            <v>456.86664000000002</v>
          </cell>
          <cell r="BB141">
            <v>74.91</v>
          </cell>
          <cell r="BC141">
            <v>100.608</v>
          </cell>
          <cell r="BD141">
            <v>7536.5452800000003</v>
          </cell>
          <cell r="BE141">
            <v>18115.674010000002</v>
          </cell>
          <cell r="BG141">
            <v>45.52</v>
          </cell>
          <cell r="BH141">
            <v>122.104</v>
          </cell>
          <cell r="BI141">
            <v>5558.1740800000007</v>
          </cell>
          <cell r="BJ141">
            <v>23.42</v>
          </cell>
          <cell r="BK141">
            <v>312.54899999999998</v>
          </cell>
          <cell r="BL141">
            <v>7319.8975799999998</v>
          </cell>
          <cell r="BM141">
            <v>44.89</v>
          </cell>
          <cell r="BN141">
            <v>91.317999999999998</v>
          </cell>
          <cell r="BO141">
            <v>4099.2650199999998</v>
          </cell>
          <cell r="BP141">
            <v>44.51</v>
          </cell>
          <cell r="BQ141">
            <v>159.21</v>
          </cell>
          <cell r="BR141">
            <v>7086.4371000000001</v>
          </cell>
          <cell r="BS141">
            <v>27.72</v>
          </cell>
          <cell r="BT141">
            <v>256.60000000000002</v>
          </cell>
          <cell r="BU141">
            <v>7112.9520000000002</v>
          </cell>
          <cell r="BV141">
            <v>557.25</v>
          </cell>
          <cell r="BW141">
            <v>5.681</v>
          </cell>
          <cell r="BX141">
            <v>3165.7372500000001</v>
          </cell>
          <cell r="BY141">
            <v>26.91</v>
          </cell>
          <cell r="BZ141">
            <v>154.702</v>
          </cell>
          <cell r="CA141">
            <v>4163.0308199999999</v>
          </cell>
          <cell r="CB141">
            <v>38505.493849999999</v>
          </cell>
          <cell r="CD141">
            <v>19.52</v>
          </cell>
          <cell r="CE141">
            <v>33.865000000000002</v>
          </cell>
          <cell r="CF141">
            <v>661.04480000000001</v>
          </cell>
          <cell r="CG141">
            <v>26.07</v>
          </cell>
          <cell r="CH141">
            <v>28.94</v>
          </cell>
          <cell r="CI141">
            <v>754.46580000000006</v>
          </cell>
          <cell r="CJ141">
            <v>1415.5106000000001</v>
          </cell>
          <cell r="CL141">
            <v>1257.93</v>
          </cell>
        </row>
        <row r="142">
          <cell r="A142" t="str">
            <v>06/09/2006</v>
          </cell>
          <cell r="B142">
            <v>38877</v>
          </cell>
          <cell r="C142">
            <v>92.693566036138478</v>
          </cell>
          <cell r="D142">
            <v>103.88758008067114</v>
          </cell>
          <cell r="E142">
            <v>68.607004368595099</v>
          </cell>
          <cell r="F142">
            <v>79.026498737812133</v>
          </cell>
          <cell r="G142">
            <v>98.699558638083232</v>
          </cell>
          <cell r="H142">
            <v>92.327829238823995</v>
          </cell>
          <cell r="I142">
            <v>45.85</v>
          </cell>
          <cell r="J142">
            <v>28.208510000000004</v>
          </cell>
          <cell r="K142">
            <v>203.22800000000001</v>
          </cell>
          <cell r="L142">
            <v>5732.7590702800007</v>
          </cell>
          <cell r="M142">
            <v>84.02</v>
          </cell>
          <cell r="N142">
            <v>75.748999999999995</v>
          </cell>
          <cell r="O142">
            <v>6364.4309799999992</v>
          </cell>
          <cell r="P142">
            <v>72.12</v>
          </cell>
          <cell r="Q142">
            <v>146.32</v>
          </cell>
          <cell r="R142">
            <v>10552.598400000001</v>
          </cell>
          <cell r="S142">
            <v>29.86</v>
          </cell>
          <cell r="T142">
            <v>92.6614</v>
          </cell>
          <cell r="U142">
            <v>2766.869404</v>
          </cell>
          <cell r="V142">
            <v>28.97</v>
          </cell>
          <cell r="W142">
            <v>400.404</v>
          </cell>
          <cell r="X142">
            <v>11599.703879999999</v>
          </cell>
          <cell r="Y142">
            <v>71.66</v>
          </cell>
          <cell r="Z142">
            <v>67.665999999999997</v>
          </cell>
          <cell r="AA142">
            <v>4848.9455599999992</v>
          </cell>
          <cell r="AB142">
            <v>18.23</v>
          </cell>
          <cell r="AC142">
            <v>118.74300000000001</v>
          </cell>
          <cell r="AD142">
            <v>2164.68489</v>
          </cell>
          <cell r="AE142">
            <v>46.46</v>
          </cell>
          <cell r="AF142">
            <v>135.863</v>
          </cell>
          <cell r="AG142">
            <v>6312.1949800000002</v>
          </cell>
          <cell r="AH142">
            <v>46.82</v>
          </cell>
          <cell r="AI142">
            <v>81.257000000000005</v>
          </cell>
          <cell r="AJ142">
            <v>3804.4527400000002</v>
          </cell>
          <cell r="AK142">
            <v>54146.639904279997</v>
          </cell>
          <cell r="AM142">
            <v>40.58</v>
          </cell>
          <cell r="AN142">
            <v>50.319000000000003</v>
          </cell>
          <cell r="AO142">
            <v>2041.9450200000001</v>
          </cell>
          <cell r="AP142">
            <v>46.81</v>
          </cell>
          <cell r="AQ142">
            <v>65.747</v>
          </cell>
          <cell r="AR142">
            <v>3077.6170700000002</v>
          </cell>
          <cell r="AS142">
            <v>84.28</v>
          </cell>
          <cell r="AT142">
            <v>45.721000000000004</v>
          </cell>
          <cell r="AU142">
            <v>3853.3658800000003</v>
          </cell>
          <cell r="AV142">
            <v>45.85</v>
          </cell>
          <cell r="AW142">
            <v>23.945</v>
          </cell>
          <cell r="AX142">
            <v>1097.87825</v>
          </cell>
          <cell r="AY142">
            <v>11.73</v>
          </cell>
          <cell r="AZ142">
            <v>38.652000000000001</v>
          </cell>
          <cell r="BA142">
            <v>453.38796000000002</v>
          </cell>
          <cell r="BB142">
            <v>74.650000000000006</v>
          </cell>
          <cell r="BC142">
            <v>100.608</v>
          </cell>
          <cell r="BD142">
            <v>7510.387200000001</v>
          </cell>
          <cell r="BE142">
            <v>18034.581380000003</v>
          </cell>
          <cell r="BG142">
            <v>47.13</v>
          </cell>
          <cell r="BH142">
            <v>122.104</v>
          </cell>
          <cell r="BI142">
            <v>5754.76152</v>
          </cell>
          <cell r="BJ142">
            <v>23.87</v>
          </cell>
          <cell r="BK142">
            <v>312.54899999999998</v>
          </cell>
          <cell r="BL142">
            <v>7460.5446299999994</v>
          </cell>
          <cell r="BM142">
            <v>44.74</v>
          </cell>
          <cell r="BN142">
            <v>91.317999999999998</v>
          </cell>
          <cell r="BO142">
            <v>4085.5673200000001</v>
          </cell>
          <cell r="BP142">
            <v>45.14</v>
          </cell>
          <cell r="BQ142">
            <v>159.21</v>
          </cell>
          <cell r="BR142">
            <v>7186.7394000000004</v>
          </cell>
          <cell r="BS142">
            <v>28.27</v>
          </cell>
          <cell r="BT142">
            <v>256.60000000000002</v>
          </cell>
          <cell r="BU142">
            <v>7254.0820000000003</v>
          </cell>
          <cell r="BV142">
            <v>556.5</v>
          </cell>
          <cell r="BW142">
            <v>5.681</v>
          </cell>
          <cell r="BX142">
            <v>3161.4765000000002</v>
          </cell>
          <cell r="BY142">
            <v>27.13</v>
          </cell>
          <cell r="BZ142">
            <v>154.702</v>
          </cell>
          <cell r="CA142">
            <v>4197.0652599999994</v>
          </cell>
          <cell r="CB142">
            <v>39100.236629999999</v>
          </cell>
          <cell r="CD142">
            <v>19</v>
          </cell>
          <cell r="CE142">
            <v>33.865000000000002</v>
          </cell>
          <cell r="CF142">
            <v>643.43500000000006</v>
          </cell>
          <cell r="CG142">
            <v>26.1</v>
          </cell>
          <cell r="CH142">
            <v>28.94</v>
          </cell>
          <cell r="CI142">
            <v>755.33400000000006</v>
          </cell>
          <cell r="CJ142">
            <v>1398.7690000000002</v>
          </cell>
          <cell r="CL142">
            <v>1252.3000000000002</v>
          </cell>
        </row>
        <row r="143">
          <cell r="A143" t="str">
            <v>06/12/2006</v>
          </cell>
          <cell r="B143">
            <v>38880</v>
          </cell>
          <cell r="C143">
            <v>91.271499979067414</v>
          </cell>
          <cell r="D143">
            <v>100.38872582543048</v>
          </cell>
          <cell r="E143">
            <v>66.764228102381225</v>
          </cell>
          <cell r="F143">
            <v>78.473052399184652</v>
          </cell>
          <cell r="G143">
            <v>97.446406052963425</v>
          </cell>
          <cell r="H143">
            <v>90.394683850181224</v>
          </cell>
          <cell r="I143">
            <v>44.89</v>
          </cell>
          <cell r="J143">
            <v>27.603080000000002</v>
          </cell>
          <cell r="K143">
            <v>203.22800000000001</v>
          </cell>
          <cell r="L143">
            <v>5609.7187422400002</v>
          </cell>
          <cell r="M143">
            <v>83.06</v>
          </cell>
          <cell r="N143">
            <v>75.748999999999995</v>
          </cell>
          <cell r="O143">
            <v>6291.7119400000001</v>
          </cell>
          <cell r="P143">
            <v>71.37</v>
          </cell>
          <cell r="Q143">
            <v>146.32</v>
          </cell>
          <cell r="R143">
            <v>10442.858400000001</v>
          </cell>
          <cell r="S143">
            <v>29.3</v>
          </cell>
          <cell r="T143">
            <v>92.6614</v>
          </cell>
          <cell r="U143">
            <v>2714.9790200000002</v>
          </cell>
          <cell r="V143">
            <v>28.46</v>
          </cell>
          <cell r="W143">
            <v>400.404</v>
          </cell>
          <cell r="X143">
            <v>11395.49784</v>
          </cell>
          <cell r="Y143">
            <v>70.63</v>
          </cell>
          <cell r="Z143">
            <v>67.665999999999997</v>
          </cell>
          <cell r="AA143">
            <v>4779.2495799999997</v>
          </cell>
          <cell r="AB143">
            <v>18.100000000000001</v>
          </cell>
          <cell r="AC143">
            <v>118.74300000000001</v>
          </cell>
          <cell r="AD143">
            <v>2149.2483000000002</v>
          </cell>
          <cell r="AE143">
            <v>45.71</v>
          </cell>
          <cell r="AF143">
            <v>135.863</v>
          </cell>
          <cell r="AG143">
            <v>6210.2977300000002</v>
          </cell>
          <cell r="AH143">
            <v>45.81</v>
          </cell>
          <cell r="AI143">
            <v>81.257000000000005</v>
          </cell>
          <cell r="AJ143">
            <v>3722.3831700000005</v>
          </cell>
          <cell r="AK143">
            <v>53315.944722240005</v>
          </cell>
          <cell r="AM143">
            <v>39.090000000000003</v>
          </cell>
          <cell r="AN143">
            <v>50.319000000000003</v>
          </cell>
          <cell r="AO143">
            <v>1966.9697100000003</v>
          </cell>
          <cell r="AP143">
            <v>44.88</v>
          </cell>
          <cell r="AQ143">
            <v>65.747</v>
          </cell>
          <cell r="AR143">
            <v>2950.7253600000004</v>
          </cell>
          <cell r="AS143">
            <v>79.87</v>
          </cell>
          <cell r="AT143">
            <v>45.721000000000004</v>
          </cell>
          <cell r="AU143">
            <v>3651.7362700000003</v>
          </cell>
          <cell r="AV143">
            <v>44.89</v>
          </cell>
          <cell r="AW143">
            <v>23.945</v>
          </cell>
          <cell r="AX143">
            <v>1074.89105</v>
          </cell>
          <cell r="AY143">
            <v>10.98</v>
          </cell>
          <cell r="AZ143">
            <v>38.652000000000001</v>
          </cell>
          <cell r="BA143">
            <v>424.39896000000005</v>
          </cell>
          <cell r="BB143">
            <v>73.14</v>
          </cell>
          <cell r="BC143">
            <v>100.608</v>
          </cell>
          <cell r="BD143">
            <v>7358.4691200000007</v>
          </cell>
          <cell r="BE143">
            <v>17427.190470000001</v>
          </cell>
          <cell r="BG143">
            <v>46.410000000000004</v>
          </cell>
          <cell r="BH143">
            <v>122.104</v>
          </cell>
          <cell r="BI143">
            <v>5666.8466400000007</v>
          </cell>
          <cell r="BJ143">
            <v>23.41</v>
          </cell>
          <cell r="BK143">
            <v>312.54899999999998</v>
          </cell>
          <cell r="BL143">
            <v>7316.7720899999995</v>
          </cell>
          <cell r="BM143">
            <v>43.32</v>
          </cell>
          <cell r="BN143">
            <v>91.317999999999998</v>
          </cell>
          <cell r="BO143">
            <v>3955.8957599999999</v>
          </cell>
          <cell r="BP143">
            <v>43.77</v>
          </cell>
          <cell r="BQ143">
            <v>159.21</v>
          </cell>
          <cell r="BR143">
            <v>6968.6217000000006</v>
          </cell>
          <cell r="BS143">
            <v>27.38</v>
          </cell>
          <cell r="BT143">
            <v>256.60000000000002</v>
          </cell>
          <cell r="BU143">
            <v>7025.7080000000005</v>
          </cell>
          <cell r="BV143">
            <v>540.25</v>
          </cell>
          <cell r="BW143">
            <v>5.681</v>
          </cell>
          <cell r="BX143">
            <v>3069.1602499999999</v>
          </cell>
          <cell r="BY143">
            <v>26.16</v>
          </cell>
          <cell r="BZ143">
            <v>154.702</v>
          </cell>
          <cell r="CA143">
            <v>4047.00432</v>
          </cell>
          <cell r="CB143">
            <v>38050.008760000004</v>
          </cell>
          <cell r="CD143">
            <v>18.48</v>
          </cell>
          <cell r="CE143">
            <v>33.865000000000002</v>
          </cell>
          <cell r="CF143">
            <v>625.8252</v>
          </cell>
          <cell r="CG143">
            <v>26.37</v>
          </cell>
          <cell r="CH143">
            <v>28.94</v>
          </cell>
          <cell r="CI143">
            <v>763.14780000000007</v>
          </cell>
          <cell r="CJ143">
            <v>1388.973</v>
          </cell>
          <cell r="CL143">
            <v>1236.4000000000001</v>
          </cell>
        </row>
        <row r="144">
          <cell r="A144" t="str">
            <v>06/13/2006</v>
          </cell>
          <cell r="B144">
            <v>38881</v>
          </cell>
          <cell r="C144">
            <v>89.757584955290511</v>
          </cell>
          <cell r="D144">
            <v>97.886315416143958</v>
          </cell>
          <cell r="E144">
            <v>65.735318029499894</v>
          </cell>
          <cell r="F144">
            <v>75.501512792402792</v>
          </cell>
          <cell r="G144">
            <v>96.444908575031505</v>
          </cell>
          <cell r="H144">
            <v>91.461941200161093</v>
          </cell>
          <cell r="I144">
            <v>45.42</v>
          </cell>
          <cell r="J144">
            <v>28.145150000000001</v>
          </cell>
          <cell r="K144">
            <v>203.22800000000001</v>
          </cell>
          <cell r="L144">
            <v>5719.8825442000007</v>
          </cell>
          <cell r="M144">
            <v>80.63</v>
          </cell>
          <cell r="N144">
            <v>75.748999999999995</v>
          </cell>
          <cell r="O144">
            <v>6107.6418699999995</v>
          </cell>
          <cell r="P144">
            <v>69.95</v>
          </cell>
          <cell r="Q144">
            <v>146.32</v>
          </cell>
          <cell r="R144">
            <v>10235.084000000001</v>
          </cell>
          <cell r="S144">
            <v>28.19</v>
          </cell>
          <cell r="T144">
            <v>92.6614</v>
          </cell>
          <cell r="U144">
            <v>2612.1248660000001</v>
          </cell>
          <cell r="V144">
            <v>27.69</v>
          </cell>
          <cell r="W144">
            <v>400.404</v>
          </cell>
          <cell r="X144">
            <v>11087.186760000001</v>
          </cell>
          <cell r="Y144">
            <v>69.73</v>
          </cell>
          <cell r="Z144">
            <v>67.665999999999997</v>
          </cell>
          <cell r="AA144">
            <v>4718.3501800000004</v>
          </cell>
          <cell r="AB144">
            <v>17.98</v>
          </cell>
          <cell r="AC144">
            <v>118.74300000000001</v>
          </cell>
          <cell r="AD144">
            <v>2134.9991400000004</v>
          </cell>
          <cell r="AE144">
            <v>45.35</v>
          </cell>
          <cell r="AF144">
            <v>135.863</v>
          </cell>
          <cell r="AG144">
            <v>6161.3870500000003</v>
          </cell>
          <cell r="AH144">
            <v>44.980000000000004</v>
          </cell>
          <cell r="AI144">
            <v>81.257000000000005</v>
          </cell>
          <cell r="AJ144">
            <v>3654.9398600000004</v>
          </cell>
          <cell r="AK144">
            <v>52431.596270199996</v>
          </cell>
          <cell r="AM144">
            <v>38.04</v>
          </cell>
          <cell r="AN144">
            <v>50.319000000000003</v>
          </cell>
          <cell r="AO144">
            <v>1914.1347600000001</v>
          </cell>
          <cell r="AP144">
            <v>43.730000000000004</v>
          </cell>
          <cell r="AQ144">
            <v>65.747</v>
          </cell>
          <cell r="AR144">
            <v>2875.1163100000003</v>
          </cell>
          <cell r="AS144">
            <v>77.66</v>
          </cell>
          <cell r="AT144">
            <v>45.721000000000004</v>
          </cell>
          <cell r="AU144">
            <v>3550.6928600000001</v>
          </cell>
          <cell r="AV144">
            <v>45.42</v>
          </cell>
          <cell r="AW144">
            <v>23.945</v>
          </cell>
          <cell r="AX144">
            <v>1087.5819000000001</v>
          </cell>
          <cell r="AY144">
            <v>10.790000000000001</v>
          </cell>
          <cell r="AZ144">
            <v>38.652000000000001</v>
          </cell>
          <cell r="BA144">
            <v>417.05508000000003</v>
          </cell>
          <cell r="BB144">
            <v>71.05</v>
          </cell>
          <cell r="BC144">
            <v>100.608</v>
          </cell>
          <cell r="BD144">
            <v>7148.1984000000002</v>
          </cell>
          <cell r="BE144">
            <v>16992.779310000002</v>
          </cell>
          <cell r="BG144">
            <v>46.35</v>
          </cell>
          <cell r="BH144">
            <v>122.104</v>
          </cell>
          <cell r="BI144">
            <v>5659.5204000000003</v>
          </cell>
          <cell r="BJ144">
            <v>23.400000000000002</v>
          </cell>
          <cell r="BK144">
            <v>312.54899999999998</v>
          </cell>
          <cell r="BL144">
            <v>7313.6466</v>
          </cell>
          <cell r="BM144">
            <v>42.26</v>
          </cell>
          <cell r="BN144">
            <v>91.317999999999998</v>
          </cell>
          <cell r="BO144">
            <v>3859.0986799999996</v>
          </cell>
          <cell r="BP144">
            <v>43.06</v>
          </cell>
          <cell r="BQ144">
            <v>159.21</v>
          </cell>
          <cell r="BR144">
            <v>6855.5826000000006</v>
          </cell>
          <cell r="BS144">
            <v>26.560000000000002</v>
          </cell>
          <cell r="BT144">
            <v>256.60000000000002</v>
          </cell>
          <cell r="BU144">
            <v>6815.2960000000012</v>
          </cell>
          <cell r="BV144">
            <v>530</v>
          </cell>
          <cell r="BW144">
            <v>5.681</v>
          </cell>
          <cell r="BX144">
            <v>3010.93</v>
          </cell>
          <cell r="BY144">
            <v>25.53</v>
          </cell>
          <cell r="BZ144">
            <v>154.702</v>
          </cell>
          <cell r="CA144">
            <v>3949.5420600000002</v>
          </cell>
          <cell r="CB144">
            <v>37463.61634</v>
          </cell>
          <cell r="CD144">
            <v>17.79</v>
          </cell>
          <cell r="CE144">
            <v>33.865000000000002</v>
          </cell>
          <cell r="CF144">
            <v>602.45835</v>
          </cell>
          <cell r="CG144">
            <v>25.36</v>
          </cell>
          <cell r="CH144">
            <v>28.94</v>
          </cell>
          <cell r="CI144">
            <v>733.91840000000002</v>
          </cell>
          <cell r="CJ144">
            <v>1336.3767499999999</v>
          </cell>
          <cell r="CL144">
            <v>1223.693</v>
          </cell>
        </row>
        <row r="145">
          <cell r="A145" t="str">
            <v>06/14/2006</v>
          </cell>
          <cell r="B145">
            <v>38882</v>
          </cell>
          <cell r="C145">
            <v>90.176146483488594</v>
          </cell>
          <cell r="D145">
            <v>98.951109602173474</v>
          </cell>
          <cell r="E145">
            <v>66.786929005042992</v>
          </cell>
          <cell r="F145">
            <v>76.949719035728918</v>
          </cell>
          <cell r="G145">
            <v>96.945145018915497</v>
          </cell>
          <cell r="H145">
            <v>92.710430930326197</v>
          </cell>
          <cell r="I145">
            <v>46.04</v>
          </cell>
          <cell r="J145">
            <v>28.652000000000001</v>
          </cell>
          <cell r="K145">
            <v>203.22800000000001</v>
          </cell>
          <cell r="L145">
            <v>5822.8886560000001</v>
          </cell>
          <cell r="M145">
            <v>80.680000000000007</v>
          </cell>
          <cell r="N145">
            <v>75.748999999999995</v>
          </cell>
          <cell r="O145">
            <v>6111.4293200000002</v>
          </cell>
          <cell r="P145">
            <v>69.489999999999995</v>
          </cell>
          <cell r="Q145">
            <v>146.32</v>
          </cell>
          <cell r="R145">
            <v>10167.7768</v>
          </cell>
          <cell r="S145">
            <v>28.84</v>
          </cell>
          <cell r="T145">
            <v>92.6614</v>
          </cell>
          <cell r="U145">
            <v>2672.3547760000001</v>
          </cell>
          <cell r="V145">
            <v>27.830000000000002</v>
          </cell>
          <cell r="W145">
            <v>400.404</v>
          </cell>
          <cell r="X145">
            <v>11143.243320000001</v>
          </cell>
          <cell r="Y145">
            <v>69.94</v>
          </cell>
          <cell r="Z145">
            <v>67.665999999999997</v>
          </cell>
          <cell r="AA145">
            <v>4732.5600399999994</v>
          </cell>
          <cell r="AB145">
            <v>17.940000000000001</v>
          </cell>
          <cell r="AC145">
            <v>118.74300000000001</v>
          </cell>
          <cell r="AD145">
            <v>2130.2494200000001</v>
          </cell>
          <cell r="AE145">
            <v>45.76</v>
          </cell>
          <cell r="AF145">
            <v>135.863</v>
          </cell>
          <cell r="AG145">
            <v>6217.0908799999997</v>
          </cell>
          <cell r="AH145">
            <v>45.27</v>
          </cell>
          <cell r="AI145">
            <v>81.257000000000005</v>
          </cell>
          <cell r="AJ145">
            <v>3678.5043900000005</v>
          </cell>
          <cell r="AK145">
            <v>52676.097601999994</v>
          </cell>
          <cell r="AM145">
            <v>39.01</v>
          </cell>
          <cell r="AN145">
            <v>50.319000000000003</v>
          </cell>
          <cell r="AO145">
            <v>1962.9441899999999</v>
          </cell>
          <cell r="AP145">
            <v>44.88</v>
          </cell>
          <cell r="AQ145">
            <v>65.747</v>
          </cell>
          <cell r="AR145">
            <v>2950.7253600000004</v>
          </cell>
          <cell r="AS145">
            <v>77.89</v>
          </cell>
          <cell r="AT145">
            <v>45.721000000000004</v>
          </cell>
          <cell r="AU145">
            <v>3561.2086900000004</v>
          </cell>
          <cell r="AV145">
            <v>46.04</v>
          </cell>
          <cell r="AW145">
            <v>23.945</v>
          </cell>
          <cell r="AX145">
            <v>1102.4277999999999</v>
          </cell>
          <cell r="AY145">
            <v>10.63</v>
          </cell>
          <cell r="AZ145">
            <v>38.652000000000001</v>
          </cell>
          <cell r="BA145">
            <v>410.87076000000002</v>
          </cell>
          <cell r="BB145">
            <v>71.460000000000008</v>
          </cell>
          <cell r="BC145">
            <v>100.608</v>
          </cell>
          <cell r="BD145">
            <v>7189.4476800000011</v>
          </cell>
          <cell r="BE145">
            <v>17177.624480000002</v>
          </cell>
          <cell r="BG145">
            <v>47.03</v>
          </cell>
          <cell r="BH145">
            <v>122.104</v>
          </cell>
          <cell r="BI145">
            <v>5742.5511200000001</v>
          </cell>
          <cell r="BJ145">
            <v>23.67</v>
          </cell>
          <cell r="BK145">
            <v>312.54899999999998</v>
          </cell>
          <cell r="BL145">
            <v>7398.0348299999996</v>
          </cell>
          <cell r="BM145">
            <v>43.19</v>
          </cell>
          <cell r="BN145">
            <v>91.317999999999998</v>
          </cell>
          <cell r="BO145">
            <v>3944.0244199999997</v>
          </cell>
          <cell r="BP145">
            <v>43.65</v>
          </cell>
          <cell r="BQ145">
            <v>159.21</v>
          </cell>
          <cell r="BR145">
            <v>6949.5164999999997</v>
          </cell>
          <cell r="BS145">
            <v>27.17</v>
          </cell>
          <cell r="BT145">
            <v>256.60000000000002</v>
          </cell>
          <cell r="BU145">
            <v>6971.822000000001</v>
          </cell>
          <cell r="BV145">
            <v>541</v>
          </cell>
          <cell r="BW145">
            <v>5.681</v>
          </cell>
          <cell r="BX145">
            <v>3073.4209999999998</v>
          </cell>
          <cell r="BY145">
            <v>25.75</v>
          </cell>
          <cell r="BZ145">
            <v>154.702</v>
          </cell>
          <cell r="CA145">
            <v>3983.5765000000001</v>
          </cell>
          <cell r="CB145">
            <v>38062.946370000005</v>
          </cell>
          <cell r="CD145">
            <v>18</v>
          </cell>
          <cell r="CE145">
            <v>33.865000000000002</v>
          </cell>
          <cell r="CF145">
            <v>609.57000000000005</v>
          </cell>
          <cell r="CG145">
            <v>26</v>
          </cell>
          <cell r="CH145">
            <v>28.94</v>
          </cell>
          <cell r="CI145">
            <v>752.44</v>
          </cell>
          <cell r="CJ145">
            <v>1362.0100000000002</v>
          </cell>
          <cell r="CL145">
            <v>1230.04</v>
          </cell>
        </row>
        <row r="146">
          <cell r="A146" t="str">
            <v>06/15/2006</v>
          </cell>
          <cell r="B146">
            <v>38883</v>
          </cell>
          <cell r="C146">
            <v>92.554438897816553</v>
          </cell>
          <cell r="D146">
            <v>103.18831414592668</v>
          </cell>
          <cell r="E146">
            <v>69.948746135088811</v>
          </cell>
          <cell r="F146">
            <v>81.320733246455177</v>
          </cell>
          <cell r="G146">
            <v>99.003783102143757</v>
          </cell>
          <cell r="H146">
            <v>96.939186467982267</v>
          </cell>
          <cell r="I146">
            <v>48.14</v>
          </cell>
          <cell r="J146">
            <v>29.475670000000001</v>
          </cell>
          <cell r="K146">
            <v>203.22800000000001</v>
          </cell>
          <cell r="L146">
            <v>5990.2814627600001</v>
          </cell>
          <cell r="M146">
            <v>84</v>
          </cell>
          <cell r="N146">
            <v>75.748999999999995</v>
          </cell>
          <cell r="O146">
            <v>6362.9159999999993</v>
          </cell>
          <cell r="P146">
            <v>71.03</v>
          </cell>
          <cell r="Q146">
            <v>146.32</v>
          </cell>
          <cell r="R146">
            <v>10393.1096</v>
          </cell>
          <cell r="S146">
            <v>29.71</v>
          </cell>
          <cell r="T146">
            <v>92.6614</v>
          </cell>
          <cell r="U146">
            <v>2752.970194</v>
          </cell>
          <cell r="V146">
            <v>28.54</v>
          </cell>
          <cell r="W146">
            <v>400.404</v>
          </cell>
          <cell r="X146">
            <v>11427.53016</v>
          </cell>
          <cell r="Y146">
            <v>70.989999999999995</v>
          </cell>
          <cell r="Z146">
            <v>67.665999999999997</v>
          </cell>
          <cell r="AA146">
            <v>4803.6093399999991</v>
          </cell>
          <cell r="AB146">
            <v>18.22</v>
          </cell>
          <cell r="AC146">
            <v>118.74300000000001</v>
          </cell>
          <cell r="AD146">
            <v>2163.49746</v>
          </cell>
          <cell r="AE146">
            <v>47.300000000000004</v>
          </cell>
          <cell r="AF146">
            <v>135.863</v>
          </cell>
          <cell r="AG146">
            <v>6426.3199000000004</v>
          </cell>
          <cell r="AH146">
            <v>46.09</v>
          </cell>
          <cell r="AI146">
            <v>81.257000000000005</v>
          </cell>
          <cell r="AJ146">
            <v>3745.1351300000006</v>
          </cell>
          <cell r="AK146">
            <v>54065.369246759998</v>
          </cell>
          <cell r="AM146">
            <v>41.29</v>
          </cell>
          <cell r="AN146">
            <v>50.319000000000003</v>
          </cell>
          <cell r="AO146">
            <v>2077.6715100000001</v>
          </cell>
          <cell r="AP146">
            <v>47.25</v>
          </cell>
          <cell r="AQ146">
            <v>65.747</v>
          </cell>
          <cell r="AR146">
            <v>3106.5457499999998</v>
          </cell>
          <cell r="AS146">
            <v>82.45</v>
          </cell>
          <cell r="AT146">
            <v>45.721000000000004</v>
          </cell>
          <cell r="AU146">
            <v>3769.6964500000004</v>
          </cell>
          <cell r="AV146">
            <v>48.14</v>
          </cell>
          <cell r="AW146">
            <v>23.945</v>
          </cell>
          <cell r="AX146">
            <v>1152.7122999999999</v>
          </cell>
          <cell r="AY146">
            <v>10.63</v>
          </cell>
          <cell r="AZ146">
            <v>38.652000000000001</v>
          </cell>
          <cell r="BA146">
            <v>410.87076000000002</v>
          </cell>
          <cell r="BB146">
            <v>73.510000000000005</v>
          </cell>
          <cell r="BC146">
            <v>100.608</v>
          </cell>
          <cell r="BD146">
            <v>7395.6940800000011</v>
          </cell>
          <cell r="BE146">
            <v>17913.190849999999</v>
          </cell>
          <cell r="BG146">
            <v>49.72</v>
          </cell>
          <cell r="BH146">
            <v>122.104</v>
          </cell>
          <cell r="BI146">
            <v>6071.0108799999998</v>
          </cell>
          <cell r="BJ146">
            <v>24.89</v>
          </cell>
          <cell r="BK146">
            <v>312.54899999999998</v>
          </cell>
          <cell r="BL146">
            <v>7779.3446099999992</v>
          </cell>
          <cell r="BM146">
            <v>45.1</v>
          </cell>
          <cell r="BN146">
            <v>91.317999999999998</v>
          </cell>
          <cell r="BO146">
            <v>4118.4417999999996</v>
          </cell>
          <cell r="BP146">
            <v>45.39</v>
          </cell>
          <cell r="BQ146">
            <v>159.21</v>
          </cell>
          <cell r="BR146">
            <v>7226.5419000000002</v>
          </cell>
          <cell r="BS146">
            <v>28.310000000000002</v>
          </cell>
          <cell r="BT146">
            <v>256.60000000000002</v>
          </cell>
          <cell r="BU146">
            <v>7264.3460000000014</v>
          </cell>
          <cell r="BV146">
            <v>559</v>
          </cell>
          <cell r="BW146">
            <v>5.681</v>
          </cell>
          <cell r="BX146">
            <v>3175.6790000000001</v>
          </cell>
          <cell r="BY146">
            <v>27.34</v>
          </cell>
          <cell r="BZ146">
            <v>154.702</v>
          </cell>
          <cell r="CA146">
            <v>4229.5526799999998</v>
          </cell>
          <cell r="CB146">
            <v>39864.916870000001</v>
          </cell>
          <cell r="CD146">
            <v>19.43</v>
          </cell>
          <cell r="CE146">
            <v>33.865000000000002</v>
          </cell>
          <cell r="CF146">
            <v>657.99695000000008</v>
          </cell>
          <cell r="CG146">
            <v>27</v>
          </cell>
          <cell r="CH146">
            <v>28.94</v>
          </cell>
          <cell r="CI146">
            <v>781.38</v>
          </cell>
          <cell r="CJ146">
            <v>1439.3769500000001</v>
          </cell>
          <cell r="CL146">
            <v>1256.1600000000001</v>
          </cell>
        </row>
        <row r="147">
          <cell r="A147" t="str">
            <v>06/16/2006</v>
          </cell>
          <cell r="B147">
            <v>38884</v>
          </cell>
          <cell r="C147">
            <v>91.797532069601289</v>
          </cell>
          <cell r="D147">
            <v>101.81468027472876</v>
          </cell>
          <cell r="E147">
            <v>69.304224112485201</v>
          </cell>
          <cell r="F147">
            <v>82.445724794124516</v>
          </cell>
          <cell r="G147">
            <v>98.639659520807044</v>
          </cell>
          <cell r="H147">
            <v>96.596858638743441</v>
          </cell>
          <cell r="I147">
            <v>47.97</v>
          </cell>
          <cell r="J147">
            <v>29.088480000000004</v>
          </cell>
          <cell r="K147">
            <v>203.22800000000001</v>
          </cell>
          <cell r="L147">
            <v>5911.5936134400008</v>
          </cell>
          <cell r="M147">
            <v>83.17</v>
          </cell>
          <cell r="N147">
            <v>75.748999999999995</v>
          </cell>
          <cell r="O147">
            <v>6300.0443299999997</v>
          </cell>
          <cell r="P147">
            <v>70.540000000000006</v>
          </cell>
          <cell r="Q147">
            <v>146.32</v>
          </cell>
          <cell r="R147">
            <v>10321.4128</v>
          </cell>
          <cell r="S147">
            <v>29.41</v>
          </cell>
          <cell r="T147">
            <v>92.6614</v>
          </cell>
          <cell r="U147">
            <v>2725.1717739999999</v>
          </cell>
          <cell r="V147">
            <v>28.400000000000002</v>
          </cell>
          <cell r="W147">
            <v>400.404</v>
          </cell>
          <cell r="X147">
            <v>11371.473600000001</v>
          </cell>
          <cell r="Y147">
            <v>70.95</v>
          </cell>
          <cell r="Z147">
            <v>67.665999999999997</v>
          </cell>
          <cell r="AA147">
            <v>4800.9026999999996</v>
          </cell>
          <cell r="AB147">
            <v>18.350000000000001</v>
          </cell>
          <cell r="AC147">
            <v>118.74300000000001</v>
          </cell>
          <cell r="AD147">
            <v>2178.9340500000003</v>
          </cell>
          <cell r="AE147">
            <v>46.39</v>
          </cell>
          <cell r="AF147">
            <v>135.863</v>
          </cell>
          <cell r="AG147">
            <v>6302.6845700000003</v>
          </cell>
          <cell r="AH147">
            <v>45.67</v>
          </cell>
          <cell r="AI147">
            <v>81.257000000000005</v>
          </cell>
          <cell r="AJ147">
            <v>3711.0071900000003</v>
          </cell>
          <cell r="AK147">
            <v>53623.224627439995</v>
          </cell>
          <cell r="AM147">
            <v>40.660000000000004</v>
          </cell>
          <cell r="AN147">
            <v>50.319000000000003</v>
          </cell>
          <cell r="AO147">
            <v>2045.9705400000003</v>
          </cell>
          <cell r="AP147">
            <v>46.92</v>
          </cell>
          <cell r="AQ147">
            <v>65.747</v>
          </cell>
          <cell r="AR147">
            <v>3084.84924</v>
          </cell>
          <cell r="AS147">
            <v>80.900000000000006</v>
          </cell>
          <cell r="AT147">
            <v>45.721000000000004</v>
          </cell>
          <cell r="AU147">
            <v>3698.8289000000004</v>
          </cell>
          <cell r="AV147">
            <v>47.97</v>
          </cell>
          <cell r="AW147">
            <v>23.945</v>
          </cell>
          <cell r="AX147">
            <v>1148.64165</v>
          </cell>
          <cell r="AY147">
            <v>10.540000000000001</v>
          </cell>
          <cell r="AZ147">
            <v>38.652000000000001</v>
          </cell>
          <cell r="BA147">
            <v>407.39208000000002</v>
          </cell>
          <cell r="BB147">
            <v>72.45</v>
          </cell>
          <cell r="BC147">
            <v>100.608</v>
          </cell>
          <cell r="BD147">
            <v>7289.0496000000003</v>
          </cell>
          <cell r="BE147">
            <v>17674.73201</v>
          </cell>
          <cell r="BG147">
            <v>49.15</v>
          </cell>
          <cell r="BH147">
            <v>122.104</v>
          </cell>
          <cell r="BI147">
            <v>6001.4115999999995</v>
          </cell>
          <cell r="BJ147">
            <v>24.66</v>
          </cell>
          <cell r="BK147">
            <v>312.54899999999998</v>
          </cell>
          <cell r="BL147">
            <v>7707.4583399999992</v>
          </cell>
          <cell r="BM147">
            <v>45.47</v>
          </cell>
          <cell r="BN147">
            <v>91.317999999999998</v>
          </cell>
          <cell r="BO147">
            <v>4152.2294599999996</v>
          </cell>
          <cell r="BP147">
            <v>44.89</v>
          </cell>
          <cell r="BQ147">
            <v>159.21</v>
          </cell>
          <cell r="BR147">
            <v>7146.9369000000006</v>
          </cell>
          <cell r="BS147">
            <v>27.96</v>
          </cell>
          <cell r="BT147">
            <v>256.60000000000002</v>
          </cell>
          <cell r="BU147">
            <v>7174.536000000001</v>
          </cell>
          <cell r="BV147">
            <v>547.75</v>
          </cell>
          <cell r="BW147">
            <v>5.681</v>
          </cell>
          <cell r="BX147">
            <v>3111.76775</v>
          </cell>
          <cell r="BY147">
            <v>27.17</v>
          </cell>
          <cell r="BZ147">
            <v>154.702</v>
          </cell>
          <cell r="CA147">
            <v>4203.2533400000002</v>
          </cell>
          <cell r="CB147">
            <v>39497.593390000002</v>
          </cell>
          <cell r="CD147">
            <v>20.3</v>
          </cell>
          <cell r="CE147">
            <v>33.865000000000002</v>
          </cell>
          <cell r="CF147">
            <v>687.45950000000005</v>
          </cell>
          <cell r="CG147">
            <v>26.67</v>
          </cell>
          <cell r="CH147">
            <v>28.94</v>
          </cell>
          <cell r="CI147">
            <v>771.82980000000009</v>
          </cell>
          <cell r="CJ147">
            <v>1459.2893000000001</v>
          </cell>
          <cell r="CL147">
            <v>1251.54</v>
          </cell>
        </row>
        <row r="148">
          <cell r="A148" t="str">
            <v>06/19/2006</v>
          </cell>
          <cell r="B148">
            <v>38887</v>
          </cell>
          <cell r="C148">
            <v>90.743369143238411</v>
          </cell>
          <cell r="D148">
            <v>101.50877629548667</v>
          </cell>
          <cell r="E148">
            <v>67.830224914618356</v>
          </cell>
          <cell r="F148">
            <v>80.97631798540742</v>
          </cell>
          <cell r="G148">
            <v>97.741172761664558</v>
          </cell>
          <cell r="H148">
            <v>94.583165525573904</v>
          </cell>
          <cell r="I148">
            <v>46.97</v>
          </cell>
          <cell r="J148">
            <v>28.673140000000004</v>
          </cell>
          <cell r="K148">
            <v>203.22800000000001</v>
          </cell>
          <cell r="L148">
            <v>5827.1848959200006</v>
          </cell>
          <cell r="M148">
            <v>81.91</v>
          </cell>
          <cell r="N148">
            <v>75.748999999999995</v>
          </cell>
          <cell r="O148">
            <v>6204.6005899999991</v>
          </cell>
          <cell r="P148">
            <v>69.489999999999995</v>
          </cell>
          <cell r="Q148">
            <v>146.32</v>
          </cell>
          <cell r="R148">
            <v>10167.7768</v>
          </cell>
          <cell r="S148">
            <v>28.89</v>
          </cell>
          <cell r="T148">
            <v>92.6614</v>
          </cell>
          <cell r="U148">
            <v>2676.987846</v>
          </cell>
          <cell r="V148">
            <v>28.21</v>
          </cell>
          <cell r="W148">
            <v>400.404</v>
          </cell>
          <cell r="X148">
            <v>11295.396839999999</v>
          </cell>
          <cell r="Y148">
            <v>70.350000000000009</v>
          </cell>
          <cell r="Z148">
            <v>67.665999999999997</v>
          </cell>
          <cell r="AA148">
            <v>4760.3031000000001</v>
          </cell>
          <cell r="AB148">
            <v>17.98</v>
          </cell>
          <cell r="AC148">
            <v>118.74300000000001</v>
          </cell>
          <cell r="AD148">
            <v>2134.9991400000004</v>
          </cell>
          <cell r="AE148">
            <v>46.160000000000004</v>
          </cell>
          <cell r="AF148">
            <v>135.863</v>
          </cell>
          <cell r="AG148">
            <v>6271.4360800000004</v>
          </cell>
          <cell r="AH148">
            <v>45.15</v>
          </cell>
          <cell r="AI148">
            <v>81.257000000000005</v>
          </cell>
          <cell r="AJ148">
            <v>3668.7535499999999</v>
          </cell>
          <cell r="AK148">
            <v>53007.438841919997</v>
          </cell>
          <cell r="AM148">
            <v>39.64</v>
          </cell>
          <cell r="AN148">
            <v>50.319000000000003</v>
          </cell>
          <cell r="AO148">
            <v>1994.64516</v>
          </cell>
          <cell r="AP148">
            <v>46.300000000000004</v>
          </cell>
          <cell r="AQ148">
            <v>65.747</v>
          </cell>
          <cell r="AR148">
            <v>3044.0861000000004</v>
          </cell>
          <cell r="AS148">
            <v>81.66</v>
          </cell>
          <cell r="AT148">
            <v>45.721000000000004</v>
          </cell>
          <cell r="AU148">
            <v>3733.5768600000001</v>
          </cell>
          <cell r="AV148">
            <v>46.97</v>
          </cell>
          <cell r="AW148">
            <v>23.945</v>
          </cell>
          <cell r="AX148">
            <v>1124.6966500000001</v>
          </cell>
          <cell r="AY148">
            <v>10.28</v>
          </cell>
          <cell r="AZ148">
            <v>38.652000000000001</v>
          </cell>
          <cell r="BA148">
            <v>397.34255999999999</v>
          </cell>
          <cell r="BB148">
            <v>72.83</v>
          </cell>
          <cell r="BC148">
            <v>100.608</v>
          </cell>
          <cell r="BD148">
            <v>7327.2806399999999</v>
          </cell>
          <cell r="BE148">
            <v>17621.627970000001</v>
          </cell>
          <cell r="BG148">
            <v>48.14</v>
          </cell>
          <cell r="BH148">
            <v>122.104</v>
          </cell>
          <cell r="BI148">
            <v>5878.0865599999997</v>
          </cell>
          <cell r="BJ148">
            <v>24.01</v>
          </cell>
          <cell r="BK148">
            <v>312.54899999999998</v>
          </cell>
          <cell r="BL148">
            <v>7504.3014899999998</v>
          </cell>
          <cell r="BM148">
            <v>44.81</v>
          </cell>
          <cell r="BN148">
            <v>91.317999999999998</v>
          </cell>
          <cell r="BO148">
            <v>4091.9595800000002</v>
          </cell>
          <cell r="BP148">
            <v>43.88</v>
          </cell>
          <cell r="BQ148">
            <v>159.21</v>
          </cell>
          <cell r="BR148">
            <v>6986.1348000000007</v>
          </cell>
          <cell r="BS148">
            <v>27.77</v>
          </cell>
          <cell r="BT148">
            <v>256.60000000000002</v>
          </cell>
          <cell r="BU148">
            <v>7125.7820000000002</v>
          </cell>
          <cell r="BV148">
            <v>522</v>
          </cell>
          <cell r="BW148">
            <v>5.681</v>
          </cell>
          <cell r="BX148">
            <v>2965.482</v>
          </cell>
          <cell r="BY148">
            <v>26.54</v>
          </cell>
          <cell r="BZ148">
            <v>154.702</v>
          </cell>
          <cell r="CA148">
            <v>4105.79108</v>
          </cell>
          <cell r="CB148">
            <v>38657.537510000002</v>
          </cell>
          <cell r="CD148">
            <v>19.72</v>
          </cell>
          <cell r="CE148">
            <v>33.865000000000002</v>
          </cell>
          <cell r="CF148">
            <v>667.81780000000003</v>
          </cell>
          <cell r="CG148">
            <v>26.45</v>
          </cell>
          <cell r="CH148">
            <v>28.94</v>
          </cell>
          <cell r="CI148">
            <v>765.46299999999997</v>
          </cell>
          <cell r="CJ148">
            <v>1433.2808</v>
          </cell>
          <cell r="CL148">
            <v>1240.1400000000001</v>
          </cell>
        </row>
        <row r="149">
          <cell r="A149" t="str">
            <v>06/20/2006</v>
          </cell>
          <cell r="B149">
            <v>38888</v>
          </cell>
          <cell r="C149">
            <v>90.350028840563937</v>
          </cell>
          <cell r="D149">
            <v>101.45318325465908</v>
          </cell>
          <cell r="E149">
            <v>66.512109590521789</v>
          </cell>
          <cell r="F149">
            <v>79.650591970491931</v>
          </cell>
          <cell r="G149">
            <v>97.739596469104669</v>
          </cell>
          <cell r="H149">
            <v>94.281111558598468</v>
          </cell>
          <cell r="I149">
            <v>46.82</v>
          </cell>
          <cell r="J149">
            <v>28.785770000000003</v>
          </cell>
          <cell r="K149">
            <v>203.22800000000001</v>
          </cell>
          <cell r="L149">
            <v>5850.074465560001</v>
          </cell>
          <cell r="M149">
            <v>80.69</v>
          </cell>
          <cell r="N149">
            <v>75.748999999999995</v>
          </cell>
          <cell r="O149">
            <v>6112.1868099999992</v>
          </cell>
          <cell r="P149">
            <v>68.94</v>
          </cell>
          <cell r="Q149">
            <v>146.32</v>
          </cell>
          <cell r="R149">
            <v>10087.300799999999</v>
          </cell>
          <cell r="S149">
            <v>28.8</v>
          </cell>
          <cell r="T149">
            <v>92.6614</v>
          </cell>
          <cell r="U149">
            <v>2668.6483200000002</v>
          </cell>
          <cell r="V149">
            <v>28.25</v>
          </cell>
          <cell r="W149">
            <v>400.404</v>
          </cell>
          <cell r="X149">
            <v>11311.413</v>
          </cell>
          <cell r="Y149">
            <v>70.73</v>
          </cell>
          <cell r="Z149">
            <v>67.665999999999997</v>
          </cell>
          <cell r="AA149">
            <v>4786.0161799999996</v>
          </cell>
          <cell r="AB149">
            <v>17.900000000000002</v>
          </cell>
          <cell r="AC149">
            <v>118.74300000000001</v>
          </cell>
          <cell r="AD149">
            <v>2125.4997000000003</v>
          </cell>
          <cell r="AE149">
            <v>45.72</v>
          </cell>
          <cell r="AF149">
            <v>135.863</v>
          </cell>
          <cell r="AG149">
            <v>6211.6563599999999</v>
          </cell>
          <cell r="AH149">
            <v>44.61</v>
          </cell>
          <cell r="AI149">
            <v>81.257000000000005</v>
          </cell>
          <cell r="AJ149">
            <v>3624.8747700000004</v>
          </cell>
          <cell r="AK149">
            <v>52777.670405560006</v>
          </cell>
          <cell r="AM149">
            <v>38.97</v>
          </cell>
          <cell r="AN149">
            <v>50.319000000000003</v>
          </cell>
          <cell r="AO149">
            <v>1960.9314300000001</v>
          </cell>
          <cell r="AP149">
            <v>46.36</v>
          </cell>
          <cell r="AQ149">
            <v>65.747</v>
          </cell>
          <cell r="AR149">
            <v>3048.0309200000002</v>
          </cell>
          <cell r="AS149">
            <v>82.17</v>
          </cell>
          <cell r="AT149">
            <v>45.721000000000004</v>
          </cell>
          <cell r="AU149">
            <v>3756.8945700000004</v>
          </cell>
          <cell r="AV149">
            <v>46.82</v>
          </cell>
          <cell r="AW149">
            <v>23.945</v>
          </cell>
          <cell r="AX149">
            <v>1121.1049</v>
          </cell>
          <cell r="AY149">
            <v>10.16</v>
          </cell>
          <cell r="AZ149">
            <v>38.652000000000001</v>
          </cell>
          <cell r="BA149">
            <v>392.70432</v>
          </cell>
          <cell r="BB149">
            <v>72.88</v>
          </cell>
          <cell r="BC149">
            <v>100.608</v>
          </cell>
          <cell r="BD149">
            <v>7332.3110399999996</v>
          </cell>
          <cell r="BE149">
            <v>17611.977180000002</v>
          </cell>
          <cell r="BG149">
            <v>47.480000000000004</v>
          </cell>
          <cell r="BH149">
            <v>122.104</v>
          </cell>
          <cell r="BI149">
            <v>5797.4979200000007</v>
          </cell>
          <cell r="BJ149">
            <v>23.400000000000002</v>
          </cell>
          <cell r="BK149">
            <v>312.54899999999998</v>
          </cell>
          <cell r="BL149">
            <v>7313.6466</v>
          </cell>
          <cell r="BM149">
            <v>44.08</v>
          </cell>
          <cell r="BN149">
            <v>91.317999999999998</v>
          </cell>
          <cell r="BO149">
            <v>4025.2974399999998</v>
          </cell>
          <cell r="BP149">
            <v>43.13</v>
          </cell>
          <cell r="BQ149">
            <v>159.21</v>
          </cell>
          <cell r="BR149">
            <v>6866.7273000000005</v>
          </cell>
          <cell r="BS149">
            <v>27.23</v>
          </cell>
          <cell r="BT149">
            <v>256.60000000000002</v>
          </cell>
          <cell r="BU149">
            <v>6987.2180000000008</v>
          </cell>
          <cell r="BV149">
            <v>508</v>
          </cell>
          <cell r="BW149">
            <v>5.681</v>
          </cell>
          <cell r="BX149">
            <v>2885.9479999999999</v>
          </cell>
          <cell r="BY149">
            <v>26.05</v>
          </cell>
          <cell r="BZ149">
            <v>154.702</v>
          </cell>
          <cell r="CA149">
            <v>4029.9871000000003</v>
          </cell>
          <cell r="CB149">
            <v>37906.322359999998</v>
          </cell>
          <cell r="CD149">
            <v>19.010000000000002</v>
          </cell>
          <cell r="CE149">
            <v>33.865000000000002</v>
          </cell>
          <cell r="CF149">
            <v>643.77365000000009</v>
          </cell>
          <cell r="CG149">
            <v>26.47</v>
          </cell>
          <cell r="CH149">
            <v>28.94</v>
          </cell>
          <cell r="CI149">
            <v>766.04179999999997</v>
          </cell>
          <cell r="CJ149">
            <v>1409.8154500000001</v>
          </cell>
          <cell r="CL149">
            <v>1240.1200000000001</v>
          </cell>
        </row>
        <row r="150">
          <cell r="A150" t="str">
            <v>06/21/2006</v>
          </cell>
          <cell r="B150">
            <v>38889</v>
          </cell>
          <cell r="C150">
            <v>91.506455460157099</v>
          </cell>
          <cell r="D150">
            <v>104.66187596062404</v>
          </cell>
          <cell r="E150">
            <v>68.974165356972293</v>
          </cell>
          <cell r="F150">
            <v>81.301281268669413</v>
          </cell>
          <cell r="G150">
            <v>98.692071248423687</v>
          </cell>
          <cell r="H150">
            <v>97.885622231171965</v>
          </cell>
          <cell r="I150">
            <v>48.61</v>
          </cell>
          <cell r="J150">
            <v>29.363040000000002</v>
          </cell>
          <cell r="K150">
            <v>203.22800000000001</v>
          </cell>
          <cell r="L150">
            <v>5967.3918931200005</v>
          </cell>
          <cell r="M150">
            <v>81.64</v>
          </cell>
          <cell r="N150">
            <v>75.748999999999995</v>
          </cell>
          <cell r="O150">
            <v>6184.1483599999992</v>
          </cell>
          <cell r="P150">
            <v>69.88</v>
          </cell>
          <cell r="Q150">
            <v>146.32</v>
          </cell>
          <cell r="R150">
            <v>10224.8416</v>
          </cell>
          <cell r="S150">
            <v>28.19</v>
          </cell>
          <cell r="T150">
            <v>92.6614</v>
          </cell>
          <cell r="U150">
            <v>2612.1248660000001</v>
          </cell>
          <cell r="V150">
            <v>28.490000000000002</v>
          </cell>
          <cell r="W150">
            <v>400.404</v>
          </cell>
          <cell r="X150">
            <v>11407.509960000001</v>
          </cell>
          <cell r="Y150">
            <v>72.010000000000005</v>
          </cell>
          <cell r="Z150">
            <v>67.665999999999997</v>
          </cell>
          <cell r="AA150">
            <v>4872.6286600000003</v>
          </cell>
          <cell r="AB150">
            <v>18.25</v>
          </cell>
          <cell r="AC150">
            <v>118.74300000000001</v>
          </cell>
          <cell r="AD150">
            <v>2167.0597500000003</v>
          </cell>
          <cell r="AE150">
            <v>46.400000000000006</v>
          </cell>
          <cell r="AF150">
            <v>135.863</v>
          </cell>
          <cell r="AG150">
            <v>6304.043200000001</v>
          </cell>
          <cell r="AH150">
            <v>45.7</v>
          </cell>
          <cell r="AI150">
            <v>81.257000000000005</v>
          </cell>
          <cell r="AJ150">
            <v>3713.4449000000004</v>
          </cell>
          <cell r="AK150">
            <v>53453.193189120007</v>
          </cell>
          <cell r="AM150">
            <v>40.980000000000004</v>
          </cell>
          <cell r="AN150">
            <v>50.319000000000003</v>
          </cell>
          <cell r="AO150">
            <v>2062.0726200000004</v>
          </cell>
          <cell r="AP150">
            <v>47.45</v>
          </cell>
          <cell r="AQ150">
            <v>65.747</v>
          </cell>
          <cell r="AR150">
            <v>3119.69515</v>
          </cell>
          <cell r="AS150">
            <v>84.350000000000009</v>
          </cell>
          <cell r="AT150">
            <v>45.721000000000004</v>
          </cell>
          <cell r="AU150">
            <v>3856.5663500000005</v>
          </cell>
          <cell r="AV150">
            <v>48.61</v>
          </cell>
          <cell r="AW150">
            <v>23.945</v>
          </cell>
          <cell r="AX150">
            <v>1163.9664499999999</v>
          </cell>
          <cell r="AY150">
            <v>10.4</v>
          </cell>
          <cell r="AZ150">
            <v>38.652000000000001</v>
          </cell>
          <cell r="BA150">
            <v>401.98080000000004</v>
          </cell>
          <cell r="BB150">
            <v>75.19</v>
          </cell>
          <cell r="BC150">
            <v>100.608</v>
          </cell>
          <cell r="BD150">
            <v>7564.7155199999997</v>
          </cell>
          <cell r="BE150">
            <v>18168.996890000002</v>
          </cell>
          <cell r="BG150">
            <v>48.99</v>
          </cell>
          <cell r="BH150">
            <v>122.104</v>
          </cell>
          <cell r="BI150">
            <v>5981.8749600000001</v>
          </cell>
          <cell r="BJ150">
            <v>24.150000000000002</v>
          </cell>
          <cell r="BK150">
            <v>312.54899999999998</v>
          </cell>
          <cell r="BL150">
            <v>7548.0583500000002</v>
          </cell>
          <cell r="BM150">
            <v>45.79</v>
          </cell>
          <cell r="BN150">
            <v>91.317999999999998</v>
          </cell>
          <cell r="BO150">
            <v>4181.4512199999999</v>
          </cell>
          <cell r="BP150">
            <v>44.84</v>
          </cell>
          <cell r="BQ150">
            <v>159.21</v>
          </cell>
          <cell r="BR150">
            <v>7138.9764000000005</v>
          </cell>
          <cell r="BS150">
            <v>28.700000000000003</v>
          </cell>
          <cell r="BT150">
            <v>256.60000000000002</v>
          </cell>
          <cell r="BU150">
            <v>7364.420000000001</v>
          </cell>
          <cell r="BV150">
            <v>514.96</v>
          </cell>
          <cell r="BW150">
            <v>5.681</v>
          </cell>
          <cell r="BX150">
            <v>2925.4877600000004</v>
          </cell>
          <cell r="BY150">
            <v>26.95</v>
          </cell>
          <cell r="BZ150">
            <v>154.702</v>
          </cell>
          <cell r="CA150">
            <v>4169.2188999999998</v>
          </cell>
          <cell r="CB150">
            <v>39309.487590000004</v>
          </cell>
          <cell r="CD150">
            <v>18.89</v>
          </cell>
          <cell r="CE150">
            <v>33.865000000000002</v>
          </cell>
          <cell r="CF150">
            <v>639.70985000000007</v>
          </cell>
          <cell r="CG150">
            <v>27.62</v>
          </cell>
          <cell r="CH150">
            <v>28.94</v>
          </cell>
          <cell r="CI150">
            <v>799.32280000000003</v>
          </cell>
          <cell r="CJ150">
            <v>1439.0326500000001</v>
          </cell>
          <cell r="CL150">
            <v>1252.2049999999999</v>
          </cell>
        </row>
        <row r="151">
          <cell r="A151" t="str">
            <v>06/22/2006</v>
          </cell>
          <cell r="B151">
            <v>38890</v>
          </cell>
          <cell r="C151">
            <v>91.196974531078396</v>
          </cell>
          <cell r="D151">
            <v>105.34548195526503</v>
          </cell>
          <cell r="E151">
            <v>68.050133124164205</v>
          </cell>
          <cell r="F151">
            <v>80.323046786048963</v>
          </cell>
          <cell r="G151">
            <v>98.171500630517016</v>
          </cell>
          <cell r="H151">
            <v>99.69794603302455</v>
          </cell>
          <cell r="I151">
            <v>49.51</v>
          </cell>
          <cell r="J151">
            <v>29.370080000000002</v>
          </cell>
          <cell r="K151">
            <v>203.22800000000001</v>
          </cell>
          <cell r="L151">
            <v>5968.8226182400003</v>
          </cell>
          <cell r="M151">
            <v>81.64</v>
          </cell>
          <cell r="N151">
            <v>75.748999999999995</v>
          </cell>
          <cell r="O151">
            <v>6184.1483599999992</v>
          </cell>
          <cell r="P151">
            <v>69.45</v>
          </cell>
          <cell r="Q151">
            <v>146.32</v>
          </cell>
          <cell r="R151">
            <v>10161.923999999999</v>
          </cell>
          <cell r="S151">
            <v>27.760100000000001</v>
          </cell>
          <cell r="T151">
            <v>92.6614</v>
          </cell>
          <cell r="U151">
            <v>2572.2897301400003</v>
          </cell>
          <cell r="V151">
            <v>28.45</v>
          </cell>
          <cell r="W151">
            <v>400.404</v>
          </cell>
          <cell r="X151">
            <v>11391.4938</v>
          </cell>
          <cell r="Y151">
            <v>71.600000000000009</v>
          </cell>
          <cell r="Z151">
            <v>67.665999999999997</v>
          </cell>
          <cell r="AA151">
            <v>4844.8856000000005</v>
          </cell>
          <cell r="AB151">
            <v>18.100000000000001</v>
          </cell>
          <cell r="AC151">
            <v>118.74300000000001</v>
          </cell>
          <cell r="AD151">
            <v>2149.2483000000002</v>
          </cell>
          <cell r="AE151">
            <v>46.37</v>
          </cell>
          <cell r="AF151">
            <v>135.863</v>
          </cell>
          <cell r="AG151">
            <v>6299.96731</v>
          </cell>
          <cell r="AH151">
            <v>45.53</v>
          </cell>
          <cell r="AI151">
            <v>81.257000000000005</v>
          </cell>
          <cell r="AJ151">
            <v>3699.6312100000005</v>
          </cell>
          <cell r="AK151">
            <v>53272.410928379999</v>
          </cell>
          <cell r="AM151">
            <v>40.74</v>
          </cell>
          <cell r="AN151">
            <v>50.319000000000003</v>
          </cell>
          <cell r="AO151">
            <v>2049.9960600000004</v>
          </cell>
          <cell r="AP151">
            <v>47.730000000000004</v>
          </cell>
          <cell r="AQ151">
            <v>65.747</v>
          </cell>
          <cell r="AR151">
            <v>3138.1043100000002</v>
          </cell>
          <cell r="AS151">
            <v>85.94</v>
          </cell>
          <cell r="AT151">
            <v>45.721000000000004</v>
          </cell>
          <cell r="AU151">
            <v>3929.2627400000001</v>
          </cell>
          <cell r="AV151">
            <v>49.51</v>
          </cell>
          <cell r="AW151">
            <v>23.945</v>
          </cell>
          <cell r="AX151">
            <v>1185.51695</v>
          </cell>
          <cell r="AY151">
            <v>10.790000000000001</v>
          </cell>
          <cell r="AZ151">
            <v>38.652000000000001</v>
          </cell>
          <cell r="BA151">
            <v>417.05508000000003</v>
          </cell>
          <cell r="BB151">
            <v>75.22</v>
          </cell>
          <cell r="BC151">
            <v>100.608</v>
          </cell>
          <cell r="BD151">
            <v>7567.7337600000001</v>
          </cell>
          <cell r="BE151">
            <v>18287.668900000001</v>
          </cell>
          <cell r="BG151">
            <v>48.5</v>
          </cell>
          <cell r="BH151">
            <v>122.104</v>
          </cell>
          <cell r="BI151">
            <v>5922.0439999999999</v>
          </cell>
          <cell r="BJ151">
            <v>23.6</v>
          </cell>
          <cell r="BK151">
            <v>312.54899999999998</v>
          </cell>
          <cell r="BL151">
            <v>7376.1563999999998</v>
          </cell>
          <cell r="BM151">
            <v>45.08</v>
          </cell>
          <cell r="BN151">
            <v>91.317999999999998</v>
          </cell>
          <cell r="BO151">
            <v>4116.6154399999996</v>
          </cell>
          <cell r="BP151">
            <v>44.550000000000004</v>
          </cell>
          <cell r="BQ151">
            <v>159.21</v>
          </cell>
          <cell r="BR151">
            <v>7092.8055000000013</v>
          </cell>
          <cell r="BS151">
            <v>28.45</v>
          </cell>
          <cell r="BT151">
            <v>256.60000000000002</v>
          </cell>
          <cell r="BU151">
            <v>7300.27</v>
          </cell>
          <cell r="BV151">
            <v>507.5</v>
          </cell>
          <cell r="BW151">
            <v>5.681</v>
          </cell>
          <cell r="BX151">
            <v>2883.1075000000001</v>
          </cell>
          <cell r="BY151">
            <v>26.45</v>
          </cell>
          <cell r="BZ151">
            <v>154.702</v>
          </cell>
          <cell r="CA151">
            <v>4091.8678999999997</v>
          </cell>
          <cell r="CB151">
            <v>38782.866739999998</v>
          </cell>
          <cell r="CD151">
            <v>18.900000000000002</v>
          </cell>
          <cell r="CE151">
            <v>33.865000000000002</v>
          </cell>
          <cell r="CF151">
            <v>640.0485000000001</v>
          </cell>
          <cell r="CG151">
            <v>27.01</v>
          </cell>
          <cell r="CH151">
            <v>28.94</v>
          </cell>
          <cell r="CI151">
            <v>781.66940000000011</v>
          </cell>
          <cell r="CJ151">
            <v>1421.7179000000001</v>
          </cell>
          <cell r="CL151">
            <v>1245.6000000000001</v>
          </cell>
        </row>
        <row r="152">
          <cell r="A152" t="str">
            <v>06/23/2006</v>
          </cell>
          <cell r="B152">
            <v>38891</v>
          </cell>
          <cell r="C152">
            <v>91.081810605197148</v>
          </cell>
          <cell r="D152">
            <v>106.73798267519868</v>
          </cell>
          <cell r="E152">
            <v>68.539105690640227</v>
          </cell>
          <cell r="F152">
            <v>78.651526978985004</v>
          </cell>
          <cell r="G152">
            <v>98.084804539722555</v>
          </cell>
          <cell r="H152">
            <v>100.12082158679017</v>
          </cell>
          <cell r="I152">
            <v>49.72</v>
          </cell>
          <cell r="J152">
            <v>29.496790000000001</v>
          </cell>
          <cell r="K152">
            <v>203.22800000000001</v>
          </cell>
          <cell r="L152">
            <v>5994.5736381200004</v>
          </cell>
          <cell r="M152">
            <v>81.94</v>
          </cell>
          <cell r="N152">
            <v>75.748999999999995</v>
          </cell>
          <cell r="O152">
            <v>6206.873059999999</v>
          </cell>
          <cell r="P152">
            <v>68.92</v>
          </cell>
          <cell r="Q152">
            <v>146.32</v>
          </cell>
          <cell r="R152">
            <v>10084.374400000001</v>
          </cell>
          <cell r="S152">
            <v>27.76</v>
          </cell>
          <cell r="T152">
            <v>92.6614</v>
          </cell>
          <cell r="U152">
            <v>2572.2804639999999</v>
          </cell>
          <cell r="V152">
            <v>28.35</v>
          </cell>
          <cell r="W152">
            <v>400.404</v>
          </cell>
          <cell r="X152">
            <v>11351.4534</v>
          </cell>
          <cell r="Y152">
            <v>71.39</v>
          </cell>
          <cell r="Z152">
            <v>67.665999999999997</v>
          </cell>
          <cell r="AA152">
            <v>4830.6757399999997</v>
          </cell>
          <cell r="AB152">
            <v>18.080000000000002</v>
          </cell>
          <cell r="AC152">
            <v>118.74300000000001</v>
          </cell>
          <cell r="AD152">
            <v>2146.8734400000003</v>
          </cell>
          <cell r="AE152">
            <v>46.410000000000004</v>
          </cell>
          <cell r="AF152">
            <v>135.863</v>
          </cell>
          <cell r="AG152">
            <v>6305.4018300000007</v>
          </cell>
          <cell r="AH152">
            <v>45.69</v>
          </cell>
          <cell r="AI152">
            <v>81.257000000000005</v>
          </cell>
          <cell r="AJ152">
            <v>3712.6323299999999</v>
          </cell>
          <cell r="AK152">
            <v>53205.138302120002</v>
          </cell>
          <cell r="AM152">
            <v>42.26</v>
          </cell>
          <cell r="AN152">
            <v>50.319000000000003</v>
          </cell>
          <cell r="AO152">
            <v>2126.4809399999999</v>
          </cell>
          <cell r="AP152">
            <v>48.300000000000004</v>
          </cell>
          <cell r="AQ152">
            <v>65.747</v>
          </cell>
          <cell r="AR152">
            <v>3175.5801000000001</v>
          </cell>
          <cell r="AS152">
            <v>86.25</v>
          </cell>
          <cell r="AT152">
            <v>45.721000000000004</v>
          </cell>
          <cell r="AU152">
            <v>3943.4362500000002</v>
          </cell>
          <cell r="AV152">
            <v>49.72</v>
          </cell>
          <cell r="AW152">
            <v>23.945</v>
          </cell>
          <cell r="AX152">
            <v>1190.5454</v>
          </cell>
          <cell r="AY152">
            <v>10.97</v>
          </cell>
          <cell r="AZ152">
            <v>38.652000000000001</v>
          </cell>
          <cell r="BA152">
            <v>424.01244000000003</v>
          </cell>
          <cell r="BB152">
            <v>76.23</v>
          </cell>
          <cell r="BC152">
            <v>100.608</v>
          </cell>
          <cell r="BD152">
            <v>7669.3478400000004</v>
          </cell>
          <cell r="BE152">
            <v>18529.402970000003</v>
          </cell>
          <cell r="BG152">
            <v>49.29</v>
          </cell>
          <cell r="BH152">
            <v>122.104</v>
          </cell>
          <cell r="BI152">
            <v>6018.5061599999999</v>
          </cell>
          <cell r="BJ152">
            <v>23.66</v>
          </cell>
          <cell r="BK152">
            <v>312.54899999999998</v>
          </cell>
          <cell r="BL152">
            <v>7394.9093399999992</v>
          </cell>
          <cell r="BM152">
            <v>45.35</v>
          </cell>
          <cell r="BN152">
            <v>91.317999999999998</v>
          </cell>
          <cell r="BO152">
            <v>4141.2713000000003</v>
          </cell>
          <cell r="BP152">
            <v>44.54</v>
          </cell>
          <cell r="BQ152">
            <v>159.21</v>
          </cell>
          <cell r="BR152">
            <v>7091.2134000000005</v>
          </cell>
          <cell r="BS152">
            <v>28.66</v>
          </cell>
          <cell r="BT152">
            <v>256.60000000000002</v>
          </cell>
          <cell r="BU152">
            <v>7354.1560000000009</v>
          </cell>
          <cell r="BV152">
            <v>523</v>
          </cell>
          <cell r="BW152">
            <v>5.681</v>
          </cell>
          <cell r="BX152">
            <v>2971.163</v>
          </cell>
          <cell r="BY152">
            <v>26.44</v>
          </cell>
          <cell r="BZ152">
            <v>154.702</v>
          </cell>
          <cell r="CA152">
            <v>4090.3208800000002</v>
          </cell>
          <cell r="CB152">
            <v>39061.540079999999</v>
          </cell>
          <cell r="CD152">
            <v>18.240000000000002</v>
          </cell>
          <cell r="CE152">
            <v>33.865000000000002</v>
          </cell>
          <cell r="CF152">
            <v>617.69760000000008</v>
          </cell>
          <cell r="CG152">
            <v>26.76</v>
          </cell>
          <cell r="CH152">
            <v>28.94</v>
          </cell>
          <cell r="CI152">
            <v>774.4344000000001</v>
          </cell>
          <cell r="CJ152">
            <v>1392.1320000000001</v>
          </cell>
          <cell r="CL152">
            <v>1244.5</v>
          </cell>
        </row>
        <row r="153">
          <cell r="A153" t="str">
            <v>06/26/2006</v>
          </cell>
          <cell r="B153">
            <v>38894</v>
          </cell>
          <cell r="C153">
            <v>91.993231144959765</v>
          </cell>
          <cell r="D153">
            <v>107.67966056793168</v>
          </cell>
          <cell r="E153">
            <v>70.028635525278759</v>
          </cell>
          <cell r="F153">
            <v>79.307261455228343</v>
          </cell>
          <cell r="G153">
            <v>98.562421185371988</v>
          </cell>
          <cell r="H153">
            <v>101.99355618203785</v>
          </cell>
          <cell r="I153">
            <v>50.65</v>
          </cell>
          <cell r="J153">
            <v>30.081100000000003</v>
          </cell>
          <cell r="K153">
            <v>203.22800000000001</v>
          </cell>
          <cell r="L153">
            <v>6113.3217908000006</v>
          </cell>
          <cell r="M153">
            <v>82.93</v>
          </cell>
          <cell r="N153">
            <v>75.748999999999995</v>
          </cell>
          <cell r="O153">
            <v>6281.8645699999997</v>
          </cell>
          <cell r="P153">
            <v>69.19</v>
          </cell>
          <cell r="Q153">
            <v>146.32</v>
          </cell>
          <cell r="R153">
            <v>10123.880799999999</v>
          </cell>
          <cell r="S153">
            <v>27.46</v>
          </cell>
          <cell r="T153">
            <v>92.6614</v>
          </cell>
          <cell r="U153">
            <v>2544.4820440000003</v>
          </cell>
          <cell r="V153">
            <v>28.85</v>
          </cell>
          <cell r="W153">
            <v>400.404</v>
          </cell>
          <cell r="X153">
            <v>11551.6554</v>
          </cell>
          <cell r="Y153">
            <v>71</v>
          </cell>
          <cell r="Z153">
            <v>67.665999999999997</v>
          </cell>
          <cell r="AA153">
            <v>4804.2860000000001</v>
          </cell>
          <cell r="AB153">
            <v>18.16</v>
          </cell>
          <cell r="AC153">
            <v>118.74300000000001</v>
          </cell>
          <cell r="AD153">
            <v>2156.3728800000004</v>
          </cell>
          <cell r="AE153">
            <v>47.24</v>
          </cell>
          <cell r="AF153">
            <v>135.863</v>
          </cell>
          <cell r="AG153">
            <v>6418.1681200000003</v>
          </cell>
          <cell r="AH153">
            <v>46.07</v>
          </cell>
          <cell r="AI153">
            <v>81.257000000000005</v>
          </cell>
          <cell r="AJ153">
            <v>3743.5099900000005</v>
          </cell>
          <cell r="AK153">
            <v>53737.541594800001</v>
          </cell>
          <cell r="AM153">
            <v>43.160000000000004</v>
          </cell>
          <cell r="AN153">
            <v>50.319000000000003</v>
          </cell>
          <cell r="AO153">
            <v>2171.7680400000004</v>
          </cell>
          <cell r="AP153">
            <v>48.5</v>
          </cell>
          <cell r="AQ153">
            <v>65.747</v>
          </cell>
          <cell r="AR153">
            <v>3188.7294999999999</v>
          </cell>
          <cell r="AS153">
            <v>87.4</v>
          </cell>
          <cell r="AT153">
            <v>45.721000000000004</v>
          </cell>
          <cell r="AU153">
            <v>3996.0154000000007</v>
          </cell>
          <cell r="AV153">
            <v>50.65</v>
          </cell>
          <cell r="AW153">
            <v>23.945</v>
          </cell>
          <cell r="AX153">
            <v>1212.8142499999999</v>
          </cell>
          <cell r="AY153">
            <v>10.84</v>
          </cell>
          <cell r="AZ153">
            <v>38.652000000000001</v>
          </cell>
          <cell r="BA153">
            <v>418.98768000000001</v>
          </cell>
          <cell r="BB153">
            <v>76.58</v>
          </cell>
          <cell r="BC153">
            <v>100.608</v>
          </cell>
          <cell r="BD153">
            <v>7704.5606399999997</v>
          </cell>
          <cell r="BE153">
            <v>18692.875509999998</v>
          </cell>
          <cell r="BG153">
            <v>50.900000000000006</v>
          </cell>
          <cell r="BH153">
            <v>122.104</v>
          </cell>
          <cell r="BI153">
            <v>6215.0936000000011</v>
          </cell>
          <cell r="BJ153">
            <v>24.400000000000002</v>
          </cell>
          <cell r="BK153">
            <v>312.54899999999998</v>
          </cell>
          <cell r="BL153">
            <v>7626.1956</v>
          </cell>
          <cell r="BM153">
            <v>47.18</v>
          </cell>
          <cell r="BN153">
            <v>91.317999999999998</v>
          </cell>
          <cell r="BO153">
            <v>4308.3832400000001</v>
          </cell>
          <cell r="BP153">
            <v>45.68</v>
          </cell>
          <cell r="BQ153">
            <v>159.21</v>
          </cell>
          <cell r="BR153">
            <v>7272.7128000000002</v>
          </cell>
          <cell r="BS153">
            <v>29.150000000000002</v>
          </cell>
          <cell r="BT153">
            <v>256.60000000000002</v>
          </cell>
          <cell r="BU153">
            <v>7479.8900000000012</v>
          </cell>
          <cell r="BV153">
            <v>500</v>
          </cell>
          <cell r="BW153">
            <v>5.681</v>
          </cell>
          <cell r="BX153">
            <v>2840.5</v>
          </cell>
          <cell r="BY153">
            <v>26.94</v>
          </cell>
          <cell r="BZ153">
            <v>154.702</v>
          </cell>
          <cell r="CA153">
            <v>4167.6718799999999</v>
          </cell>
          <cell r="CB153">
            <v>39910.447120000004</v>
          </cell>
          <cell r="CD153">
            <v>18.54</v>
          </cell>
          <cell r="CE153">
            <v>33.865000000000002</v>
          </cell>
          <cell r="CF153">
            <v>627.85710000000006</v>
          </cell>
          <cell r="CG153">
            <v>26.810000000000002</v>
          </cell>
          <cell r="CH153">
            <v>28.94</v>
          </cell>
          <cell r="CI153">
            <v>775.8814000000001</v>
          </cell>
          <cell r="CJ153">
            <v>1403.7385000000002</v>
          </cell>
          <cell r="CL153">
            <v>1250.56</v>
          </cell>
        </row>
        <row r="154">
          <cell r="A154" t="str">
            <v>06/27/2006</v>
          </cell>
          <cell r="B154">
            <v>38895</v>
          </cell>
          <cell r="C154">
            <v>91.221610030747357</v>
          </cell>
          <cell r="D154">
            <v>106.36346118550097</v>
          </cell>
          <cell r="E154">
            <v>67.764168384995173</v>
          </cell>
          <cell r="F154">
            <v>77.896976116606879</v>
          </cell>
          <cell r="G154">
            <v>97.667087011349295</v>
          </cell>
          <cell r="H154">
            <v>100.9464357631897</v>
          </cell>
          <cell r="I154">
            <v>50.13</v>
          </cell>
          <cell r="J154">
            <v>30.067</v>
          </cell>
          <cell r="K154">
            <v>203.22800000000001</v>
          </cell>
          <cell r="L154">
            <v>6110.4562759999999</v>
          </cell>
          <cell r="M154">
            <v>82.22</v>
          </cell>
          <cell r="N154">
            <v>75.748999999999995</v>
          </cell>
          <cell r="O154">
            <v>6228.0827799999997</v>
          </cell>
          <cell r="P154">
            <v>68.91</v>
          </cell>
          <cell r="Q154">
            <v>146.32</v>
          </cell>
          <cell r="R154">
            <v>10082.911199999999</v>
          </cell>
          <cell r="S154">
            <v>27.07</v>
          </cell>
          <cell r="T154">
            <v>92.6614</v>
          </cell>
          <cell r="U154">
            <v>2508.344098</v>
          </cell>
          <cell r="V154">
            <v>28.69</v>
          </cell>
          <cell r="W154">
            <v>400.404</v>
          </cell>
          <cell r="X154">
            <v>11487.590760000001</v>
          </cell>
          <cell r="Y154">
            <v>70.070000000000007</v>
          </cell>
          <cell r="Z154">
            <v>67.665999999999997</v>
          </cell>
          <cell r="AA154">
            <v>4741.3566200000005</v>
          </cell>
          <cell r="AB154">
            <v>17.91</v>
          </cell>
          <cell r="AC154">
            <v>118.74300000000001</v>
          </cell>
          <cell r="AD154">
            <v>2126.6871300000003</v>
          </cell>
          <cell r="AE154">
            <v>46.09</v>
          </cell>
          <cell r="AF154">
            <v>135.863</v>
          </cell>
          <cell r="AG154">
            <v>6261.9256700000005</v>
          </cell>
          <cell r="AH154">
            <v>46.02</v>
          </cell>
          <cell r="AI154">
            <v>81.257000000000005</v>
          </cell>
          <cell r="AJ154">
            <v>3739.4471400000007</v>
          </cell>
          <cell r="AK154">
            <v>53286.801674000002</v>
          </cell>
          <cell r="AM154">
            <v>43.52</v>
          </cell>
          <cell r="AN154">
            <v>50.319000000000003</v>
          </cell>
          <cell r="AO154">
            <v>2189.8828800000001</v>
          </cell>
          <cell r="AP154">
            <v>47.13</v>
          </cell>
          <cell r="AQ154">
            <v>65.747</v>
          </cell>
          <cell r="AR154">
            <v>3098.6561100000004</v>
          </cell>
          <cell r="AS154">
            <v>86.49</v>
          </cell>
          <cell r="AT154">
            <v>45.721000000000004</v>
          </cell>
          <cell r="AU154">
            <v>3954.4092900000001</v>
          </cell>
          <cell r="AV154">
            <v>50.13</v>
          </cell>
          <cell r="AW154">
            <v>23.945</v>
          </cell>
          <cell r="AX154">
            <v>1200.36285</v>
          </cell>
          <cell r="AY154">
            <v>11</v>
          </cell>
          <cell r="AZ154">
            <v>38.652000000000001</v>
          </cell>
          <cell r="BA154">
            <v>425.17200000000003</v>
          </cell>
          <cell r="BB154">
            <v>75.5</v>
          </cell>
          <cell r="BC154">
            <v>100.608</v>
          </cell>
          <cell r="BD154">
            <v>7595.9040000000005</v>
          </cell>
          <cell r="BE154">
            <v>18464.387130000003</v>
          </cell>
          <cell r="BG154">
            <v>48.93</v>
          </cell>
          <cell r="BH154">
            <v>122.104</v>
          </cell>
          <cell r="BI154">
            <v>5974.5487199999998</v>
          </cell>
          <cell r="BJ154">
            <v>23.45</v>
          </cell>
          <cell r="BK154">
            <v>312.54899999999998</v>
          </cell>
          <cell r="BL154">
            <v>7329.2740499999991</v>
          </cell>
          <cell r="BM154">
            <v>45.52</v>
          </cell>
          <cell r="BN154">
            <v>91.317999999999998</v>
          </cell>
          <cell r="BO154">
            <v>4156.7953600000001</v>
          </cell>
          <cell r="BP154">
            <v>43.97</v>
          </cell>
          <cell r="BQ154">
            <v>159.21</v>
          </cell>
          <cell r="BR154">
            <v>7000.4637000000002</v>
          </cell>
          <cell r="BS154">
            <v>28.5</v>
          </cell>
          <cell r="BT154">
            <v>256.60000000000002</v>
          </cell>
          <cell r="BU154">
            <v>7313.1</v>
          </cell>
          <cell r="BV154">
            <v>497</v>
          </cell>
          <cell r="BW154">
            <v>5.681</v>
          </cell>
          <cell r="BX154">
            <v>2823.4569999999999</v>
          </cell>
          <cell r="BY154">
            <v>26</v>
          </cell>
          <cell r="BZ154">
            <v>154.702</v>
          </cell>
          <cell r="CA154">
            <v>4022.252</v>
          </cell>
          <cell r="CB154">
            <v>38619.890830000004</v>
          </cell>
          <cell r="CD154">
            <v>18.29</v>
          </cell>
          <cell r="CE154">
            <v>33.865000000000002</v>
          </cell>
          <cell r="CF154">
            <v>619.39085</v>
          </cell>
          <cell r="CG154">
            <v>26.240000000000002</v>
          </cell>
          <cell r="CH154">
            <v>28.94</v>
          </cell>
          <cell r="CI154">
            <v>759.38560000000007</v>
          </cell>
          <cell r="CJ154">
            <v>1378.7764500000001</v>
          </cell>
          <cell r="CL154">
            <v>1239.2</v>
          </cell>
        </row>
        <row r="155">
          <cell r="A155" t="str">
            <v>06/28/2006</v>
          </cell>
          <cell r="B155">
            <v>38896</v>
          </cell>
          <cell r="C155">
            <v>91.165024593403245</v>
          </cell>
          <cell r="D155">
            <v>106.05756290911953</v>
          </cell>
          <cell r="E155">
            <v>67.453151590089689</v>
          </cell>
          <cell r="F155">
            <v>80.754408376499612</v>
          </cell>
          <cell r="G155">
            <v>98.203026481715</v>
          </cell>
          <cell r="H155">
            <v>101.63109142166734</v>
          </cell>
          <cell r="I155">
            <v>50.47</v>
          </cell>
          <cell r="J155">
            <v>29.708000000000002</v>
          </cell>
          <cell r="K155">
            <v>203.22800000000001</v>
          </cell>
          <cell r="L155">
            <v>6037.497424000001</v>
          </cell>
          <cell r="M155">
            <v>81.45</v>
          </cell>
          <cell r="N155">
            <v>75.748999999999995</v>
          </cell>
          <cell r="O155">
            <v>6169.75605</v>
          </cell>
          <cell r="P155">
            <v>68.88</v>
          </cell>
          <cell r="Q155">
            <v>146.32</v>
          </cell>
          <cell r="R155">
            <v>10078.521599999998</v>
          </cell>
          <cell r="S155">
            <v>26.310000000000002</v>
          </cell>
          <cell r="T155">
            <v>92.6614</v>
          </cell>
          <cell r="U155">
            <v>2437.9214340000003</v>
          </cell>
          <cell r="V155">
            <v>29</v>
          </cell>
          <cell r="W155">
            <v>400.404</v>
          </cell>
          <cell r="X155">
            <v>11611.716</v>
          </cell>
          <cell r="Y155">
            <v>70.34</v>
          </cell>
          <cell r="Z155">
            <v>67.665999999999997</v>
          </cell>
          <cell r="AA155">
            <v>4759.62644</v>
          </cell>
          <cell r="AB155">
            <v>17.920000000000002</v>
          </cell>
          <cell r="AC155">
            <v>118.74300000000001</v>
          </cell>
          <cell r="AD155">
            <v>2127.8745600000002</v>
          </cell>
          <cell r="AE155">
            <v>46.57</v>
          </cell>
          <cell r="AF155">
            <v>135.863</v>
          </cell>
          <cell r="AG155">
            <v>6327.1399099999999</v>
          </cell>
          <cell r="AH155">
            <v>45.58</v>
          </cell>
          <cell r="AI155">
            <v>81.257000000000005</v>
          </cell>
          <cell r="AJ155">
            <v>3703.6940600000003</v>
          </cell>
          <cell r="AK155">
            <v>53253.747477999997</v>
          </cell>
          <cell r="AM155">
            <v>43.050000000000004</v>
          </cell>
          <cell r="AN155">
            <v>50.319000000000003</v>
          </cell>
          <cell r="AO155">
            <v>2166.2329500000005</v>
          </cell>
          <cell r="AP155">
            <v>47.050000000000004</v>
          </cell>
          <cell r="AQ155">
            <v>65.747</v>
          </cell>
          <cell r="AR155">
            <v>3093.3963500000004</v>
          </cell>
          <cell r="AS155">
            <v>86.91</v>
          </cell>
          <cell r="AT155">
            <v>45.721000000000004</v>
          </cell>
          <cell r="AU155">
            <v>3973.61211</v>
          </cell>
          <cell r="AV155">
            <v>50.47</v>
          </cell>
          <cell r="AW155">
            <v>23.945</v>
          </cell>
          <cell r="AX155">
            <v>1208.50415</v>
          </cell>
          <cell r="AY155">
            <v>10.89</v>
          </cell>
          <cell r="AZ155">
            <v>38.652000000000001</v>
          </cell>
          <cell r="BA155">
            <v>420.92028000000005</v>
          </cell>
          <cell r="BB155">
            <v>75.03</v>
          </cell>
          <cell r="BC155">
            <v>100.608</v>
          </cell>
          <cell r="BD155">
            <v>7548.6182400000007</v>
          </cell>
          <cell r="BE155">
            <v>18411.284080000001</v>
          </cell>
          <cell r="BG155">
            <v>49.44</v>
          </cell>
          <cell r="BH155">
            <v>122.104</v>
          </cell>
          <cell r="BI155">
            <v>6036.8217599999998</v>
          </cell>
          <cell r="BJ155">
            <v>23.51</v>
          </cell>
          <cell r="BK155">
            <v>312.54899999999998</v>
          </cell>
          <cell r="BL155">
            <v>7348.0269900000003</v>
          </cell>
          <cell r="BM155">
            <v>45</v>
          </cell>
          <cell r="BN155">
            <v>91.317999999999998</v>
          </cell>
          <cell r="BO155">
            <v>4109.3099999999995</v>
          </cell>
          <cell r="BP155">
            <v>43.54</v>
          </cell>
          <cell r="BQ155">
            <v>159.21</v>
          </cell>
          <cell r="BR155">
            <v>6932.0034000000005</v>
          </cell>
          <cell r="BS155">
            <v>28.43</v>
          </cell>
          <cell r="BT155">
            <v>256.60000000000002</v>
          </cell>
          <cell r="BU155">
            <v>7295.1380000000008</v>
          </cell>
          <cell r="BV155">
            <v>486</v>
          </cell>
          <cell r="BW155">
            <v>5.681</v>
          </cell>
          <cell r="BX155">
            <v>2760.9659999999999</v>
          </cell>
          <cell r="BY155">
            <v>25.6</v>
          </cell>
          <cell r="BZ155">
            <v>154.702</v>
          </cell>
          <cell r="CA155">
            <v>3960.3712</v>
          </cell>
          <cell r="CB155">
            <v>38442.637350000005</v>
          </cell>
          <cell r="CD155">
            <v>19.04</v>
          </cell>
          <cell r="CE155">
            <v>33.865000000000002</v>
          </cell>
          <cell r="CF155">
            <v>644.78960000000006</v>
          </cell>
          <cell r="CG155">
            <v>27.11</v>
          </cell>
          <cell r="CH155">
            <v>28.94</v>
          </cell>
          <cell r="CI155">
            <v>784.5634</v>
          </cell>
          <cell r="CJ155">
            <v>1429.3530000000001</v>
          </cell>
          <cell r="CL155">
            <v>1246</v>
          </cell>
        </row>
        <row r="156">
          <cell r="A156" t="str">
            <v>06/29/2006</v>
          </cell>
          <cell r="B156">
            <v>38897</v>
          </cell>
          <cell r="C156">
            <v>93.593377604009177</v>
          </cell>
          <cell r="D156">
            <v>110.18317865708912</v>
          </cell>
          <cell r="E156">
            <v>69.571389207414185</v>
          </cell>
          <cell r="F156">
            <v>83.806295442497373</v>
          </cell>
          <cell r="G156">
            <v>100.32077553593946</v>
          </cell>
          <cell r="H156">
            <v>107.06806282722512</v>
          </cell>
          <cell r="I156">
            <v>53.17</v>
          </cell>
          <cell r="J156">
            <v>30.989230000000003</v>
          </cell>
          <cell r="K156">
            <v>203.22800000000001</v>
          </cell>
          <cell r="L156">
            <v>6297.8792344400008</v>
          </cell>
          <cell r="M156">
            <v>83.76</v>
          </cell>
          <cell r="N156">
            <v>75.748999999999995</v>
          </cell>
          <cell r="O156">
            <v>6344.7362400000002</v>
          </cell>
          <cell r="P156">
            <v>70.430000000000007</v>
          </cell>
          <cell r="Q156">
            <v>146.32</v>
          </cell>
          <cell r="R156">
            <v>10305.3176</v>
          </cell>
          <cell r="S156">
            <v>27.8</v>
          </cell>
          <cell r="T156">
            <v>92.6614</v>
          </cell>
          <cell r="U156">
            <v>2575.9869200000003</v>
          </cell>
          <cell r="V156">
            <v>29.68</v>
          </cell>
          <cell r="W156">
            <v>400.404</v>
          </cell>
          <cell r="X156">
            <v>11883.99072</v>
          </cell>
          <cell r="Y156">
            <v>71.37</v>
          </cell>
          <cell r="Z156">
            <v>67.665999999999997</v>
          </cell>
          <cell r="AA156">
            <v>4829.3224200000004</v>
          </cell>
          <cell r="AB156">
            <v>18.28</v>
          </cell>
          <cell r="AC156">
            <v>118.74300000000001</v>
          </cell>
          <cell r="AD156">
            <v>2170.6220400000002</v>
          </cell>
          <cell r="AE156">
            <v>47.410000000000004</v>
          </cell>
          <cell r="AF156">
            <v>135.863</v>
          </cell>
          <cell r="AG156">
            <v>6441.2648300000001</v>
          </cell>
          <cell r="AH156">
            <v>47.050000000000004</v>
          </cell>
          <cell r="AI156">
            <v>81.257000000000005</v>
          </cell>
          <cell r="AJ156">
            <v>3823.1418500000004</v>
          </cell>
          <cell r="AK156">
            <v>54672.261854440003</v>
          </cell>
          <cell r="AM156">
            <v>43.97</v>
          </cell>
          <cell r="AN156">
            <v>50.319000000000003</v>
          </cell>
          <cell r="AO156">
            <v>2212.5264299999999</v>
          </cell>
          <cell r="AP156">
            <v>49.29</v>
          </cell>
          <cell r="AQ156">
            <v>65.747</v>
          </cell>
          <cell r="AR156">
            <v>3240.6696299999999</v>
          </cell>
          <cell r="AS156">
            <v>90.73</v>
          </cell>
          <cell r="AT156">
            <v>45.721000000000004</v>
          </cell>
          <cell r="AU156">
            <v>4148.2663300000004</v>
          </cell>
          <cell r="AV156">
            <v>53.17</v>
          </cell>
          <cell r="AW156">
            <v>23.945</v>
          </cell>
          <cell r="AX156">
            <v>1273.1556500000002</v>
          </cell>
          <cell r="AY156">
            <v>11.01</v>
          </cell>
          <cell r="AZ156">
            <v>38.652000000000001</v>
          </cell>
          <cell r="BA156">
            <v>425.55851999999999</v>
          </cell>
          <cell r="BB156">
            <v>77.800000000000011</v>
          </cell>
          <cell r="BC156">
            <v>100.608</v>
          </cell>
          <cell r="BD156">
            <v>7827.3024000000014</v>
          </cell>
          <cell r="BE156">
            <v>19127.478960000004</v>
          </cell>
          <cell r="BG156">
            <v>50.86</v>
          </cell>
          <cell r="BH156">
            <v>122.104</v>
          </cell>
          <cell r="BI156">
            <v>6210.2094399999996</v>
          </cell>
          <cell r="BJ156">
            <v>24.28</v>
          </cell>
          <cell r="BK156">
            <v>312.54899999999998</v>
          </cell>
          <cell r="BL156">
            <v>7588.6897199999994</v>
          </cell>
          <cell r="BM156">
            <v>46.92</v>
          </cell>
          <cell r="BN156">
            <v>91.317999999999998</v>
          </cell>
          <cell r="BO156">
            <v>4284.6405599999998</v>
          </cell>
          <cell r="BP156">
            <v>44.85</v>
          </cell>
          <cell r="BQ156">
            <v>159.21</v>
          </cell>
          <cell r="BR156">
            <v>7140.5685000000003</v>
          </cell>
          <cell r="BS156">
            <v>29.310000000000002</v>
          </cell>
          <cell r="BT156">
            <v>256.60000000000002</v>
          </cell>
          <cell r="BU156">
            <v>7520.9460000000008</v>
          </cell>
          <cell r="BV156">
            <v>502.5</v>
          </cell>
          <cell r="BW156">
            <v>5.681</v>
          </cell>
          <cell r="BX156">
            <v>2854.7024999999999</v>
          </cell>
          <cell r="BY156">
            <v>26.18</v>
          </cell>
          <cell r="BZ156">
            <v>154.702</v>
          </cell>
          <cell r="CA156">
            <v>4050.09836</v>
          </cell>
          <cell r="CB156">
            <v>39649.855080000008</v>
          </cell>
          <cell r="CD156">
            <v>19.96</v>
          </cell>
          <cell r="CE156">
            <v>33.865000000000002</v>
          </cell>
          <cell r="CF156">
            <v>675.94540000000006</v>
          </cell>
          <cell r="CG156">
            <v>27.900000000000002</v>
          </cell>
          <cell r="CH156">
            <v>28.94</v>
          </cell>
          <cell r="CI156">
            <v>807.42600000000004</v>
          </cell>
          <cell r="CJ156">
            <v>1483.3714</v>
          </cell>
          <cell r="CL156">
            <v>1272.8700000000001</v>
          </cell>
        </row>
        <row r="157">
          <cell r="A157" t="str">
            <v>06/30/2006</v>
          </cell>
          <cell r="B157">
            <v>38898</v>
          </cell>
          <cell r="C157">
            <v>93.290665277079455</v>
          </cell>
          <cell r="D157">
            <v>109.5677940257056</v>
          </cell>
          <cell r="E157">
            <v>68.130010214298139</v>
          </cell>
          <cell r="F157">
            <v>85.091549705200151</v>
          </cell>
          <cell r="G157">
            <v>100.11034047919291</v>
          </cell>
          <cell r="H157">
            <v>106.92710430930326</v>
          </cell>
          <cell r="I157">
            <v>53.1</v>
          </cell>
          <cell r="J157">
            <v>30.461250000000003</v>
          </cell>
          <cell r="K157">
            <v>200.46100000000001</v>
          </cell>
          <cell r="L157">
            <v>6106.2926362500011</v>
          </cell>
          <cell r="M157">
            <v>84.460000000000008</v>
          </cell>
          <cell r="N157">
            <v>74.040000000000006</v>
          </cell>
          <cell r="O157">
            <v>6253.4184000000014</v>
          </cell>
          <cell r="P157">
            <v>71.010000000000005</v>
          </cell>
          <cell r="Q157">
            <v>150.828</v>
          </cell>
          <cell r="R157">
            <v>10710.29628</v>
          </cell>
          <cell r="S157">
            <v>28.52</v>
          </cell>
          <cell r="T157">
            <v>92.665199999999999</v>
          </cell>
          <cell r="U157">
            <v>2642.8115039999998</v>
          </cell>
          <cell r="V157">
            <v>29.64</v>
          </cell>
          <cell r="W157">
            <v>391.84000000000003</v>
          </cell>
          <cell r="X157">
            <v>11614.137600000002</v>
          </cell>
          <cell r="Y157">
            <v>70.350000000000009</v>
          </cell>
          <cell r="Z157">
            <v>67.716999999999999</v>
          </cell>
          <cell r="AA157">
            <v>4763.8909500000009</v>
          </cell>
          <cell r="AB157">
            <v>18</v>
          </cell>
          <cell r="AC157">
            <v>118.74300000000001</v>
          </cell>
          <cell r="AD157">
            <v>2137.3740000000003</v>
          </cell>
          <cell r="AE157">
            <v>47.480000000000004</v>
          </cell>
          <cell r="AF157">
            <v>135.76599999999999</v>
          </cell>
          <cell r="AG157">
            <v>6446.16968</v>
          </cell>
          <cell r="AH157">
            <v>47.22</v>
          </cell>
          <cell r="AI157">
            <v>80.92</v>
          </cell>
          <cell r="AJ157">
            <v>3821.0423999999998</v>
          </cell>
          <cell r="AK157">
            <v>54495.433450250006</v>
          </cell>
          <cell r="AM157">
            <v>47.5</v>
          </cell>
          <cell r="AN157">
            <v>50.405999999999999</v>
          </cell>
          <cell r="AO157">
            <v>2394.2849999999999</v>
          </cell>
          <cell r="AP157">
            <v>49.67</v>
          </cell>
          <cell r="AQ157">
            <v>65.808999999999997</v>
          </cell>
          <cell r="AR157">
            <v>3268.7330299999999</v>
          </cell>
          <cell r="AS157">
            <v>91.15</v>
          </cell>
          <cell r="AT157">
            <v>45.334000000000003</v>
          </cell>
          <cell r="AU157">
            <v>4132.1941000000006</v>
          </cell>
          <cell r="AV157">
            <v>53.1</v>
          </cell>
          <cell r="AW157">
            <v>23.945</v>
          </cell>
          <cell r="AX157">
            <v>1271.4795000000001</v>
          </cell>
          <cell r="AY157">
            <v>11.05</v>
          </cell>
          <cell r="AZ157">
            <v>38.667000000000002</v>
          </cell>
          <cell r="BA157">
            <v>427.27035000000006</v>
          </cell>
          <cell r="BB157">
            <v>78</v>
          </cell>
          <cell r="BC157">
            <v>96.495999999999995</v>
          </cell>
          <cell r="BD157">
            <v>7526.6879999999992</v>
          </cell>
          <cell r="BE157">
            <v>19020.649979999998</v>
          </cell>
          <cell r="BG157">
            <v>50.300000000000004</v>
          </cell>
          <cell r="BH157">
            <v>119.292</v>
          </cell>
          <cell r="BI157">
            <v>6000.3876000000009</v>
          </cell>
          <cell r="BJ157">
            <v>23.82</v>
          </cell>
          <cell r="BK157">
            <v>312.91899999999998</v>
          </cell>
          <cell r="BL157">
            <v>7453.7305799999995</v>
          </cell>
          <cell r="BM157">
            <v>45.85</v>
          </cell>
          <cell r="BN157">
            <v>91.317999999999998</v>
          </cell>
          <cell r="BO157">
            <v>4186.9303</v>
          </cell>
          <cell r="BP157">
            <v>44.37</v>
          </cell>
          <cell r="BQ157">
            <v>159.21</v>
          </cell>
          <cell r="BR157">
            <v>7064.1476999999995</v>
          </cell>
          <cell r="BS157">
            <v>28.79</v>
          </cell>
          <cell r="BT157">
            <v>255.029</v>
          </cell>
          <cell r="BU157">
            <v>7342.2849099999994</v>
          </cell>
          <cell r="BV157">
            <v>491.25</v>
          </cell>
          <cell r="BW157">
            <v>5.7510000000000003</v>
          </cell>
          <cell r="BX157">
            <v>2825.17875</v>
          </cell>
          <cell r="BY157">
            <v>25.57</v>
          </cell>
          <cell r="BZ157">
            <v>154.702</v>
          </cell>
          <cell r="CA157">
            <v>3955.7301400000001</v>
          </cell>
          <cell r="CB157">
            <v>38828.38998</v>
          </cell>
          <cell r="CD157">
            <v>20.36</v>
          </cell>
          <cell r="CE157">
            <v>34.283000000000001</v>
          </cell>
          <cell r="CF157">
            <v>698.00188000000003</v>
          </cell>
          <cell r="CG157">
            <v>27.87</v>
          </cell>
          <cell r="CH157">
            <v>28.996000000000002</v>
          </cell>
          <cell r="CI157">
            <v>808.1185200000001</v>
          </cell>
          <cell r="CJ157">
            <v>1506.1204000000002</v>
          </cell>
          <cell r="CL157">
            <v>1270.2</v>
          </cell>
        </row>
        <row r="158">
          <cell r="A158" t="str">
            <v>07/03/2006</v>
          </cell>
          <cell r="B158">
            <v>38901</v>
          </cell>
          <cell r="C158">
            <v>93.314903400963416</v>
          </cell>
          <cell r="D158">
            <v>110.20311130711293</v>
          </cell>
          <cell r="E158">
            <v>68.274434225896954</v>
          </cell>
          <cell r="F158">
            <v>84.105647425817892</v>
          </cell>
          <cell r="G158">
            <v>100.89769861286253</v>
          </cell>
          <cell r="H158">
            <v>109.30326218284333</v>
          </cell>
          <cell r="I158">
            <v>54.28</v>
          </cell>
          <cell r="J158">
            <v>30.580920000000003</v>
          </cell>
          <cell r="K158">
            <v>200.46100000000001</v>
          </cell>
          <cell r="L158">
            <v>6130.2818041200007</v>
          </cell>
          <cell r="M158">
            <v>83.79</v>
          </cell>
          <cell r="N158">
            <v>74.040000000000006</v>
          </cell>
          <cell r="O158">
            <v>6203.8116000000009</v>
          </cell>
          <cell r="P158">
            <v>70.600000000000009</v>
          </cell>
          <cell r="Q158">
            <v>150.828</v>
          </cell>
          <cell r="R158">
            <v>10648.456800000002</v>
          </cell>
          <cell r="S158">
            <v>28.13</v>
          </cell>
          <cell r="T158">
            <v>92.665199999999999</v>
          </cell>
          <cell r="U158">
            <v>2606.6720759999998</v>
          </cell>
          <cell r="V158">
            <v>29.76</v>
          </cell>
          <cell r="W158">
            <v>391.84000000000003</v>
          </cell>
          <cell r="X158">
            <v>11661.158400000002</v>
          </cell>
          <cell r="Y158">
            <v>70.83</v>
          </cell>
          <cell r="Z158">
            <v>67.716999999999999</v>
          </cell>
          <cell r="AA158">
            <v>4796.3951099999995</v>
          </cell>
          <cell r="AB158">
            <v>18.36</v>
          </cell>
          <cell r="AC158">
            <v>118.74300000000001</v>
          </cell>
          <cell r="AD158">
            <v>2180.1214800000002</v>
          </cell>
          <cell r="AE158">
            <v>47.6</v>
          </cell>
          <cell r="AF158">
            <v>135.76599999999999</v>
          </cell>
          <cell r="AG158">
            <v>6462.4615999999996</v>
          </cell>
          <cell r="AH158">
            <v>47.21</v>
          </cell>
          <cell r="AI158">
            <v>80.92</v>
          </cell>
          <cell r="AJ158">
            <v>3820.2332000000001</v>
          </cell>
          <cell r="AK158">
            <v>54509.592070120008</v>
          </cell>
          <cell r="AM158">
            <v>46.62</v>
          </cell>
          <cell r="AN158">
            <v>50.405999999999999</v>
          </cell>
          <cell r="AO158">
            <v>2349.9277199999997</v>
          </cell>
          <cell r="AP158">
            <v>50.050000000000004</v>
          </cell>
          <cell r="AQ158">
            <v>65.808999999999997</v>
          </cell>
          <cell r="AR158">
            <v>3293.7404500000002</v>
          </cell>
          <cell r="AS158">
            <v>90.89</v>
          </cell>
          <cell r="AT158">
            <v>45.334000000000003</v>
          </cell>
          <cell r="AU158">
            <v>4120.40726</v>
          </cell>
          <cell r="AV158">
            <v>54.28</v>
          </cell>
          <cell r="AW158">
            <v>23.945</v>
          </cell>
          <cell r="AX158">
            <v>1299.7346</v>
          </cell>
          <cell r="AY158">
            <v>12.18</v>
          </cell>
          <cell r="AZ158">
            <v>38.667000000000002</v>
          </cell>
          <cell r="BA158">
            <v>470.96406000000002</v>
          </cell>
          <cell r="BB158">
            <v>78.72</v>
          </cell>
          <cell r="BC158">
            <v>96.495999999999995</v>
          </cell>
          <cell r="BD158">
            <v>7596.1651199999997</v>
          </cell>
          <cell r="BE158">
            <v>19130.93921</v>
          </cell>
          <cell r="BG158">
            <v>50.84</v>
          </cell>
          <cell r="BH158">
            <v>119.292</v>
          </cell>
          <cell r="BI158">
            <v>6064.8052800000005</v>
          </cell>
          <cell r="BJ158">
            <v>23.85</v>
          </cell>
          <cell r="BK158">
            <v>312.91899999999998</v>
          </cell>
          <cell r="BL158">
            <v>7463.1181500000002</v>
          </cell>
          <cell r="BM158">
            <v>46.26</v>
          </cell>
          <cell r="BN158">
            <v>91.317999999999998</v>
          </cell>
          <cell r="BO158">
            <v>4224.37068</v>
          </cell>
          <cell r="BP158">
            <v>44.26</v>
          </cell>
          <cell r="BQ158">
            <v>159.21</v>
          </cell>
          <cell r="BR158">
            <v>7046.6346000000003</v>
          </cell>
          <cell r="BS158">
            <v>28.740000000000002</v>
          </cell>
          <cell r="BT158">
            <v>255.029</v>
          </cell>
          <cell r="BU158">
            <v>7329.5334600000006</v>
          </cell>
          <cell r="BV158">
            <v>489.06</v>
          </cell>
          <cell r="BW158">
            <v>5.7510000000000003</v>
          </cell>
          <cell r="BX158">
            <v>2812.5840600000001</v>
          </cell>
          <cell r="BY158">
            <v>25.66</v>
          </cell>
          <cell r="BZ158">
            <v>154.702</v>
          </cell>
          <cell r="CA158">
            <v>3969.6533199999999</v>
          </cell>
          <cell r="CB158">
            <v>38910.699550000005</v>
          </cell>
          <cell r="CD158">
            <v>20.350000000000001</v>
          </cell>
          <cell r="CE158">
            <v>34.283000000000001</v>
          </cell>
          <cell r="CF158">
            <v>697.65905000000009</v>
          </cell>
          <cell r="CG158">
            <v>27.28</v>
          </cell>
          <cell r="CH158">
            <v>28.996000000000002</v>
          </cell>
          <cell r="CI158">
            <v>791.01088000000004</v>
          </cell>
          <cell r="CJ158">
            <v>1488.66993</v>
          </cell>
          <cell r="CL158">
            <v>1280.19</v>
          </cell>
        </row>
        <row r="159">
          <cell r="A159" t="str">
            <v>07/05/2006</v>
          </cell>
          <cell r="B159">
            <v>38903</v>
          </cell>
          <cell r="C159">
            <v>92.316392802302616</v>
          </cell>
          <cell r="D159">
            <v>107.64734574015978</v>
          </cell>
          <cell r="E159">
            <v>67.521729596102389</v>
          </cell>
          <cell r="F159">
            <v>81.932359812221804</v>
          </cell>
          <cell r="G159">
            <v>100.16629886506936</v>
          </cell>
          <cell r="H159">
            <v>107.51107531212243</v>
          </cell>
          <cell r="I159">
            <v>53.39</v>
          </cell>
          <cell r="J159">
            <v>30.116290000000003</v>
          </cell>
          <cell r="K159">
            <v>200.46100000000001</v>
          </cell>
          <cell r="L159">
            <v>6037.1416096900011</v>
          </cell>
          <cell r="M159">
            <v>83.070000000000007</v>
          </cell>
          <cell r="N159">
            <v>74.040000000000006</v>
          </cell>
          <cell r="O159">
            <v>6150.5028000000011</v>
          </cell>
          <cell r="P159">
            <v>70.06</v>
          </cell>
          <cell r="Q159">
            <v>150.828</v>
          </cell>
          <cell r="R159">
            <v>10567.009680000001</v>
          </cell>
          <cell r="S159">
            <v>27.990000000000002</v>
          </cell>
          <cell r="T159">
            <v>92.665199999999999</v>
          </cell>
          <cell r="U159">
            <v>2593.6989480000002</v>
          </cell>
          <cell r="V159">
            <v>29.48</v>
          </cell>
          <cell r="W159">
            <v>391.84000000000003</v>
          </cell>
          <cell r="X159">
            <v>11551.443200000002</v>
          </cell>
          <cell r="Y159">
            <v>69.239999999999995</v>
          </cell>
          <cell r="Z159">
            <v>67.716999999999999</v>
          </cell>
          <cell r="AA159">
            <v>4688.7250799999993</v>
          </cell>
          <cell r="AB159">
            <v>18.05</v>
          </cell>
          <cell r="AC159">
            <v>118.74300000000001</v>
          </cell>
          <cell r="AD159">
            <v>2143.3111500000005</v>
          </cell>
          <cell r="AE159">
            <v>47.29</v>
          </cell>
          <cell r="AF159">
            <v>135.76599999999999</v>
          </cell>
          <cell r="AG159">
            <v>6420.3741399999999</v>
          </cell>
          <cell r="AH159">
            <v>46.64</v>
          </cell>
          <cell r="AI159">
            <v>80.92</v>
          </cell>
          <cell r="AJ159">
            <v>3774.1088</v>
          </cell>
          <cell r="AK159">
            <v>53926.31540769001</v>
          </cell>
          <cell r="AM159">
            <v>44.660000000000004</v>
          </cell>
          <cell r="AN159">
            <v>50.405999999999999</v>
          </cell>
          <cell r="AO159">
            <v>2251.1319600000002</v>
          </cell>
          <cell r="AP159">
            <v>48.900000000000006</v>
          </cell>
          <cell r="AQ159">
            <v>65.808999999999997</v>
          </cell>
          <cell r="AR159">
            <v>3218.0601000000001</v>
          </cell>
          <cell r="AS159">
            <v>89.19</v>
          </cell>
          <cell r="AT159">
            <v>45.334000000000003</v>
          </cell>
          <cell r="AU159">
            <v>4043.3394600000001</v>
          </cell>
          <cell r="AV159">
            <v>53.39</v>
          </cell>
          <cell r="AW159">
            <v>23.945</v>
          </cell>
          <cell r="AX159">
            <v>1278.42355</v>
          </cell>
          <cell r="AY159">
            <v>11.88</v>
          </cell>
          <cell r="AZ159">
            <v>38.667000000000002</v>
          </cell>
          <cell r="BA159">
            <v>459.36396000000008</v>
          </cell>
          <cell r="BB159">
            <v>77.070000000000007</v>
          </cell>
          <cell r="BC159">
            <v>96.495999999999995</v>
          </cell>
          <cell r="BD159">
            <v>7436.9467199999999</v>
          </cell>
          <cell r="BE159">
            <v>18687.265749999999</v>
          </cell>
          <cell r="BG159">
            <v>50.21</v>
          </cell>
          <cell r="BH159">
            <v>119.292</v>
          </cell>
          <cell r="BI159">
            <v>5989.6513199999999</v>
          </cell>
          <cell r="BJ159">
            <v>23.51</v>
          </cell>
          <cell r="BK159">
            <v>312.91899999999998</v>
          </cell>
          <cell r="BL159">
            <v>7356.7256900000002</v>
          </cell>
          <cell r="BM159">
            <v>45.37</v>
          </cell>
          <cell r="BN159">
            <v>91.317999999999998</v>
          </cell>
          <cell r="BO159">
            <v>4143.0976599999995</v>
          </cell>
          <cell r="BP159">
            <v>44.2</v>
          </cell>
          <cell r="BQ159">
            <v>159.21</v>
          </cell>
          <cell r="BR159">
            <v>7037.0820000000012</v>
          </cell>
          <cell r="BS159">
            <v>28.67</v>
          </cell>
          <cell r="BT159">
            <v>255.029</v>
          </cell>
          <cell r="BU159">
            <v>7311.6814300000005</v>
          </cell>
          <cell r="BV159">
            <v>476.5</v>
          </cell>
          <cell r="BW159">
            <v>5.7510000000000003</v>
          </cell>
          <cell r="BX159">
            <v>2740.3515000000002</v>
          </cell>
          <cell r="BY159">
            <v>25.23</v>
          </cell>
          <cell r="BZ159">
            <v>154.702</v>
          </cell>
          <cell r="CA159">
            <v>3903.1314600000001</v>
          </cell>
          <cell r="CB159">
            <v>38481.721059999996</v>
          </cell>
          <cell r="CD159">
            <v>19.82</v>
          </cell>
          <cell r="CE159">
            <v>34.283000000000001</v>
          </cell>
          <cell r="CF159">
            <v>679.48905999999999</v>
          </cell>
          <cell r="CG159">
            <v>26.580000000000002</v>
          </cell>
          <cell r="CH159">
            <v>28.996000000000002</v>
          </cell>
          <cell r="CI159">
            <v>770.71368000000007</v>
          </cell>
          <cell r="CJ159">
            <v>1450.2027400000002</v>
          </cell>
          <cell r="CL159">
            <v>1270.9100000000001</v>
          </cell>
        </row>
        <row r="160">
          <cell r="A160" t="str">
            <v>07/06/2006</v>
          </cell>
          <cell r="B160">
            <v>38904</v>
          </cell>
          <cell r="C160">
            <v>91.882293804055877</v>
          </cell>
          <cell r="D160">
            <v>108.19230897138168</v>
          </cell>
          <cell r="E160">
            <v>68.211422723406926</v>
          </cell>
          <cell r="F160">
            <v>81.461251893301608</v>
          </cell>
          <cell r="G160">
            <v>100.41614123581336</v>
          </cell>
          <cell r="H160">
            <v>108.73942811115585</v>
          </cell>
          <cell r="I160">
            <v>54</v>
          </cell>
          <cell r="J160">
            <v>30.235970000000002</v>
          </cell>
          <cell r="K160">
            <v>200.46100000000001</v>
          </cell>
          <cell r="L160">
            <v>6061.1327821700006</v>
          </cell>
          <cell r="M160">
            <v>82.350000000000009</v>
          </cell>
          <cell r="N160">
            <v>74.040000000000006</v>
          </cell>
          <cell r="O160">
            <v>6097.1940000000013</v>
          </cell>
          <cell r="P160">
            <v>71.3</v>
          </cell>
          <cell r="Q160">
            <v>150.828</v>
          </cell>
          <cell r="R160">
            <v>10754.036399999999</v>
          </cell>
          <cell r="S160">
            <v>27.135000000000002</v>
          </cell>
          <cell r="T160">
            <v>92.665199999999999</v>
          </cell>
          <cell r="U160">
            <v>2514.470202</v>
          </cell>
          <cell r="V160">
            <v>28.700000000000003</v>
          </cell>
          <cell r="W160">
            <v>391.84000000000003</v>
          </cell>
          <cell r="X160">
            <v>11245.808000000003</v>
          </cell>
          <cell r="Y160">
            <v>68.92</v>
          </cell>
          <cell r="Z160">
            <v>67.716999999999999</v>
          </cell>
          <cell r="AA160">
            <v>4667.0556399999996</v>
          </cell>
          <cell r="AB160">
            <v>18.25</v>
          </cell>
          <cell r="AC160">
            <v>118.74300000000001</v>
          </cell>
          <cell r="AD160">
            <v>2167.0597500000003</v>
          </cell>
          <cell r="AE160">
            <v>47.39</v>
          </cell>
          <cell r="AF160">
            <v>135.76599999999999</v>
          </cell>
          <cell r="AG160">
            <v>6433.9507399999993</v>
          </cell>
          <cell r="AH160">
            <v>46.12</v>
          </cell>
          <cell r="AI160">
            <v>80.92</v>
          </cell>
          <cell r="AJ160">
            <v>3732.0303999999996</v>
          </cell>
          <cell r="AK160">
            <v>53672.737914170008</v>
          </cell>
          <cell r="AM160">
            <v>44.85</v>
          </cell>
          <cell r="AN160">
            <v>50.405999999999999</v>
          </cell>
          <cell r="AO160">
            <v>2260.7091</v>
          </cell>
          <cell r="AP160">
            <v>49.09</v>
          </cell>
          <cell r="AQ160">
            <v>65.808999999999997</v>
          </cell>
          <cell r="AR160">
            <v>3230.5638100000001</v>
          </cell>
          <cell r="AS160">
            <v>89.45</v>
          </cell>
          <cell r="AT160">
            <v>45.334000000000003</v>
          </cell>
          <cell r="AU160">
            <v>4055.1263000000004</v>
          </cell>
          <cell r="AV160">
            <v>54</v>
          </cell>
          <cell r="AW160">
            <v>23.945</v>
          </cell>
          <cell r="AX160">
            <v>1293.03</v>
          </cell>
          <cell r="AY160">
            <v>11.950000000000001</v>
          </cell>
          <cell r="AZ160">
            <v>38.667000000000002</v>
          </cell>
          <cell r="BA160">
            <v>462.07065000000006</v>
          </cell>
          <cell r="BB160">
            <v>77.52</v>
          </cell>
          <cell r="BC160">
            <v>96.495999999999995</v>
          </cell>
          <cell r="BD160">
            <v>7480.3699199999992</v>
          </cell>
          <cell r="BE160">
            <v>18781.869780000001</v>
          </cell>
          <cell r="BG160">
            <v>50.870000000000005</v>
          </cell>
          <cell r="BH160">
            <v>119.292</v>
          </cell>
          <cell r="BI160">
            <v>6068.3840400000008</v>
          </cell>
          <cell r="BJ160">
            <v>23.81</v>
          </cell>
          <cell r="BK160">
            <v>312.91899999999998</v>
          </cell>
          <cell r="BL160">
            <v>7450.6013899999989</v>
          </cell>
          <cell r="BM160">
            <v>46</v>
          </cell>
          <cell r="BN160">
            <v>91.317999999999998</v>
          </cell>
          <cell r="BO160">
            <v>4200.6279999999997</v>
          </cell>
          <cell r="BP160">
            <v>43.94</v>
          </cell>
          <cell r="BQ160">
            <v>159.21</v>
          </cell>
          <cell r="BR160">
            <v>6995.6873999999998</v>
          </cell>
          <cell r="BS160">
            <v>29.03</v>
          </cell>
          <cell r="BT160">
            <v>255.029</v>
          </cell>
          <cell r="BU160">
            <v>7403.4918699999998</v>
          </cell>
          <cell r="BV160">
            <v>481</v>
          </cell>
          <cell r="BW160">
            <v>5.7510000000000003</v>
          </cell>
          <cell r="BX160">
            <v>2766.2310000000002</v>
          </cell>
          <cell r="BY160">
            <v>25.79</v>
          </cell>
          <cell r="BZ160">
            <v>154.702</v>
          </cell>
          <cell r="CA160">
            <v>3989.76458</v>
          </cell>
          <cell r="CB160">
            <v>38874.788280000001</v>
          </cell>
          <cell r="CD160">
            <v>19.23</v>
          </cell>
          <cell r="CE160">
            <v>34.283000000000001</v>
          </cell>
          <cell r="CF160">
            <v>659.26209000000006</v>
          </cell>
          <cell r="CG160">
            <v>26.990000000000002</v>
          </cell>
          <cell r="CH160">
            <v>28.996000000000002</v>
          </cell>
          <cell r="CI160">
            <v>782.6020400000001</v>
          </cell>
          <cell r="CJ160">
            <v>1441.8641300000002</v>
          </cell>
          <cell r="CL160">
            <v>1274.08</v>
          </cell>
        </row>
        <row r="161">
          <cell r="A161" t="str">
            <v>07/07/2006</v>
          </cell>
          <cell r="B161">
            <v>38905</v>
          </cell>
          <cell r="C161">
            <v>91.026802799779631</v>
          </cell>
          <cell r="D161">
            <v>105.64152684055659</v>
          </cell>
          <cell r="E161">
            <v>68.310351635248807</v>
          </cell>
          <cell r="F161">
            <v>80.099452996316884</v>
          </cell>
          <cell r="G161">
            <v>99.73833543505674</v>
          </cell>
          <cell r="H161">
            <v>106.46395489327428</v>
          </cell>
          <cell r="I161">
            <v>52.870000000000005</v>
          </cell>
          <cell r="J161">
            <v>29.567190000000004</v>
          </cell>
          <cell r="K161">
            <v>200.46100000000001</v>
          </cell>
          <cell r="L161">
            <v>5927.0684745900007</v>
          </cell>
          <cell r="M161">
            <v>80.460000000000008</v>
          </cell>
          <cell r="N161">
            <v>74.040000000000006</v>
          </cell>
          <cell r="O161">
            <v>5957.2584000000015</v>
          </cell>
          <cell r="P161">
            <v>71.63</v>
          </cell>
          <cell r="Q161">
            <v>150.828</v>
          </cell>
          <cell r="R161">
            <v>10803.809639999999</v>
          </cell>
          <cell r="S161">
            <v>28.45</v>
          </cell>
          <cell r="T161">
            <v>92.665199999999999</v>
          </cell>
          <cell r="U161">
            <v>2636.32494</v>
          </cell>
          <cell r="V161">
            <v>27.95</v>
          </cell>
          <cell r="W161">
            <v>391.84000000000003</v>
          </cell>
          <cell r="X161">
            <v>10951.928</v>
          </cell>
          <cell r="Y161">
            <v>68.38</v>
          </cell>
          <cell r="Z161">
            <v>67.716999999999999</v>
          </cell>
          <cell r="AA161">
            <v>4630.4884599999996</v>
          </cell>
          <cell r="AB161">
            <v>18.080000000000002</v>
          </cell>
          <cell r="AC161">
            <v>118.74300000000001</v>
          </cell>
          <cell r="AD161">
            <v>2146.8734400000003</v>
          </cell>
          <cell r="AE161">
            <v>47.32</v>
          </cell>
          <cell r="AF161">
            <v>135.76599999999999</v>
          </cell>
          <cell r="AG161">
            <v>6424.4471199999998</v>
          </cell>
          <cell r="AH161">
            <v>45.660000000000004</v>
          </cell>
          <cell r="AI161">
            <v>80.92</v>
          </cell>
          <cell r="AJ161">
            <v>3694.8072000000002</v>
          </cell>
          <cell r="AK161">
            <v>53173.00567459</v>
          </cell>
          <cell r="AM161">
            <v>42.78</v>
          </cell>
          <cell r="AN161">
            <v>50.405999999999999</v>
          </cell>
          <cell r="AO161">
            <v>2156.36868</v>
          </cell>
          <cell r="AP161">
            <v>48</v>
          </cell>
          <cell r="AQ161">
            <v>65.808999999999997</v>
          </cell>
          <cell r="AR161">
            <v>3158.8319999999999</v>
          </cell>
          <cell r="AS161">
            <v>87.62</v>
          </cell>
          <cell r="AT161">
            <v>45.334000000000003</v>
          </cell>
          <cell r="AU161">
            <v>3972.1650800000007</v>
          </cell>
          <cell r="AV161">
            <v>52.870000000000005</v>
          </cell>
          <cell r="AW161">
            <v>23.945</v>
          </cell>
          <cell r="AX161">
            <v>1265.9721500000001</v>
          </cell>
          <cell r="AY161">
            <v>11.84</v>
          </cell>
          <cell r="AZ161">
            <v>38.667000000000002</v>
          </cell>
          <cell r="BA161">
            <v>457.81728000000004</v>
          </cell>
          <cell r="BB161">
            <v>75.94</v>
          </cell>
          <cell r="BC161">
            <v>96.495999999999995</v>
          </cell>
          <cell r="BD161">
            <v>7327.9062399999993</v>
          </cell>
          <cell r="BE161">
            <v>18339.061429999998</v>
          </cell>
          <cell r="BG161">
            <v>50.97</v>
          </cell>
          <cell r="BH161">
            <v>119.292</v>
          </cell>
          <cell r="BI161">
            <v>6080.3132399999995</v>
          </cell>
          <cell r="BJ161">
            <v>23.900000000000002</v>
          </cell>
          <cell r="BK161">
            <v>312.91899999999998</v>
          </cell>
          <cell r="BL161">
            <v>7478.7641000000003</v>
          </cell>
          <cell r="BM161">
            <v>45.76</v>
          </cell>
          <cell r="BN161">
            <v>91.317999999999998</v>
          </cell>
          <cell r="BO161">
            <v>4178.7116799999994</v>
          </cell>
          <cell r="BP161">
            <v>44.34</v>
          </cell>
          <cell r="BQ161">
            <v>159.21</v>
          </cell>
          <cell r="BR161">
            <v>7059.3714000000009</v>
          </cell>
          <cell r="BS161">
            <v>28.98</v>
          </cell>
          <cell r="BT161">
            <v>255.029</v>
          </cell>
          <cell r="BU161">
            <v>7390.7404200000001</v>
          </cell>
          <cell r="BV161">
            <v>477.98</v>
          </cell>
          <cell r="BW161">
            <v>5.7510000000000003</v>
          </cell>
          <cell r="BX161">
            <v>2748.8629800000003</v>
          </cell>
          <cell r="BY161">
            <v>25.82</v>
          </cell>
          <cell r="BZ161">
            <v>154.702</v>
          </cell>
          <cell r="CA161">
            <v>3994.4056399999999</v>
          </cell>
          <cell r="CB161">
            <v>38931.169459999997</v>
          </cell>
          <cell r="CD161">
            <v>18.510000000000002</v>
          </cell>
          <cell r="CE161">
            <v>34.283000000000001</v>
          </cell>
          <cell r="CF161">
            <v>634.57833000000005</v>
          </cell>
          <cell r="CG161">
            <v>27.01</v>
          </cell>
          <cell r="CH161">
            <v>28.996000000000002</v>
          </cell>
          <cell r="CI161">
            <v>783.18196000000012</v>
          </cell>
          <cell r="CJ161">
            <v>1417.7602900000002</v>
          </cell>
          <cell r="CL161">
            <v>1265.48</v>
          </cell>
        </row>
        <row r="162">
          <cell r="A162" t="str">
            <v>07/10/2006</v>
          </cell>
          <cell r="B162">
            <v>38908</v>
          </cell>
          <cell r="C162">
            <v>92.160246157890569</v>
          </cell>
          <cell r="D162">
            <v>104.36925221566891</v>
          </cell>
          <cell r="E162">
            <v>67.88726185352489</v>
          </cell>
          <cell r="F162">
            <v>81.112424767759819</v>
          </cell>
          <cell r="G162">
            <v>99.884930643127348</v>
          </cell>
          <cell r="H162">
            <v>108.03463552154651</v>
          </cell>
          <cell r="I162">
            <v>53.65</v>
          </cell>
          <cell r="J162">
            <v>29.884</v>
          </cell>
          <cell r="K162">
            <v>200.46100000000001</v>
          </cell>
          <cell r="L162">
            <v>5990.5765240000001</v>
          </cell>
          <cell r="M162">
            <v>80.98</v>
          </cell>
          <cell r="N162">
            <v>74.040000000000006</v>
          </cell>
          <cell r="O162">
            <v>5995.7592000000004</v>
          </cell>
          <cell r="P162">
            <v>72.37</v>
          </cell>
          <cell r="Q162">
            <v>150.828</v>
          </cell>
          <cell r="R162">
            <v>10915.42236</v>
          </cell>
          <cell r="S162">
            <v>28.84</v>
          </cell>
          <cell r="T162">
            <v>92.665199999999999</v>
          </cell>
          <cell r="U162">
            <v>2672.4643679999999</v>
          </cell>
          <cell r="V162">
            <v>28.63</v>
          </cell>
          <cell r="W162">
            <v>391.84000000000003</v>
          </cell>
          <cell r="X162">
            <v>11218.379200000001</v>
          </cell>
          <cell r="Y162">
            <v>69.06</v>
          </cell>
          <cell r="Z162">
            <v>67.716999999999999</v>
          </cell>
          <cell r="AA162">
            <v>4676.5360200000005</v>
          </cell>
          <cell r="AB162">
            <v>18.23</v>
          </cell>
          <cell r="AC162">
            <v>118.74300000000001</v>
          </cell>
          <cell r="AD162">
            <v>2164.68489</v>
          </cell>
          <cell r="AE162">
            <v>47.65</v>
          </cell>
          <cell r="AF162">
            <v>135.76599999999999</v>
          </cell>
          <cell r="AG162">
            <v>6469.2498999999998</v>
          </cell>
          <cell r="AH162">
            <v>46.12</v>
          </cell>
          <cell r="AI162">
            <v>80.92</v>
          </cell>
          <cell r="AJ162">
            <v>3732.0303999999996</v>
          </cell>
          <cell r="AK162">
            <v>53835.102862</v>
          </cell>
          <cell r="AM162">
            <v>41.85</v>
          </cell>
          <cell r="AN162">
            <v>50.405999999999999</v>
          </cell>
          <cell r="AO162">
            <v>2109.4911000000002</v>
          </cell>
          <cell r="AP162">
            <v>47.63</v>
          </cell>
          <cell r="AQ162">
            <v>65.808999999999997</v>
          </cell>
          <cell r="AR162">
            <v>3134.4826699999999</v>
          </cell>
          <cell r="AS162">
            <v>86.300000000000011</v>
          </cell>
          <cell r="AT162">
            <v>45.334000000000003</v>
          </cell>
          <cell r="AU162">
            <v>3912.3242000000009</v>
          </cell>
          <cell r="AV162">
            <v>53.65</v>
          </cell>
          <cell r="AW162">
            <v>23.945</v>
          </cell>
          <cell r="AX162">
            <v>1284.6492499999999</v>
          </cell>
          <cell r="AY162">
            <v>11.68</v>
          </cell>
          <cell r="AZ162">
            <v>38.667000000000002</v>
          </cell>
          <cell r="BA162">
            <v>451.63056</v>
          </cell>
          <cell r="BB162">
            <v>74.88</v>
          </cell>
          <cell r="BC162">
            <v>96.495999999999995</v>
          </cell>
          <cell r="BD162">
            <v>7225.6204799999996</v>
          </cell>
          <cell r="BE162">
            <v>18118.198260000001</v>
          </cell>
          <cell r="BG162">
            <v>50.63</v>
          </cell>
          <cell r="BH162">
            <v>119.292</v>
          </cell>
          <cell r="BI162">
            <v>6039.75396</v>
          </cell>
          <cell r="BJ162">
            <v>23.5</v>
          </cell>
          <cell r="BK162">
            <v>312.91899999999998</v>
          </cell>
          <cell r="BL162">
            <v>7353.5964999999997</v>
          </cell>
          <cell r="BM162">
            <v>45.12</v>
          </cell>
          <cell r="BN162">
            <v>91.317999999999998</v>
          </cell>
          <cell r="BO162">
            <v>4120.2681599999996</v>
          </cell>
          <cell r="BP162">
            <v>43.900000000000006</v>
          </cell>
          <cell r="BQ162">
            <v>159.21</v>
          </cell>
          <cell r="BR162">
            <v>6989.3190000000013</v>
          </cell>
          <cell r="BS162">
            <v>29.150000000000002</v>
          </cell>
          <cell r="BT162">
            <v>255.029</v>
          </cell>
          <cell r="BU162">
            <v>7434.0953500000005</v>
          </cell>
          <cell r="BV162">
            <v>480.75</v>
          </cell>
          <cell r="BW162">
            <v>5.7510000000000003</v>
          </cell>
          <cell r="BX162">
            <v>2764.7932500000002</v>
          </cell>
          <cell r="BY162">
            <v>25.78</v>
          </cell>
          <cell r="BZ162">
            <v>154.702</v>
          </cell>
          <cell r="CA162">
            <v>3988.21756</v>
          </cell>
          <cell r="CB162">
            <v>38690.04378</v>
          </cell>
          <cell r="CD162">
            <v>18.830000000000002</v>
          </cell>
          <cell r="CE162">
            <v>34.283000000000001</v>
          </cell>
          <cell r="CF162">
            <v>645.54889000000014</v>
          </cell>
          <cell r="CG162">
            <v>27.25</v>
          </cell>
          <cell r="CH162">
            <v>28.996000000000002</v>
          </cell>
          <cell r="CI162">
            <v>790.14100000000008</v>
          </cell>
          <cell r="CJ162">
            <v>1435.6898900000001</v>
          </cell>
          <cell r="CL162">
            <v>1267.3399999999999</v>
          </cell>
        </row>
        <row r="163">
          <cell r="A163" t="str">
            <v>07/11/2006</v>
          </cell>
          <cell r="B163">
            <v>38909</v>
          </cell>
          <cell r="C163">
            <v>91.727036542512465</v>
          </cell>
          <cell r="D163">
            <v>103.50393937118491</v>
          </cell>
          <cell r="E163">
            <v>66.973744501694881</v>
          </cell>
          <cell r="F163">
            <v>81.333183529187252</v>
          </cell>
          <cell r="G163">
            <v>100.29319041614121</v>
          </cell>
          <cell r="H163">
            <v>110.47120418848166</v>
          </cell>
          <cell r="I163">
            <v>54.86</v>
          </cell>
          <cell r="J163">
            <v>29.912140000000001</v>
          </cell>
          <cell r="K163">
            <v>200.46100000000001</v>
          </cell>
          <cell r="L163">
            <v>5996.2174965400009</v>
          </cell>
          <cell r="M163">
            <v>79.800000000000011</v>
          </cell>
          <cell r="N163">
            <v>74.040000000000006</v>
          </cell>
          <cell r="O163">
            <v>5908.3920000000016</v>
          </cell>
          <cell r="P163">
            <v>72.47</v>
          </cell>
          <cell r="Q163">
            <v>150.828</v>
          </cell>
          <cell r="R163">
            <v>10930.505160000001</v>
          </cell>
          <cell r="S163">
            <v>28.21</v>
          </cell>
          <cell r="T163">
            <v>92.665199999999999</v>
          </cell>
          <cell r="U163">
            <v>2614.0852920000002</v>
          </cell>
          <cell r="V163">
            <v>28.650000000000002</v>
          </cell>
          <cell r="W163">
            <v>391.84000000000003</v>
          </cell>
          <cell r="X163">
            <v>11226.216000000002</v>
          </cell>
          <cell r="Y163">
            <v>68.790000000000006</v>
          </cell>
          <cell r="Z163">
            <v>67.716999999999999</v>
          </cell>
          <cell r="AA163">
            <v>4658.2524300000005</v>
          </cell>
          <cell r="AB163">
            <v>18.78</v>
          </cell>
          <cell r="AC163">
            <v>118.74300000000001</v>
          </cell>
          <cell r="AD163">
            <v>2229.9935400000004</v>
          </cell>
          <cell r="AE163">
            <v>47.03</v>
          </cell>
          <cell r="AF163">
            <v>135.76599999999999</v>
          </cell>
          <cell r="AG163">
            <v>6385.0749799999994</v>
          </cell>
          <cell r="AH163">
            <v>44.900000000000006</v>
          </cell>
          <cell r="AI163">
            <v>80.92</v>
          </cell>
          <cell r="AJ163">
            <v>3633.3080000000004</v>
          </cell>
          <cell r="AK163">
            <v>53582.044898540007</v>
          </cell>
          <cell r="AM163">
            <v>41.22</v>
          </cell>
          <cell r="AN163">
            <v>50.405999999999999</v>
          </cell>
          <cell r="AO163">
            <v>2077.7353199999998</v>
          </cell>
          <cell r="AP163">
            <v>47.67</v>
          </cell>
          <cell r="AQ163">
            <v>65.808999999999997</v>
          </cell>
          <cell r="AR163">
            <v>3137.1150299999999</v>
          </cell>
          <cell r="AS163">
            <v>84.25</v>
          </cell>
          <cell r="AT163">
            <v>45.334000000000003</v>
          </cell>
          <cell r="AU163">
            <v>3819.3895000000002</v>
          </cell>
          <cell r="AV163">
            <v>54.86</v>
          </cell>
          <cell r="AW163">
            <v>23.945</v>
          </cell>
          <cell r="AX163">
            <v>1313.6226999999999</v>
          </cell>
          <cell r="AY163">
            <v>11.600000000000001</v>
          </cell>
          <cell r="AZ163">
            <v>38.667000000000002</v>
          </cell>
          <cell r="BA163">
            <v>448.5372000000001</v>
          </cell>
          <cell r="BB163">
            <v>74.320000000000007</v>
          </cell>
          <cell r="BC163">
            <v>96.495999999999995</v>
          </cell>
          <cell r="BD163">
            <v>7171.5827200000003</v>
          </cell>
          <cell r="BE163">
            <v>17967.982470000003</v>
          </cell>
          <cell r="BG163">
            <v>50.15</v>
          </cell>
          <cell r="BH163">
            <v>119.292</v>
          </cell>
          <cell r="BI163">
            <v>5982.4938000000002</v>
          </cell>
          <cell r="BJ163">
            <v>23.01</v>
          </cell>
          <cell r="BK163">
            <v>312.91899999999998</v>
          </cell>
          <cell r="BL163">
            <v>7200.2661900000003</v>
          </cell>
          <cell r="BM163">
            <v>44</v>
          </cell>
          <cell r="BN163">
            <v>91.317999999999998</v>
          </cell>
          <cell r="BO163">
            <v>4017.9919999999997</v>
          </cell>
          <cell r="BP163">
            <v>43.07</v>
          </cell>
          <cell r="BQ163">
            <v>159.21</v>
          </cell>
          <cell r="BR163">
            <v>6857.1747000000005</v>
          </cell>
          <cell r="BS163">
            <v>29.16</v>
          </cell>
          <cell r="BT163">
            <v>255.029</v>
          </cell>
          <cell r="BU163">
            <v>7436.6456399999997</v>
          </cell>
          <cell r="BV163">
            <v>472</v>
          </cell>
          <cell r="BW163">
            <v>5.7510000000000003</v>
          </cell>
          <cell r="BX163">
            <v>2714.4720000000002</v>
          </cell>
          <cell r="BY163">
            <v>25.6</v>
          </cell>
          <cell r="BZ163">
            <v>154.702</v>
          </cell>
          <cell r="CA163">
            <v>3960.3712</v>
          </cell>
          <cell r="CB163">
            <v>38169.415529999998</v>
          </cell>
          <cell r="CD163">
            <v>19.240000000000002</v>
          </cell>
          <cell r="CE163">
            <v>34.283000000000001</v>
          </cell>
          <cell r="CF163">
            <v>659.60492000000011</v>
          </cell>
          <cell r="CG163">
            <v>26.900000000000002</v>
          </cell>
          <cell r="CH163">
            <v>28.996000000000002</v>
          </cell>
          <cell r="CI163">
            <v>779.99240000000009</v>
          </cell>
          <cell r="CJ163">
            <v>1439.5973200000003</v>
          </cell>
          <cell r="CL163">
            <v>1272.52</v>
          </cell>
        </row>
        <row r="164">
          <cell r="A164" t="str">
            <v>07/12/2006</v>
          </cell>
          <cell r="B164">
            <v>38910</v>
          </cell>
          <cell r="C164">
            <v>90.395772769320573</v>
          </cell>
          <cell r="D164">
            <v>101.2916715016386</v>
          </cell>
          <cell r="E164">
            <v>65.015382363193481</v>
          </cell>
          <cell r="F164">
            <v>78.768549580169065</v>
          </cell>
          <cell r="G164">
            <v>99.196090794451436</v>
          </cell>
          <cell r="H164">
            <v>106.78614579138139</v>
          </cell>
          <cell r="I164">
            <v>53.03</v>
          </cell>
          <cell r="J164">
            <v>29.496790000000001</v>
          </cell>
          <cell r="K164">
            <v>200.46100000000001</v>
          </cell>
          <cell r="L164">
            <v>5912.9560201900003</v>
          </cell>
          <cell r="M164">
            <v>77.760000000000005</v>
          </cell>
          <cell r="N164">
            <v>74.040000000000006</v>
          </cell>
          <cell r="O164">
            <v>5757.3504000000012</v>
          </cell>
          <cell r="P164">
            <v>72</v>
          </cell>
          <cell r="Q164">
            <v>150.828</v>
          </cell>
          <cell r="R164">
            <v>10859.616</v>
          </cell>
          <cell r="S164">
            <v>28.35</v>
          </cell>
          <cell r="T164">
            <v>92.665199999999999</v>
          </cell>
          <cell r="U164">
            <v>2627.0584200000003</v>
          </cell>
          <cell r="V164">
            <v>27.900000000000002</v>
          </cell>
          <cell r="W164">
            <v>391.84000000000003</v>
          </cell>
          <cell r="X164">
            <v>10932.336000000001</v>
          </cell>
          <cell r="Y164">
            <v>68.09</v>
          </cell>
          <cell r="Z164">
            <v>67.716999999999999</v>
          </cell>
          <cell r="AA164">
            <v>4610.8505299999997</v>
          </cell>
          <cell r="AB164">
            <v>18.52</v>
          </cell>
          <cell r="AC164">
            <v>118.74300000000001</v>
          </cell>
          <cell r="AD164">
            <v>2199.1203600000003</v>
          </cell>
          <cell r="AE164">
            <v>46.44</v>
          </cell>
          <cell r="AF164">
            <v>135.76599999999999</v>
          </cell>
          <cell r="AG164">
            <v>6304.9730399999989</v>
          </cell>
          <cell r="AH164">
            <v>44.49</v>
          </cell>
          <cell r="AI164">
            <v>80.92</v>
          </cell>
          <cell r="AJ164">
            <v>3600.1308000000004</v>
          </cell>
          <cell r="AK164">
            <v>52804.391570189997</v>
          </cell>
          <cell r="AM164">
            <v>40.42</v>
          </cell>
          <cell r="AN164">
            <v>50.405999999999999</v>
          </cell>
          <cell r="AO164">
            <v>2037.4105200000001</v>
          </cell>
          <cell r="AP164">
            <v>46.83</v>
          </cell>
          <cell r="AQ164">
            <v>65.808999999999997</v>
          </cell>
          <cell r="AR164">
            <v>3081.83547</v>
          </cell>
          <cell r="AS164">
            <v>82.75</v>
          </cell>
          <cell r="AT164">
            <v>45.334000000000003</v>
          </cell>
          <cell r="AU164">
            <v>3751.3885000000005</v>
          </cell>
          <cell r="AV164">
            <v>53.03</v>
          </cell>
          <cell r="AW164">
            <v>23.945</v>
          </cell>
          <cell r="AX164">
            <v>1269.8033500000001</v>
          </cell>
          <cell r="AY164">
            <v>11.15</v>
          </cell>
          <cell r="AZ164">
            <v>38.667000000000002</v>
          </cell>
          <cell r="BA164">
            <v>431.13705000000004</v>
          </cell>
          <cell r="BB164">
            <v>72.67</v>
          </cell>
          <cell r="BC164">
            <v>96.495999999999995</v>
          </cell>
          <cell r="BD164">
            <v>7012.3643199999997</v>
          </cell>
          <cell r="BE164">
            <v>17583.93921</v>
          </cell>
          <cell r="BG164">
            <v>47.86</v>
          </cell>
          <cell r="BH164">
            <v>119.292</v>
          </cell>
          <cell r="BI164">
            <v>5709.3151200000002</v>
          </cell>
          <cell r="BJ164">
            <v>22.830000000000002</v>
          </cell>
          <cell r="BK164">
            <v>312.91899999999998</v>
          </cell>
          <cell r="BL164">
            <v>7143.9407700000002</v>
          </cell>
          <cell r="BM164">
            <v>42.400000000000006</v>
          </cell>
          <cell r="BN164">
            <v>91.317999999999998</v>
          </cell>
          <cell r="BO164">
            <v>3871.8832000000002</v>
          </cell>
          <cell r="BP164">
            <v>41.59</v>
          </cell>
          <cell r="BQ164">
            <v>159.21</v>
          </cell>
          <cell r="BR164">
            <v>6621.5439000000006</v>
          </cell>
          <cell r="BS164">
            <v>28.52</v>
          </cell>
          <cell r="BT164">
            <v>255.029</v>
          </cell>
          <cell r="BU164">
            <v>7273.4270799999995</v>
          </cell>
          <cell r="BV164">
            <v>455</v>
          </cell>
          <cell r="BW164">
            <v>5.7510000000000003</v>
          </cell>
          <cell r="BX164">
            <v>2616.7049999999999</v>
          </cell>
          <cell r="BY164">
            <v>24.67</v>
          </cell>
          <cell r="BZ164">
            <v>154.702</v>
          </cell>
          <cell r="CA164">
            <v>3816.4983400000001</v>
          </cell>
          <cell r="CB164">
            <v>37053.313410000002</v>
          </cell>
          <cell r="CD164">
            <v>19.100000000000001</v>
          </cell>
          <cell r="CE164">
            <v>34.283000000000001</v>
          </cell>
          <cell r="CF164">
            <v>654.8053000000001</v>
          </cell>
          <cell r="CG164">
            <v>25.5</v>
          </cell>
          <cell r="CH164">
            <v>28.996000000000002</v>
          </cell>
          <cell r="CI164">
            <v>739.39800000000002</v>
          </cell>
          <cell r="CJ164">
            <v>1394.2033000000001</v>
          </cell>
          <cell r="CL164">
            <v>1258.6000000000001</v>
          </cell>
        </row>
        <row r="165">
          <cell r="A165" t="str">
            <v>07/13/2006</v>
          </cell>
          <cell r="B165">
            <v>38911</v>
          </cell>
          <cell r="C165">
            <v>89.099791468403481</v>
          </cell>
          <cell r="D165">
            <v>97.956650812558692</v>
          </cell>
          <cell r="E165">
            <v>64.283461459141961</v>
          </cell>
          <cell r="F165">
            <v>76.940915645724345</v>
          </cell>
          <cell r="G165">
            <v>97.910624211853701</v>
          </cell>
          <cell r="H165">
            <v>102.47684252919855</v>
          </cell>
          <cell r="I165">
            <v>50.89</v>
          </cell>
          <cell r="J165">
            <v>29.264480000000002</v>
          </cell>
          <cell r="K165">
            <v>200.46100000000001</v>
          </cell>
          <cell r="L165">
            <v>5866.3869252800005</v>
          </cell>
          <cell r="M165">
            <v>76.010000000000005</v>
          </cell>
          <cell r="N165">
            <v>74.040000000000006</v>
          </cell>
          <cell r="O165">
            <v>5627.7804000000006</v>
          </cell>
          <cell r="P165">
            <v>72.010000000000005</v>
          </cell>
          <cell r="Q165">
            <v>150.828</v>
          </cell>
          <cell r="R165">
            <v>10861.124280000002</v>
          </cell>
          <cell r="S165">
            <v>27.73</v>
          </cell>
          <cell r="T165">
            <v>92.665199999999999</v>
          </cell>
          <cell r="U165">
            <v>2569.6059959999998</v>
          </cell>
          <cell r="V165">
            <v>27.27</v>
          </cell>
          <cell r="W165">
            <v>391.84000000000003</v>
          </cell>
          <cell r="X165">
            <v>10685.4768</v>
          </cell>
          <cell r="Y165">
            <v>67.23</v>
          </cell>
          <cell r="Z165">
            <v>67.716999999999999</v>
          </cell>
          <cell r="AA165">
            <v>4552.61391</v>
          </cell>
          <cell r="AB165">
            <v>18.150000000000002</v>
          </cell>
          <cell r="AC165">
            <v>118.74300000000001</v>
          </cell>
          <cell r="AD165">
            <v>2155.1854500000004</v>
          </cell>
          <cell r="AE165">
            <v>45.77</v>
          </cell>
          <cell r="AF165">
            <v>135.76599999999999</v>
          </cell>
          <cell r="AG165">
            <v>6214.0098200000002</v>
          </cell>
          <cell r="AH165">
            <v>43.44</v>
          </cell>
          <cell r="AI165">
            <v>80.92</v>
          </cell>
          <cell r="AJ165">
            <v>3515.1648</v>
          </cell>
          <cell r="AK165">
            <v>52047.348381279997</v>
          </cell>
          <cell r="AM165">
            <v>39.53</v>
          </cell>
          <cell r="AN165">
            <v>50.405999999999999</v>
          </cell>
          <cell r="AO165">
            <v>1992.54918</v>
          </cell>
          <cell r="AP165">
            <v>44.96</v>
          </cell>
          <cell r="AQ165">
            <v>65.808999999999997</v>
          </cell>
          <cell r="AR165">
            <v>2958.7726400000001</v>
          </cell>
          <cell r="AS165">
            <v>80.31</v>
          </cell>
          <cell r="AT165">
            <v>45.334000000000003</v>
          </cell>
          <cell r="AU165">
            <v>3640.7735400000001</v>
          </cell>
          <cell r="AV165">
            <v>50.89</v>
          </cell>
          <cell r="AW165">
            <v>23.945</v>
          </cell>
          <cell r="AX165">
            <v>1218.56105</v>
          </cell>
          <cell r="AY165">
            <v>10.92</v>
          </cell>
          <cell r="AZ165">
            <v>38.667000000000002</v>
          </cell>
          <cell r="BA165">
            <v>422.24364000000003</v>
          </cell>
          <cell r="BB165">
            <v>70.180000000000007</v>
          </cell>
          <cell r="BC165">
            <v>96.495999999999995</v>
          </cell>
          <cell r="BD165">
            <v>6772.0892800000001</v>
          </cell>
          <cell r="BE165">
            <v>17004.98933</v>
          </cell>
          <cell r="BG165">
            <v>47.37</v>
          </cell>
          <cell r="BH165">
            <v>119.292</v>
          </cell>
          <cell r="BI165">
            <v>5650.86204</v>
          </cell>
          <cell r="BJ165">
            <v>22.86</v>
          </cell>
          <cell r="BK165">
            <v>312.91899999999998</v>
          </cell>
          <cell r="BL165">
            <v>7153.3283399999991</v>
          </cell>
          <cell r="BM165">
            <v>41.67</v>
          </cell>
          <cell r="BN165">
            <v>91.317999999999998</v>
          </cell>
          <cell r="BO165">
            <v>3805.2210599999999</v>
          </cell>
          <cell r="BP165">
            <v>41.07</v>
          </cell>
          <cell r="BQ165">
            <v>159.21</v>
          </cell>
          <cell r="BR165">
            <v>6538.7547000000004</v>
          </cell>
          <cell r="BS165">
            <v>28.04</v>
          </cell>
          <cell r="BT165">
            <v>255.029</v>
          </cell>
          <cell r="BU165">
            <v>7151.0131599999995</v>
          </cell>
          <cell r="BV165">
            <v>441.5</v>
          </cell>
          <cell r="BW165">
            <v>5.7510000000000003</v>
          </cell>
          <cell r="BX165">
            <v>2539.0665000000004</v>
          </cell>
          <cell r="BY165">
            <v>24.55</v>
          </cell>
          <cell r="BZ165">
            <v>154.702</v>
          </cell>
          <cell r="CA165">
            <v>3797.9340999999999</v>
          </cell>
          <cell r="CB165">
            <v>36636.179899999996</v>
          </cell>
          <cell r="CD165">
            <v>18.740000000000002</v>
          </cell>
          <cell r="CE165">
            <v>34.283000000000001</v>
          </cell>
          <cell r="CF165">
            <v>642.46342000000004</v>
          </cell>
          <cell r="CG165">
            <v>24.810000000000002</v>
          </cell>
          <cell r="CH165">
            <v>28.996000000000002</v>
          </cell>
          <cell r="CI165">
            <v>719.39076000000011</v>
          </cell>
          <cell r="CJ165">
            <v>1361.8541800000003</v>
          </cell>
          <cell r="CL165">
            <v>1242.29</v>
          </cell>
        </row>
        <row r="166">
          <cell r="A166" t="str">
            <v>07/14/2006</v>
          </cell>
          <cell r="B166">
            <v>38912</v>
          </cell>
          <cell r="C166">
            <v>87.756058196062597</v>
          </cell>
          <cell r="D166">
            <v>96.154066600870806</v>
          </cell>
          <cell r="E166">
            <v>61.654493300939336</v>
          </cell>
          <cell r="F166">
            <v>77.632223004027026</v>
          </cell>
          <cell r="G166">
            <v>97.430643127364419</v>
          </cell>
          <cell r="H166">
            <v>99.818767619814736</v>
          </cell>
          <cell r="I166">
            <v>49.57</v>
          </cell>
          <cell r="J166">
            <v>28.412660000000002</v>
          </cell>
          <cell r="K166">
            <v>200.46100000000001</v>
          </cell>
          <cell r="L166">
            <v>5695.6302362600009</v>
          </cell>
          <cell r="M166">
            <v>75.3</v>
          </cell>
          <cell r="N166">
            <v>74.040000000000006</v>
          </cell>
          <cell r="O166">
            <v>5575.2120000000004</v>
          </cell>
          <cell r="P166">
            <v>70.83</v>
          </cell>
          <cell r="Q166">
            <v>150.828</v>
          </cell>
          <cell r="R166">
            <v>10683.14724</v>
          </cell>
          <cell r="S166">
            <v>26.6</v>
          </cell>
          <cell r="T166">
            <v>92.665199999999999</v>
          </cell>
          <cell r="U166">
            <v>2464.8943199999999</v>
          </cell>
          <cell r="V166">
            <v>27.07</v>
          </cell>
          <cell r="W166">
            <v>391.84000000000003</v>
          </cell>
          <cell r="X166">
            <v>10607.108800000002</v>
          </cell>
          <cell r="Y166">
            <v>66.05</v>
          </cell>
          <cell r="Z166">
            <v>67.716999999999999</v>
          </cell>
          <cell r="AA166">
            <v>4472.7078499999998</v>
          </cell>
          <cell r="AB166">
            <v>17.89</v>
          </cell>
          <cell r="AC166">
            <v>118.74300000000001</v>
          </cell>
          <cell r="AD166">
            <v>2124.3122700000004</v>
          </cell>
          <cell r="AE166">
            <v>45.52</v>
          </cell>
          <cell r="AF166">
            <v>135.76599999999999</v>
          </cell>
          <cell r="AG166">
            <v>6180.0683200000003</v>
          </cell>
          <cell r="AH166">
            <v>42.75</v>
          </cell>
          <cell r="AI166">
            <v>80.92</v>
          </cell>
          <cell r="AJ166">
            <v>3459.33</v>
          </cell>
          <cell r="AK166">
            <v>51262.411036260004</v>
          </cell>
          <cell r="AM166">
            <v>39.1</v>
          </cell>
          <cell r="AN166">
            <v>50.405999999999999</v>
          </cell>
          <cell r="AO166">
            <v>1970.8746000000001</v>
          </cell>
          <cell r="AP166">
            <v>43.75</v>
          </cell>
          <cell r="AQ166">
            <v>65.808999999999997</v>
          </cell>
          <cell r="AR166">
            <v>2879.1437499999997</v>
          </cell>
          <cell r="AS166">
            <v>78.97</v>
          </cell>
          <cell r="AT166">
            <v>45.334000000000003</v>
          </cell>
          <cell r="AU166">
            <v>3580.0259800000003</v>
          </cell>
          <cell r="AV166">
            <v>49.57</v>
          </cell>
          <cell r="AW166">
            <v>23.945</v>
          </cell>
          <cell r="AX166">
            <v>1186.9536499999999</v>
          </cell>
          <cell r="AY166">
            <v>10.98</v>
          </cell>
          <cell r="AZ166">
            <v>38.667000000000002</v>
          </cell>
          <cell r="BA166">
            <v>424.56366000000003</v>
          </cell>
          <cell r="BB166">
            <v>68.92</v>
          </cell>
          <cell r="BC166">
            <v>96.495999999999995</v>
          </cell>
          <cell r="BD166">
            <v>6650.50432</v>
          </cell>
          <cell r="BE166">
            <v>16692.06596</v>
          </cell>
          <cell r="BG166">
            <v>45.800000000000004</v>
          </cell>
          <cell r="BH166">
            <v>119.292</v>
          </cell>
          <cell r="BI166">
            <v>5463.5736000000006</v>
          </cell>
          <cell r="BJ166">
            <v>21.200000000000003</v>
          </cell>
          <cell r="BK166">
            <v>312.91899999999998</v>
          </cell>
          <cell r="BL166">
            <v>6633.8828000000003</v>
          </cell>
          <cell r="BM166">
            <v>39.92</v>
          </cell>
          <cell r="BN166">
            <v>91.317999999999998</v>
          </cell>
          <cell r="BO166">
            <v>3645.4145600000002</v>
          </cell>
          <cell r="BP166">
            <v>40.07</v>
          </cell>
          <cell r="BQ166">
            <v>159.21</v>
          </cell>
          <cell r="BR166">
            <v>6379.5447000000004</v>
          </cell>
          <cell r="BS166">
            <v>27.05</v>
          </cell>
          <cell r="BT166">
            <v>255.029</v>
          </cell>
          <cell r="BU166">
            <v>6898.5344500000001</v>
          </cell>
          <cell r="BV166">
            <v>426.1</v>
          </cell>
          <cell r="BW166">
            <v>5.7510000000000003</v>
          </cell>
          <cell r="BX166">
            <v>2450.5011000000004</v>
          </cell>
          <cell r="BY166">
            <v>23.700000000000003</v>
          </cell>
          <cell r="BZ166">
            <v>154.702</v>
          </cell>
          <cell r="CA166">
            <v>3666.4374000000003</v>
          </cell>
          <cell r="CB166">
            <v>35137.888610000002</v>
          </cell>
          <cell r="CD166">
            <v>19.080000000000002</v>
          </cell>
          <cell r="CE166">
            <v>34.283000000000001</v>
          </cell>
          <cell r="CF166">
            <v>654.11964000000012</v>
          </cell>
          <cell r="CG166">
            <v>24.830000000000002</v>
          </cell>
          <cell r="CH166">
            <v>28.996000000000002</v>
          </cell>
          <cell r="CI166">
            <v>719.97068000000013</v>
          </cell>
          <cell r="CJ166">
            <v>1374.0903200000002</v>
          </cell>
          <cell r="CL166">
            <v>1236.2</v>
          </cell>
        </row>
        <row r="167">
          <cell r="A167" t="str">
            <v>07/17/2006</v>
          </cell>
          <cell r="B167">
            <v>38915</v>
          </cell>
          <cell r="C167">
            <v>87.742133843171061</v>
          </cell>
          <cell r="D167">
            <v>94.933298369919186</v>
          </cell>
          <cell r="E167">
            <v>61.206066807546463</v>
          </cell>
          <cell r="F167">
            <v>75.786853476011231</v>
          </cell>
          <cell r="G167">
            <v>97.295870113493052</v>
          </cell>
          <cell r="H167">
            <v>100.78534031413614</v>
          </cell>
          <cell r="I167">
            <v>50.050000000000004</v>
          </cell>
          <cell r="J167">
            <v>28.328190000000003</v>
          </cell>
          <cell r="K167">
            <v>200.46100000000001</v>
          </cell>
          <cell r="L167">
            <v>5678.697295590001</v>
          </cell>
          <cell r="M167">
            <v>75.400000000000006</v>
          </cell>
          <cell r="N167">
            <v>74.040000000000006</v>
          </cell>
          <cell r="O167">
            <v>5582.6160000000009</v>
          </cell>
          <cell r="P167">
            <v>70.55</v>
          </cell>
          <cell r="Q167">
            <v>150.828</v>
          </cell>
          <cell r="R167">
            <v>10640.9154</v>
          </cell>
          <cell r="S167">
            <v>26.13</v>
          </cell>
          <cell r="T167">
            <v>92.665199999999999</v>
          </cell>
          <cell r="U167">
            <v>2421.341676</v>
          </cell>
          <cell r="V167">
            <v>27.3</v>
          </cell>
          <cell r="W167">
            <v>391.84000000000003</v>
          </cell>
          <cell r="X167">
            <v>10697.232000000002</v>
          </cell>
          <cell r="Y167">
            <v>65.710000000000008</v>
          </cell>
          <cell r="Z167">
            <v>67.716999999999999</v>
          </cell>
          <cell r="AA167">
            <v>4449.6840700000002</v>
          </cell>
          <cell r="AB167">
            <v>17.79</v>
          </cell>
          <cell r="AC167">
            <v>118.74300000000001</v>
          </cell>
          <cell r="AD167">
            <v>2112.43797</v>
          </cell>
          <cell r="AE167">
            <v>45.660000000000004</v>
          </cell>
          <cell r="AF167">
            <v>135.76599999999999</v>
          </cell>
          <cell r="AG167">
            <v>6199.0755600000002</v>
          </cell>
          <cell r="AH167">
            <v>42.910000000000004</v>
          </cell>
          <cell r="AI167">
            <v>80.92</v>
          </cell>
          <cell r="AJ167">
            <v>3472.2772000000004</v>
          </cell>
          <cell r="AK167">
            <v>51254.277171590002</v>
          </cell>
          <cell r="AM167">
            <v>38.1</v>
          </cell>
          <cell r="AN167">
            <v>50.405999999999999</v>
          </cell>
          <cell r="AO167">
            <v>1920.4685999999999</v>
          </cell>
          <cell r="AP167">
            <v>42.87</v>
          </cell>
          <cell r="AQ167">
            <v>65.808999999999997</v>
          </cell>
          <cell r="AR167">
            <v>2821.2318299999997</v>
          </cell>
          <cell r="AS167">
            <v>77.13</v>
          </cell>
          <cell r="AT167">
            <v>45.334000000000003</v>
          </cell>
          <cell r="AU167">
            <v>3496.6114200000002</v>
          </cell>
          <cell r="AV167">
            <v>50.050000000000004</v>
          </cell>
          <cell r="AW167">
            <v>23.945</v>
          </cell>
          <cell r="AX167">
            <v>1198.4472500000002</v>
          </cell>
          <cell r="AY167">
            <v>10.51</v>
          </cell>
          <cell r="AZ167">
            <v>38.667000000000002</v>
          </cell>
          <cell r="BA167">
            <v>406.39017000000001</v>
          </cell>
          <cell r="BB167">
            <v>68.78</v>
          </cell>
          <cell r="BC167">
            <v>96.495999999999995</v>
          </cell>
          <cell r="BD167">
            <v>6636.9948800000002</v>
          </cell>
          <cell r="BE167">
            <v>16480.14415</v>
          </cell>
          <cell r="BG167">
            <v>45.21</v>
          </cell>
          <cell r="BH167">
            <v>119.292</v>
          </cell>
          <cell r="BI167">
            <v>5393.1913199999999</v>
          </cell>
          <cell r="BJ167">
            <v>20.72</v>
          </cell>
          <cell r="BK167">
            <v>312.91899999999998</v>
          </cell>
          <cell r="BL167">
            <v>6483.6816799999997</v>
          </cell>
          <cell r="BM167">
            <v>39.35</v>
          </cell>
          <cell r="BN167">
            <v>91.317999999999998</v>
          </cell>
          <cell r="BO167">
            <v>3593.3633</v>
          </cell>
          <cell r="BP167">
            <v>41.06</v>
          </cell>
          <cell r="BQ167">
            <v>159.21</v>
          </cell>
          <cell r="BR167">
            <v>6537.1626000000006</v>
          </cell>
          <cell r="BS167">
            <v>27.05</v>
          </cell>
          <cell r="BT167">
            <v>255.029</v>
          </cell>
          <cell r="BU167">
            <v>6898.5344500000001</v>
          </cell>
          <cell r="BV167">
            <v>410</v>
          </cell>
          <cell r="BW167">
            <v>5.7510000000000003</v>
          </cell>
          <cell r="BX167">
            <v>2357.9100000000003</v>
          </cell>
          <cell r="BY167">
            <v>23.39</v>
          </cell>
          <cell r="BZ167">
            <v>154.702</v>
          </cell>
          <cell r="CA167">
            <v>3618.4797800000001</v>
          </cell>
          <cell r="CB167">
            <v>34882.323129999997</v>
          </cell>
          <cell r="CD167">
            <v>18.88</v>
          </cell>
          <cell r="CE167">
            <v>34.283000000000001</v>
          </cell>
          <cell r="CF167">
            <v>647.26304000000005</v>
          </cell>
          <cell r="CG167">
            <v>23.94</v>
          </cell>
          <cell r="CH167">
            <v>28.996000000000002</v>
          </cell>
          <cell r="CI167">
            <v>694.16424000000006</v>
          </cell>
          <cell r="CJ167">
            <v>1341.4272800000001</v>
          </cell>
          <cell r="CL167">
            <v>1234.49</v>
          </cell>
        </row>
        <row r="168">
          <cell r="A168" t="str">
            <v>07/18/2006</v>
          </cell>
          <cell r="B168">
            <v>38916</v>
          </cell>
          <cell r="C168">
            <v>86.981789538958907</v>
          </cell>
          <cell r="D168">
            <v>94.576472799177395</v>
          </cell>
          <cell r="E168">
            <v>60.047492000690596</v>
          </cell>
          <cell r="F168">
            <v>74.538560795960237</v>
          </cell>
          <cell r="G168">
            <v>97.482660781841105</v>
          </cell>
          <cell r="H168">
            <v>101.7116391461941</v>
          </cell>
          <cell r="I168">
            <v>50.51</v>
          </cell>
          <cell r="J168">
            <v>27.877640000000003</v>
          </cell>
          <cell r="K168">
            <v>200.46100000000001</v>
          </cell>
          <cell r="L168">
            <v>5588.3795920400007</v>
          </cell>
          <cell r="M168">
            <v>73.900000000000006</v>
          </cell>
          <cell r="N168">
            <v>74.040000000000006</v>
          </cell>
          <cell r="O168">
            <v>5471.5560000000005</v>
          </cell>
          <cell r="P168">
            <v>70.739999999999995</v>
          </cell>
          <cell r="Q168">
            <v>150.828</v>
          </cell>
          <cell r="R168">
            <v>10669.57272</v>
          </cell>
          <cell r="S168">
            <v>26</v>
          </cell>
          <cell r="T168">
            <v>92.665199999999999</v>
          </cell>
          <cell r="U168">
            <v>2409.2952</v>
          </cell>
          <cell r="V168">
            <v>27.27</v>
          </cell>
          <cell r="W168">
            <v>391.84000000000003</v>
          </cell>
          <cell r="X168">
            <v>10685.4768</v>
          </cell>
          <cell r="Y168">
            <v>65.150000000000006</v>
          </cell>
          <cell r="Z168">
            <v>67.716999999999999</v>
          </cell>
          <cell r="AA168">
            <v>4411.7625500000004</v>
          </cell>
          <cell r="AB168">
            <v>17.64</v>
          </cell>
          <cell r="AC168">
            <v>118.74300000000001</v>
          </cell>
          <cell r="AD168">
            <v>2094.6265200000003</v>
          </cell>
          <cell r="AE168">
            <v>44.33</v>
          </cell>
          <cell r="AF168">
            <v>135.76599999999999</v>
          </cell>
          <cell r="AG168">
            <v>6018.5067799999997</v>
          </cell>
          <cell r="AH168">
            <v>42.77</v>
          </cell>
          <cell r="AI168">
            <v>80.92</v>
          </cell>
          <cell r="AJ168">
            <v>3460.9484000000002</v>
          </cell>
          <cell r="AK168">
            <v>50810.124562040008</v>
          </cell>
          <cell r="AM168">
            <v>37.79</v>
          </cell>
          <cell r="AN168">
            <v>50.405999999999999</v>
          </cell>
          <cell r="AO168">
            <v>1904.8427399999998</v>
          </cell>
          <cell r="AP168">
            <v>43.18</v>
          </cell>
          <cell r="AQ168">
            <v>65.808999999999997</v>
          </cell>
          <cell r="AR168">
            <v>2841.6326199999999</v>
          </cell>
          <cell r="AS168">
            <v>77.34</v>
          </cell>
          <cell r="AT168">
            <v>45.334000000000003</v>
          </cell>
          <cell r="AU168">
            <v>3506.1315600000003</v>
          </cell>
          <cell r="AV168">
            <v>50.51</v>
          </cell>
          <cell r="AW168">
            <v>23.945</v>
          </cell>
          <cell r="AX168">
            <v>1209.4619499999999</v>
          </cell>
          <cell r="AY168">
            <v>10.200000000000001</v>
          </cell>
          <cell r="AZ168">
            <v>38.667000000000002</v>
          </cell>
          <cell r="BA168">
            <v>394.40340000000003</v>
          </cell>
          <cell r="BB168">
            <v>68</v>
          </cell>
          <cell r="BC168">
            <v>96.495999999999995</v>
          </cell>
          <cell r="BD168">
            <v>6561.7280000000001</v>
          </cell>
          <cell r="BE168">
            <v>16418.200269999998</v>
          </cell>
          <cell r="BG168">
            <v>44.24</v>
          </cell>
          <cell r="BH168">
            <v>119.292</v>
          </cell>
          <cell r="BI168">
            <v>5277.4780799999999</v>
          </cell>
          <cell r="BJ168">
            <v>20</v>
          </cell>
          <cell r="BK168">
            <v>312.91899999999998</v>
          </cell>
          <cell r="BL168">
            <v>6258.3799999999992</v>
          </cell>
          <cell r="BM168">
            <v>39.04</v>
          </cell>
          <cell r="BN168">
            <v>91.317999999999998</v>
          </cell>
          <cell r="BO168">
            <v>3565.0547199999996</v>
          </cell>
          <cell r="BP168">
            <v>40.51</v>
          </cell>
          <cell r="BQ168">
            <v>159.21</v>
          </cell>
          <cell r="BR168">
            <v>6449.5971</v>
          </cell>
          <cell r="BS168">
            <v>27.05</v>
          </cell>
          <cell r="BT168">
            <v>255.029</v>
          </cell>
          <cell r="BU168">
            <v>6898.5344500000001</v>
          </cell>
          <cell r="BV168">
            <v>394</v>
          </cell>
          <cell r="BW168">
            <v>5.7510000000000003</v>
          </cell>
          <cell r="BX168">
            <v>2265.8940000000002</v>
          </cell>
          <cell r="BY168">
            <v>22.67</v>
          </cell>
          <cell r="BZ168">
            <v>154.702</v>
          </cell>
          <cell r="CA168">
            <v>3507.0943400000001</v>
          </cell>
          <cell r="CB168">
            <v>34222.03269</v>
          </cell>
          <cell r="CD168">
            <v>18.54</v>
          </cell>
          <cell r="CE168">
            <v>34.283000000000001</v>
          </cell>
          <cell r="CF168">
            <v>635.60681999999997</v>
          </cell>
          <cell r="CG168">
            <v>23.580000000000002</v>
          </cell>
          <cell r="CH168">
            <v>28.996000000000002</v>
          </cell>
          <cell r="CI168">
            <v>683.72568000000012</v>
          </cell>
          <cell r="CJ168">
            <v>1319.3325</v>
          </cell>
          <cell r="CL168">
            <v>1236.8600000000001</v>
          </cell>
        </row>
        <row r="169">
          <cell r="A169" t="str">
            <v>07/19/2006</v>
          </cell>
          <cell r="B169">
            <v>38917</v>
          </cell>
          <cell r="C169">
            <v>89.011973534082344</v>
          </cell>
          <cell r="D169">
            <v>99.511944816226148</v>
          </cell>
          <cell r="E169">
            <v>62.763459946512313</v>
          </cell>
          <cell r="F169">
            <v>75.92388285725194</v>
          </cell>
          <cell r="G169">
            <v>99.291456494325331</v>
          </cell>
          <cell r="H169">
            <v>105.27587595650422</v>
          </cell>
          <cell r="I169">
            <v>52.28</v>
          </cell>
          <cell r="J169">
            <v>28.278910000000003</v>
          </cell>
          <cell r="K169">
            <v>200.46100000000001</v>
          </cell>
          <cell r="L169">
            <v>5668.818577510001</v>
          </cell>
          <cell r="M169">
            <v>76.75</v>
          </cell>
          <cell r="N169">
            <v>74.040000000000006</v>
          </cell>
          <cell r="O169">
            <v>5682.5700000000006</v>
          </cell>
          <cell r="P169">
            <v>72.100000000000009</v>
          </cell>
          <cell r="Q169">
            <v>150.828</v>
          </cell>
          <cell r="R169">
            <v>10874.698800000002</v>
          </cell>
          <cell r="S169">
            <v>26.14</v>
          </cell>
          <cell r="T169">
            <v>92.665199999999999</v>
          </cell>
          <cell r="U169">
            <v>2422.2683280000001</v>
          </cell>
          <cell r="V169">
            <v>27.64</v>
          </cell>
          <cell r="W169">
            <v>391.84000000000003</v>
          </cell>
          <cell r="X169">
            <v>10830.457600000002</v>
          </cell>
          <cell r="Y169">
            <v>66.900000000000006</v>
          </cell>
          <cell r="Z169">
            <v>67.716999999999999</v>
          </cell>
          <cell r="AA169">
            <v>4530.2673000000004</v>
          </cell>
          <cell r="AB169">
            <v>18.34</v>
          </cell>
          <cell r="AC169">
            <v>118.74300000000001</v>
          </cell>
          <cell r="AD169">
            <v>2177.7466200000003</v>
          </cell>
          <cell r="AE169">
            <v>46.300000000000004</v>
          </cell>
          <cell r="AF169">
            <v>135.76599999999999</v>
          </cell>
          <cell r="AG169">
            <v>6285.9657999999999</v>
          </cell>
          <cell r="AH169">
            <v>43.54</v>
          </cell>
          <cell r="AI169">
            <v>80.92</v>
          </cell>
          <cell r="AJ169">
            <v>3523.2568000000001</v>
          </cell>
          <cell r="AK169">
            <v>51996.049825510003</v>
          </cell>
          <cell r="AM169">
            <v>40.46</v>
          </cell>
          <cell r="AN169">
            <v>50.405999999999999</v>
          </cell>
          <cell r="AO169">
            <v>2039.4267600000001</v>
          </cell>
          <cell r="AP169">
            <v>45.63</v>
          </cell>
          <cell r="AQ169">
            <v>65.808999999999997</v>
          </cell>
          <cell r="AR169">
            <v>3002.8646699999999</v>
          </cell>
          <cell r="AS169">
            <v>82.84</v>
          </cell>
          <cell r="AT169">
            <v>45.334000000000003</v>
          </cell>
          <cell r="AU169">
            <v>3755.4685600000003</v>
          </cell>
          <cell r="AV169">
            <v>52.28</v>
          </cell>
          <cell r="AW169">
            <v>23.945</v>
          </cell>
          <cell r="AX169">
            <v>1251.8446000000001</v>
          </cell>
          <cell r="AY169">
            <v>10.55</v>
          </cell>
          <cell r="AZ169">
            <v>38.667000000000002</v>
          </cell>
          <cell r="BA169">
            <v>407.93685000000005</v>
          </cell>
          <cell r="BB169">
            <v>70.650000000000006</v>
          </cell>
          <cell r="BC169">
            <v>96.495999999999995</v>
          </cell>
          <cell r="BD169">
            <v>6817.4423999999999</v>
          </cell>
          <cell r="BE169">
            <v>17274.983840000001</v>
          </cell>
          <cell r="BG169">
            <v>45.730000000000004</v>
          </cell>
          <cell r="BH169">
            <v>119.292</v>
          </cell>
          <cell r="BI169">
            <v>5455.2231600000005</v>
          </cell>
          <cell r="BJ169">
            <v>20.85</v>
          </cell>
          <cell r="BK169">
            <v>312.91899999999998</v>
          </cell>
          <cell r="BL169">
            <v>6524.3611499999997</v>
          </cell>
          <cell r="BM169">
            <v>40.61</v>
          </cell>
          <cell r="BN169">
            <v>91.317999999999998</v>
          </cell>
          <cell r="BO169">
            <v>3708.42398</v>
          </cell>
          <cell r="BP169">
            <v>42.43</v>
          </cell>
          <cell r="BQ169">
            <v>159.21</v>
          </cell>
          <cell r="BR169">
            <v>6755.2803000000004</v>
          </cell>
          <cell r="BS169">
            <v>28.13</v>
          </cell>
          <cell r="BT169">
            <v>255.029</v>
          </cell>
          <cell r="BU169">
            <v>7173.9657699999998</v>
          </cell>
          <cell r="BV169">
            <v>435</v>
          </cell>
          <cell r="BW169">
            <v>5.7510000000000003</v>
          </cell>
          <cell r="BX169">
            <v>2501.6849999999999</v>
          </cell>
          <cell r="BY169">
            <v>23.6</v>
          </cell>
          <cell r="BZ169">
            <v>154.702</v>
          </cell>
          <cell r="CA169">
            <v>3650.9672</v>
          </cell>
          <cell r="CB169">
            <v>35769.906560000003</v>
          </cell>
          <cell r="CD169">
            <v>18.900000000000002</v>
          </cell>
          <cell r="CE169">
            <v>34.283000000000001</v>
          </cell>
          <cell r="CF169">
            <v>647.94870000000014</v>
          </cell>
          <cell r="CG169">
            <v>24</v>
          </cell>
          <cell r="CH169">
            <v>28.996000000000002</v>
          </cell>
          <cell r="CI169">
            <v>695.904</v>
          </cell>
          <cell r="CJ169">
            <v>1343.8527000000001</v>
          </cell>
          <cell r="CL169">
            <v>1259.81</v>
          </cell>
        </row>
        <row r="170">
          <cell r="A170" t="str">
            <v>07/20/2006</v>
          </cell>
          <cell r="B170">
            <v>38918</v>
          </cell>
          <cell r="C170">
            <v>87.455995244046832</v>
          </cell>
          <cell r="D170">
            <v>95.068694189472254</v>
          </cell>
          <cell r="E170">
            <v>60.630165130520716</v>
          </cell>
          <cell r="F170">
            <v>72.670928555639847</v>
          </cell>
          <cell r="G170">
            <v>98.449716267339213</v>
          </cell>
          <cell r="H170">
            <v>100.32219089810712</v>
          </cell>
          <cell r="I170">
            <v>49.82</v>
          </cell>
          <cell r="J170">
            <v>27.068060000000003</v>
          </cell>
          <cell r="K170">
            <v>200.46100000000001</v>
          </cell>
          <cell r="L170">
            <v>5426.090375660001</v>
          </cell>
          <cell r="M170">
            <v>75.09</v>
          </cell>
          <cell r="N170">
            <v>74.040000000000006</v>
          </cell>
          <cell r="O170">
            <v>5559.6636000000008</v>
          </cell>
          <cell r="P170">
            <v>71.680000000000007</v>
          </cell>
          <cell r="Q170">
            <v>150.828</v>
          </cell>
          <cell r="R170">
            <v>10811.351040000001</v>
          </cell>
          <cell r="S170">
            <v>26.05</v>
          </cell>
          <cell r="T170">
            <v>92.665199999999999</v>
          </cell>
          <cell r="U170">
            <v>2413.9284600000001</v>
          </cell>
          <cell r="V170">
            <v>26.79</v>
          </cell>
          <cell r="W170">
            <v>391.84000000000003</v>
          </cell>
          <cell r="X170">
            <v>10497.393600000001</v>
          </cell>
          <cell r="Y170">
            <v>65</v>
          </cell>
          <cell r="Z170">
            <v>67.716999999999999</v>
          </cell>
          <cell r="AA170">
            <v>4401.6049999999996</v>
          </cell>
          <cell r="AB170">
            <v>18.059999999999999</v>
          </cell>
          <cell r="AC170">
            <v>118.74300000000001</v>
          </cell>
          <cell r="AD170">
            <v>2144.4985799999999</v>
          </cell>
          <cell r="AE170">
            <v>46.800000000000004</v>
          </cell>
          <cell r="AF170">
            <v>135.76599999999999</v>
          </cell>
          <cell r="AG170">
            <v>6353.8487999999998</v>
          </cell>
          <cell r="AH170">
            <v>42.99</v>
          </cell>
          <cell r="AI170">
            <v>80.92</v>
          </cell>
          <cell r="AJ170">
            <v>3478.7508000000003</v>
          </cell>
          <cell r="AK170">
            <v>51087.130255659999</v>
          </cell>
          <cell r="AM170">
            <v>38.06</v>
          </cell>
          <cell r="AN170">
            <v>50.405999999999999</v>
          </cell>
          <cell r="AO170">
            <v>1918.45236</v>
          </cell>
          <cell r="AP170">
            <v>43.58</v>
          </cell>
          <cell r="AQ170">
            <v>65.808999999999997</v>
          </cell>
          <cell r="AR170">
            <v>2867.9562199999996</v>
          </cell>
          <cell r="AS170">
            <v>78.47</v>
          </cell>
          <cell r="AT170">
            <v>45.334000000000003</v>
          </cell>
          <cell r="AU170">
            <v>3557.35898</v>
          </cell>
          <cell r="AV170">
            <v>49.82</v>
          </cell>
          <cell r="AW170">
            <v>23.945</v>
          </cell>
          <cell r="AX170">
            <v>1192.9399000000001</v>
          </cell>
          <cell r="AY170">
            <v>10.23</v>
          </cell>
          <cell r="AZ170">
            <v>38.667000000000002</v>
          </cell>
          <cell r="BA170">
            <v>395.56341000000003</v>
          </cell>
          <cell r="BB170">
            <v>68.100000000000009</v>
          </cell>
          <cell r="BC170">
            <v>96.495999999999995</v>
          </cell>
          <cell r="BD170">
            <v>6571.3776000000007</v>
          </cell>
          <cell r="BE170">
            <v>16503.64847</v>
          </cell>
          <cell r="BG170">
            <v>44.2</v>
          </cell>
          <cell r="BH170">
            <v>119.292</v>
          </cell>
          <cell r="BI170">
            <v>5272.7064</v>
          </cell>
          <cell r="BJ170">
            <v>20</v>
          </cell>
          <cell r="BK170">
            <v>312.91899999999998</v>
          </cell>
          <cell r="BL170">
            <v>6258.3799999999992</v>
          </cell>
          <cell r="BM170">
            <v>39.03</v>
          </cell>
          <cell r="BN170">
            <v>91.317999999999998</v>
          </cell>
          <cell r="BO170">
            <v>3564.1415400000001</v>
          </cell>
          <cell r="BP170">
            <v>41.56</v>
          </cell>
          <cell r="BQ170">
            <v>159.21</v>
          </cell>
          <cell r="BR170">
            <v>6616.767600000001</v>
          </cell>
          <cell r="BS170">
            <v>26.84</v>
          </cell>
          <cell r="BT170">
            <v>255.029</v>
          </cell>
          <cell r="BU170">
            <v>6844.9783600000001</v>
          </cell>
          <cell r="BV170">
            <v>426.25</v>
          </cell>
          <cell r="BW170">
            <v>5.7510000000000003</v>
          </cell>
          <cell r="BX170">
            <v>2451.36375</v>
          </cell>
          <cell r="BY170">
            <v>22.92</v>
          </cell>
          <cell r="BZ170">
            <v>154.702</v>
          </cell>
          <cell r="CA170">
            <v>3545.7698400000004</v>
          </cell>
          <cell r="CB170">
            <v>34554.107490000002</v>
          </cell>
          <cell r="CD170">
            <v>18.43</v>
          </cell>
          <cell r="CE170">
            <v>34.283000000000001</v>
          </cell>
          <cell r="CF170">
            <v>631.83569</v>
          </cell>
          <cell r="CG170">
            <v>22.57</v>
          </cell>
          <cell r="CH170">
            <v>28.996000000000002</v>
          </cell>
          <cell r="CI170">
            <v>654.43972000000008</v>
          </cell>
          <cell r="CJ170">
            <v>1286.2754100000002</v>
          </cell>
          <cell r="CL170">
            <v>1249.1300000000001</v>
          </cell>
        </row>
        <row r="171">
          <cell r="A171" t="str">
            <v>07/21/2006</v>
          </cell>
          <cell r="B171">
            <v>38919</v>
          </cell>
          <cell r="C171">
            <v>86.528761288154897</v>
          </cell>
          <cell r="D171">
            <v>93.506816780442108</v>
          </cell>
          <cell r="E171">
            <v>61.218667890321385</v>
          </cell>
          <cell r="F171">
            <v>71.122160163432554</v>
          </cell>
          <cell r="G171">
            <v>97.752994955863798</v>
          </cell>
          <cell r="H171">
            <v>97.724526782118403</v>
          </cell>
          <cell r="I171">
            <v>48.53</v>
          </cell>
          <cell r="J171">
            <v>26.716070000000002</v>
          </cell>
          <cell r="K171">
            <v>200.46100000000001</v>
          </cell>
          <cell r="L171">
            <v>5355.5301082700007</v>
          </cell>
          <cell r="M171">
            <v>74.66</v>
          </cell>
          <cell r="N171">
            <v>74.040000000000006</v>
          </cell>
          <cell r="O171">
            <v>5527.8263999999999</v>
          </cell>
          <cell r="P171">
            <v>70.69</v>
          </cell>
          <cell r="Q171">
            <v>150.828</v>
          </cell>
          <cell r="R171">
            <v>10662.03132</v>
          </cell>
          <cell r="S171">
            <v>25.55</v>
          </cell>
          <cell r="T171">
            <v>92.665199999999999</v>
          </cell>
          <cell r="U171">
            <v>2367.5958599999999</v>
          </cell>
          <cell r="V171">
            <v>26</v>
          </cell>
          <cell r="W171">
            <v>391.84000000000003</v>
          </cell>
          <cell r="X171">
            <v>10187.84</v>
          </cell>
          <cell r="Y171">
            <v>65.510000000000005</v>
          </cell>
          <cell r="Z171">
            <v>67.716999999999999</v>
          </cell>
          <cell r="AA171">
            <v>4436.1406700000007</v>
          </cell>
          <cell r="AB171">
            <v>17.809999999999999</v>
          </cell>
          <cell r="AC171">
            <v>118.74300000000001</v>
          </cell>
          <cell r="AD171">
            <v>2114.8128299999998</v>
          </cell>
          <cell r="AE171">
            <v>47.870000000000005</v>
          </cell>
          <cell r="AF171">
            <v>135.76599999999999</v>
          </cell>
          <cell r="AG171">
            <v>6499.1184199999998</v>
          </cell>
          <cell r="AH171">
            <v>41.95</v>
          </cell>
          <cell r="AI171">
            <v>80.92</v>
          </cell>
          <cell r="AJ171">
            <v>3394.5940000000005</v>
          </cell>
          <cell r="AK171">
            <v>50545.48960827</v>
          </cell>
          <cell r="AM171">
            <v>37.81</v>
          </cell>
          <cell r="AN171">
            <v>50.405999999999999</v>
          </cell>
          <cell r="AO171">
            <v>1905.85086</v>
          </cell>
          <cell r="AP171">
            <v>43.230000000000004</v>
          </cell>
          <cell r="AQ171">
            <v>65.808999999999997</v>
          </cell>
          <cell r="AR171">
            <v>2844.9230700000003</v>
          </cell>
          <cell r="AS171">
            <v>76.460000000000008</v>
          </cell>
          <cell r="AT171">
            <v>45.334000000000003</v>
          </cell>
          <cell r="AU171">
            <v>3466.2376400000007</v>
          </cell>
          <cell r="AV171">
            <v>48.53</v>
          </cell>
          <cell r="AW171">
            <v>23.945</v>
          </cell>
          <cell r="AX171">
            <v>1162.0508500000001</v>
          </cell>
          <cell r="AY171">
            <v>10.040000000000001</v>
          </cell>
          <cell r="AZ171">
            <v>38.667000000000002</v>
          </cell>
          <cell r="BA171">
            <v>388.21668000000005</v>
          </cell>
          <cell r="BB171">
            <v>67</v>
          </cell>
          <cell r="BC171">
            <v>96.495999999999995</v>
          </cell>
          <cell r="BD171">
            <v>6465.232</v>
          </cell>
          <cell r="BE171">
            <v>16232.5111</v>
          </cell>
          <cell r="BG171">
            <v>44.61</v>
          </cell>
          <cell r="BH171">
            <v>119.292</v>
          </cell>
          <cell r="BI171">
            <v>5321.6161199999997</v>
          </cell>
          <cell r="BJ171">
            <v>20</v>
          </cell>
          <cell r="BK171">
            <v>312.91899999999998</v>
          </cell>
          <cell r="BL171">
            <v>6258.3799999999992</v>
          </cell>
          <cell r="BM171">
            <v>39.119999999999997</v>
          </cell>
          <cell r="BN171">
            <v>91.317999999999998</v>
          </cell>
          <cell r="BO171">
            <v>3572.3601599999997</v>
          </cell>
          <cell r="BP171">
            <v>42.68</v>
          </cell>
          <cell r="BQ171">
            <v>159.21</v>
          </cell>
          <cell r="BR171">
            <v>6795.0828000000001</v>
          </cell>
          <cell r="BS171">
            <v>27</v>
          </cell>
          <cell r="BT171">
            <v>255.029</v>
          </cell>
          <cell r="BU171">
            <v>6885.7829999999994</v>
          </cell>
          <cell r="BV171">
            <v>440.57</v>
          </cell>
          <cell r="BW171">
            <v>5.7510000000000003</v>
          </cell>
          <cell r="BX171">
            <v>2533.7180699999999</v>
          </cell>
          <cell r="BY171">
            <v>22.77</v>
          </cell>
          <cell r="BZ171">
            <v>154.702</v>
          </cell>
          <cell r="CA171">
            <v>3522.5645399999999</v>
          </cell>
          <cell r="CB171">
            <v>34889.504690000002</v>
          </cell>
          <cell r="CD171">
            <v>18.510000000000002</v>
          </cell>
          <cell r="CE171">
            <v>34.283000000000001</v>
          </cell>
          <cell r="CF171">
            <v>634.57833000000005</v>
          </cell>
          <cell r="CG171">
            <v>21.53</v>
          </cell>
          <cell r="CH171">
            <v>28.996000000000002</v>
          </cell>
          <cell r="CI171">
            <v>624.28388000000007</v>
          </cell>
          <cell r="CJ171">
            <v>1258.8622100000002</v>
          </cell>
          <cell r="CL171">
            <v>1240.29</v>
          </cell>
        </row>
        <row r="172">
          <cell r="A172" t="str">
            <v>07/24/2006</v>
          </cell>
          <cell r="B172">
            <v>38922</v>
          </cell>
          <cell r="C172">
            <v>88.27589024255964</v>
          </cell>
          <cell r="D172">
            <v>97.374698366399699</v>
          </cell>
          <cell r="E172">
            <v>63.831695561954447</v>
          </cell>
          <cell r="F172">
            <v>71.856639274001353</v>
          </cell>
          <cell r="G172">
            <v>99.378152585119793</v>
          </cell>
          <cell r="H172">
            <v>103.44341522351993</v>
          </cell>
          <cell r="I172">
            <v>51.370000000000005</v>
          </cell>
          <cell r="J172">
            <v>27.279250000000001</v>
          </cell>
          <cell r="K172">
            <v>200.46100000000001</v>
          </cell>
          <cell r="L172">
            <v>5468.4257342500005</v>
          </cell>
          <cell r="M172">
            <v>76</v>
          </cell>
          <cell r="N172">
            <v>74.040000000000006</v>
          </cell>
          <cell r="O172">
            <v>5627.0400000000009</v>
          </cell>
          <cell r="P172">
            <v>72</v>
          </cell>
          <cell r="Q172">
            <v>150.828</v>
          </cell>
          <cell r="R172">
            <v>10859.616</v>
          </cell>
          <cell r="S172">
            <v>26.26</v>
          </cell>
          <cell r="T172">
            <v>92.665199999999999</v>
          </cell>
          <cell r="U172">
            <v>2433.388152</v>
          </cell>
          <cell r="V172">
            <v>26.52</v>
          </cell>
          <cell r="W172">
            <v>391.84000000000003</v>
          </cell>
          <cell r="X172">
            <v>10391.596800000001</v>
          </cell>
          <cell r="Y172">
            <v>66.55</v>
          </cell>
          <cell r="Z172">
            <v>67.716999999999999</v>
          </cell>
          <cell r="AA172">
            <v>4506.5663500000001</v>
          </cell>
          <cell r="AB172">
            <v>18.25</v>
          </cell>
          <cell r="AC172">
            <v>118.74300000000001</v>
          </cell>
          <cell r="AD172">
            <v>2167.0597500000003</v>
          </cell>
          <cell r="AE172">
            <v>48.67</v>
          </cell>
          <cell r="AF172">
            <v>135.76599999999999</v>
          </cell>
          <cell r="AG172">
            <v>6607.7312199999997</v>
          </cell>
          <cell r="AH172">
            <v>43.31</v>
          </cell>
          <cell r="AI172">
            <v>80.92</v>
          </cell>
          <cell r="AJ172">
            <v>3504.6452000000004</v>
          </cell>
          <cell r="AK172">
            <v>51566.069206250002</v>
          </cell>
          <cell r="AM172">
            <v>37.160000000000004</v>
          </cell>
          <cell r="AN172">
            <v>50.405999999999999</v>
          </cell>
          <cell r="AO172">
            <v>1873.0869600000001</v>
          </cell>
          <cell r="AP172">
            <v>45.1</v>
          </cell>
          <cell r="AQ172">
            <v>65.808999999999997</v>
          </cell>
          <cell r="AR172">
            <v>2967.9859000000001</v>
          </cell>
          <cell r="AS172">
            <v>81.13</v>
          </cell>
          <cell r="AT172">
            <v>45.334000000000003</v>
          </cell>
          <cell r="AU172">
            <v>3677.94742</v>
          </cell>
          <cell r="AV172">
            <v>51.370000000000005</v>
          </cell>
          <cell r="AW172">
            <v>23.945</v>
          </cell>
          <cell r="AX172">
            <v>1230.05465</v>
          </cell>
          <cell r="AY172">
            <v>9.85</v>
          </cell>
          <cell r="AZ172">
            <v>38.667000000000002</v>
          </cell>
          <cell r="BA172">
            <v>380.86995000000002</v>
          </cell>
          <cell r="BB172">
            <v>70.2</v>
          </cell>
          <cell r="BC172">
            <v>96.495999999999995</v>
          </cell>
          <cell r="BD172">
            <v>6774.0191999999997</v>
          </cell>
          <cell r="BE172">
            <v>16903.964080000002</v>
          </cell>
          <cell r="BG172">
            <v>47.06</v>
          </cell>
          <cell r="BH172">
            <v>119.292</v>
          </cell>
          <cell r="BI172">
            <v>5613.8815199999999</v>
          </cell>
          <cell r="BJ172">
            <v>20.150000000000002</v>
          </cell>
          <cell r="BK172">
            <v>312.91899999999998</v>
          </cell>
          <cell r="BL172">
            <v>6305.3178500000004</v>
          </cell>
          <cell r="BM172">
            <v>40.31</v>
          </cell>
          <cell r="BN172">
            <v>91.317999999999998</v>
          </cell>
          <cell r="BO172">
            <v>3681.0285800000001</v>
          </cell>
          <cell r="BP172">
            <v>44.79</v>
          </cell>
          <cell r="BQ172">
            <v>159.21</v>
          </cell>
          <cell r="BR172">
            <v>7131.0159000000003</v>
          </cell>
          <cell r="BS172">
            <v>28.71</v>
          </cell>
          <cell r="BT172">
            <v>255.029</v>
          </cell>
          <cell r="BU172">
            <v>7321.8825900000002</v>
          </cell>
          <cell r="BV172">
            <v>457</v>
          </cell>
          <cell r="BW172">
            <v>5.7510000000000003</v>
          </cell>
          <cell r="BX172">
            <v>2628.2070000000003</v>
          </cell>
          <cell r="BY172">
            <v>23.900000000000002</v>
          </cell>
          <cell r="BZ172">
            <v>154.702</v>
          </cell>
          <cell r="CA172">
            <v>3697.3778000000002</v>
          </cell>
          <cell r="CB172">
            <v>36378.711240000004</v>
          </cell>
          <cell r="CD172">
            <v>18.830000000000002</v>
          </cell>
          <cell r="CE172">
            <v>34.283000000000001</v>
          </cell>
          <cell r="CF172">
            <v>645.54889000000014</v>
          </cell>
          <cell r="CG172">
            <v>21.6</v>
          </cell>
          <cell r="CH172">
            <v>28.996000000000002</v>
          </cell>
          <cell r="CI172">
            <v>626.31360000000006</v>
          </cell>
          <cell r="CJ172">
            <v>1271.8624900000002</v>
          </cell>
          <cell r="CL172">
            <v>1260.9100000000001</v>
          </cell>
        </row>
        <row r="173">
          <cell r="A173" t="str">
            <v>07/25/2006</v>
          </cell>
          <cell r="B173">
            <v>38923</v>
          </cell>
          <cell r="C173">
            <v>89.241424813029113</v>
          </cell>
          <cell r="D173">
            <v>98.641897848551878</v>
          </cell>
          <cell r="E173">
            <v>66.11161448529829</v>
          </cell>
          <cell r="F173">
            <v>74.635778312006934</v>
          </cell>
          <cell r="G173">
            <v>100.00630517023959</v>
          </cell>
          <cell r="H173">
            <v>104.24889246878774</v>
          </cell>
          <cell r="I173">
            <v>51.77</v>
          </cell>
          <cell r="J173">
            <v>27.891720000000003</v>
          </cell>
          <cell r="K173">
            <v>200.46100000000001</v>
          </cell>
          <cell r="L173">
            <v>5591.202082920001</v>
          </cell>
          <cell r="M173">
            <v>76.37</v>
          </cell>
          <cell r="N173">
            <v>74.040000000000006</v>
          </cell>
          <cell r="O173">
            <v>5654.4348000000009</v>
          </cell>
          <cell r="P173">
            <v>71.739999999999995</v>
          </cell>
          <cell r="Q173">
            <v>150.828</v>
          </cell>
          <cell r="R173">
            <v>10820.40072</v>
          </cell>
          <cell r="S173">
            <v>26.490000000000002</v>
          </cell>
          <cell r="T173">
            <v>92.665199999999999</v>
          </cell>
          <cell r="U173">
            <v>2454.7011480000001</v>
          </cell>
          <cell r="V173">
            <v>26.87</v>
          </cell>
          <cell r="W173">
            <v>391.84000000000003</v>
          </cell>
          <cell r="X173">
            <v>10528.740800000001</v>
          </cell>
          <cell r="Y173">
            <v>67.25</v>
          </cell>
          <cell r="Z173">
            <v>67.716999999999999</v>
          </cell>
          <cell r="AA173">
            <v>4553.9682499999999</v>
          </cell>
          <cell r="AB173">
            <v>18.650000000000002</v>
          </cell>
          <cell r="AC173">
            <v>118.74300000000001</v>
          </cell>
          <cell r="AD173">
            <v>2214.5569500000006</v>
          </cell>
          <cell r="AE173">
            <v>49.980000000000004</v>
          </cell>
          <cell r="AF173">
            <v>135.76599999999999</v>
          </cell>
          <cell r="AG173">
            <v>6785.5846799999999</v>
          </cell>
          <cell r="AH173">
            <v>43.58</v>
          </cell>
          <cell r="AI173">
            <v>80.92</v>
          </cell>
          <cell r="AJ173">
            <v>3526.4935999999998</v>
          </cell>
          <cell r="AK173">
            <v>52130.083030920003</v>
          </cell>
          <cell r="AM173">
            <v>39.82</v>
          </cell>
          <cell r="AN173">
            <v>50.405999999999999</v>
          </cell>
          <cell r="AO173">
            <v>2007.1669199999999</v>
          </cell>
          <cell r="AP173">
            <v>45.17</v>
          </cell>
          <cell r="AQ173">
            <v>65.808999999999997</v>
          </cell>
          <cell r="AR173">
            <v>2972.5925299999999</v>
          </cell>
          <cell r="AS173">
            <v>82.53</v>
          </cell>
          <cell r="AT173">
            <v>45.334000000000003</v>
          </cell>
          <cell r="AU173">
            <v>3741.4150200000004</v>
          </cell>
          <cell r="AV173">
            <v>51.77</v>
          </cell>
          <cell r="AW173">
            <v>23.945</v>
          </cell>
          <cell r="AX173">
            <v>1239.63265</v>
          </cell>
          <cell r="AY173">
            <v>9.14</v>
          </cell>
          <cell r="AZ173">
            <v>38.667000000000002</v>
          </cell>
          <cell r="BA173">
            <v>353.41638000000006</v>
          </cell>
          <cell r="BB173">
            <v>70.570000000000007</v>
          </cell>
          <cell r="BC173">
            <v>96.495999999999995</v>
          </cell>
          <cell r="BD173">
            <v>6809.7227200000007</v>
          </cell>
          <cell r="BE173">
            <v>17123.946220000002</v>
          </cell>
          <cell r="BG173">
            <v>48.54</v>
          </cell>
          <cell r="BH173">
            <v>119.292</v>
          </cell>
          <cell r="BI173">
            <v>5790.4336800000001</v>
          </cell>
          <cell r="BJ173">
            <v>21.35</v>
          </cell>
          <cell r="BK173">
            <v>312.91899999999998</v>
          </cell>
          <cell r="BL173">
            <v>6680.8206499999997</v>
          </cell>
          <cell r="BM173">
            <v>42.35</v>
          </cell>
          <cell r="BN173">
            <v>91.317999999999998</v>
          </cell>
          <cell r="BO173">
            <v>3867.3173000000002</v>
          </cell>
          <cell r="BP173">
            <v>45.22</v>
          </cell>
          <cell r="BQ173">
            <v>159.21</v>
          </cell>
          <cell r="BR173">
            <v>7199.4762000000001</v>
          </cell>
          <cell r="BS173">
            <v>29.96</v>
          </cell>
          <cell r="BT173">
            <v>255.029</v>
          </cell>
          <cell r="BU173">
            <v>7640.6688400000003</v>
          </cell>
          <cell r="BV173">
            <v>470</v>
          </cell>
          <cell r="BW173">
            <v>5.7510000000000003</v>
          </cell>
          <cell r="BX173">
            <v>2702.9700000000003</v>
          </cell>
          <cell r="BY173">
            <v>24.54</v>
          </cell>
          <cell r="BZ173">
            <v>154.702</v>
          </cell>
          <cell r="CA173">
            <v>3796.38708</v>
          </cell>
          <cell r="CB173">
            <v>37678.073750000003</v>
          </cell>
          <cell r="CD173">
            <v>19.03</v>
          </cell>
          <cell r="CE173">
            <v>34.283000000000001</v>
          </cell>
          <cell r="CF173">
            <v>652.4054900000001</v>
          </cell>
          <cell r="CG173">
            <v>23.06</v>
          </cell>
          <cell r="CH173">
            <v>28.996000000000002</v>
          </cell>
          <cell r="CI173">
            <v>668.64776000000006</v>
          </cell>
          <cell r="CJ173">
            <v>1321.0532500000002</v>
          </cell>
          <cell r="CL173">
            <v>1268.8800000000001</v>
          </cell>
        </row>
        <row r="174">
          <cell r="A174" t="str">
            <v>07/26/2006</v>
          </cell>
          <cell r="B174">
            <v>38924</v>
          </cell>
          <cell r="C174">
            <v>87.855972306439014</v>
          </cell>
          <cell r="D174">
            <v>94.96217857786587</v>
          </cell>
          <cell r="E174">
            <v>65.941351495121339</v>
          </cell>
          <cell r="F174">
            <v>72.218395213358093</v>
          </cell>
          <cell r="G174">
            <v>99.968474148802017</v>
          </cell>
          <cell r="H174">
            <v>101.20821586790171</v>
          </cell>
          <cell r="I174">
            <v>50.26</v>
          </cell>
          <cell r="J174">
            <v>27.398930000000004</v>
          </cell>
          <cell r="K174">
            <v>200.46100000000001</v>
          </cell>
          <cell r="L174">
            <v>5492.4169067300008</v>
          </cell>
          <cell r="M174">
            <v>71.150000000000006</v>
          </cell>
          <cell r="N174">
            <v>74.040000000000006</v>
          </cell>
          <cell r="O174">
            <v>5267.9460000000008</v>
          </cell>
          <cell r="P174">
            <v>70.55</v>
          </cell>
          <cell r="Q174">
            <v>150.828</v>
          </cell>
          <cell r="R174">
            <v>10640.9154</v>
          </cell>
          <cell r="S174">
            <v>26.150100000000002</v>
          </cell>
          <cell r="T174">
            <v>92.665199999999999</v>
          </cell>
          <cell r="U174">
            <v>2423.2042465200002</v>
          </cell>
          <cell r="V174">
            <v>26.34</v>
          </cell>
          <cell r="W174">
            <v>391.84000000000003</v>
          </cell>
          <cell r="X174">
            <v>10321.0656</v>
          </cell>
          <cell r="Y174">
            <v>67.260000000000005</v>
          </cell>
          <cell r="Z174">
            <v>67.716999999999999</v>
          </cell>
          <cell r="AA174">
            <v>4554.6454199999998</v>
          </cell>
          <cell r="AB174">
            <v>18.48</v>
          </cell>
          <cell r="AC174">
            <v>118.74300000000001</v>
          </cell>
          <cell r="AD174">
            <v>2194.3706400000001</v>
          </cell>
          <cell r="AE174">
            <v>49.42</v>
          </cell>
          <cell r="AF174">
            <v>135.76599999999999</v>
          </cell>
          <cell r="AG174">
            <v>6709.5557199999994</v>
          </cell>
          <cell r="AH174">
            <v>45.93</v>
          </cell>
          <cell r="AI174">
            <v>80.92</v>
          </cell>
          <cell r="AJ174">
            <v>3716.6556</v>
          </cell>
          <cell r="AK174">
            <v>51320.775533250002</v>
          </cell>
          <cell r="AM174">
            <v>38.410000000000004</v>
          </cell>
          <cell r="AN174">
            <v>50.405999999999999</v>
          </cell>
          <cell r="AO174">
            <v>1936.0944600000003</v>
          </cell>
          <cell r="AP174">
            <v>39.85</v>
          </cell>
          <cell r="AQ174">
            <v>65.808999999999997</v>
          </cell>
          <cell r="AR174">
            <v>2622.4886499999998</v>
          </cell>
          <cell r="AS174">
            <v>80.95</v>
          </cell>
          <cell r="AT174">
            <v>45.334000000000003</v>
          </cell>
          <cell r="AU174">
            <v>3669.7873000000004</v>
          </cell>
          <cell r="AV174">
            <v>50.26</v>
          </cell>
          <cell r="AW174">
            <v>23.945</v>
          </cell>
          <cell r="AX174">
            <v>1203.4757</v>
          </cell>
          <cell r="AY174">
            <v>8.92</v>
          </cell>
          <cell r="AZ174">
            <v>38.667000000000002</v>
          </cell>
          <cell r="BA174">
            <v>344.90964000000002</v>
          </cell>
          <cell r="BB174">
            <v>69.52</v>
          </cell>
          <cell r="BC174">
            <v>96.495999999999995</v>
          </cell>
          <cell r="BD174">
            <v>6708.4019199999993</v>
          </cell>
          <cell r="BE174">
            <v>16485.157669999997</v>
          </cell>
          <cell r="BG174">
            <v>47.57</v>
          </cell>
          <cell r="BH174">
            <v>119.292</v>
          </cell>
          <cell r="BI174">
            <v>5674.7204400000001</v>
          </cell>
          <cell r="BJ174">
            <v>21.22</v>
          </cell>
          <cell r="BK174">
            <v>312.91899999999998</v>
          </cell>
          <cell r="BL174">
            <v>6640.1411799999996</v>
          </cell>
          <cell r="BM174">
            <v>42.36</v>
          </cell>
          <cell r="BN174">
            <v>91.317999999999998</v>
          </cell>
          <cell r="BO174">
            <v>3868.2304799999997</v>
          </cell>
          <cell r="BP174">
            <v>45.2</v>
          </cell>
          <cell r="BQ174">
            <v>159.21</v>
          </cell>
          <cell r="BR174">
            <v>7196.2920000000004</v>
          </cell>
          <cell r="BS174">
            <v>30.05</v>
          </cell>
          <cell r="BT174">
            <v>255.029</v>
          </cell>
          <cell r="BU174">
            <v>7663.6214499999996</v>
          </cell>
          <cell r="BV174">
            <v>470</v>
          </cell>
          <cell r="BW174">
            <v>5.7510000000000003</v>
          </cell>
          <cell r="BX174">
            <v>2702.9700000000003</v>
          </cell>
          <cell r="BY174">
            <v>24.79</v>
          </cell>
          <cell r="BZ174">
            <v>154.702</v>
          </cell>
          <cell r="CA174">
            <v>3835.0625799999998</v>
          </cell>
          <cell r="CB174">
            <v>37581.038129999994</v>
          </cell>
          <cell r="CD174">
            <v>18.670000000000002</v>
          </cell>
          <cell r="CE174">
            <v>34.283000000000001</v>
          </cell>
          <cell r="CF174">
            <v>640.06361000000004</v>
          </cell>
          <cell r="CG174">
            <v>22.01</v>
          </cell>
          <cell r="CH174">
            <v>28.996000000000002</v>
          </cell>
          <cell r="CI174">
            <v>638.2019600000001</v>
          </cell>
          <cell r="CJ174">
            <v>1278.26557</v>
          </cell>
          <cell r="CL174">
            <v>1268.4000000000001</v>
          </cell>
        </row>
        <row r="175">
          <cell r="A175" t="str">
            <v>07/27/2006</v>
          </cell>
          <cell r="B175">
            <v>38925</v>
          </cell>
          <cell r="C175">
            <v>88.12043086657863</v>
          </cell>
          <cell r="D175">
            <v>93.034489099425755</v>
          </cell>
          <cell r="E175">
            <v>64.774513331663016</v>
          </cell>
          <cell r="F175">
            <v>69.133321141054367</v>
          </cell>
          <cell r="G175">
            <v>99.558638083228232</v>
          </cell>
          <cell r="H175">
            <v>99.275070479258972</v>
          </cell>
          <cell r="I175">
            <v>49.300000000000004</v>
          </cell>
          <cell r="J175">
            <v>26.835740000000001</v>
          </cell>
          <cell r="K175">
            <v>200.46100000000001</v>
          </cell>
          <cell r="L175">
            <v>5379.5192761400003</v>
          </cell>
          <cell r="M175">
            <v>70.91</v>
          </cell>
          <cell r="N175">
            <v>74.040000000000006</v>
          </cell>
          <cell r="O175">
            <v>5250.1764000000003</v>
          </cell>
          <cell r="P175">
            <v>74.2</v>
          </cell>
          <cell r="Q175">
            <v>150.828</v>
          </cell>
          <cell r="R175">
            <v>11191.437600000001</v>
          </cell>
          <cell r="S175">
            <v>26.95</v>
          </cell>
          <cell r="T175">
            <v>92.665199999999999</v>
          </cell>
          <cell r="U175">
            <v>2497.3271399999999</v>
          </cell>
          <cell r="V175">
            <v>26.11</v>
          </cell>
          <cell r="W175">
            <v>391.84000000000003</v>
          </cell>
          <cell r="X175">
            <v>10230.9424</v>
          </cell>
          <cell r="Y175">
            <v>65.87</v>
          </cell>
          <cell r="Z175">
            <v>67.716999999999999</v>
          </cell>
          <cell r="AA175">
            <v>4460.5187900000001</v>
          </cell>
          <cell r="AB175">
            <v>18.400000000000002</v>
          </cell>
          <cell r="AC175">
            <v>118.74300000000001</v>
          </cell>
          <cell r="AD175">
            <v>2184.8712000000005</v>
          </cell>
          <cell r="AE175">
            <v>49.02</v>
          </cell>
          <cell r="AF175">
            <v>135.76599999999999</v>
          </cell>
          <cell r="AG175">
            <v>6655.2493199999999</v>
          </cell>
          <cell r="AH175">
            <v>44.800000000000004</v>
          </cell>
          <cell r="AI175">
            <v>80.92</v>
          </cell>
          <cell r="AJ175">
            <v>3625.2160000000003</v>
          </cell>
          <cell r="AK175">
            <v>51475.258126140012</v>
          </cell>
          <cell r="AM175">
            <v>36.89</v>
          </cell>
          <cell r="AN175">
            <v>50.405999999999999</v>
          </cell>
          <cell r="AO175">
            <v>1859.4773399999999</v>
          </cell>
          <cell r="AP175">
            <v>39.25</v>
          </cell>
          <cell r="AQ175">
            <v>65.808999999999997</v>
          </cell>
          <cell r="AR175">
            <v>2583.0032499999998</v>
          </cell>
          <cell r="AS175">
            <v>80</v>
          </cell>
          <cell r="AT175">
            <v>45.334000000000003</v>
          </cell>
          <cell r="AU175">
            <v>3626.7200000000003</v>
          </cell>
          <cell r="AV175">
            <v>49.300000000000004</v>
          </cell>
          <cell r="AW175">
            <v>23.945</v>
          </cell>
          <cell r="AX175">
            <v>1180.4885000000002</v>
          </cell>
          <cell r="AY175">
            <v>8.620000000000001</v>
          </cell>
          <cell r="AZ175">
            <v>38.667000000000002</v>
          </cell>
          <cell r="BA175">
            <v>333.30954000000003</v>
          </cell>
          <cell r="BB175">
            <v>68.06</v>
          </cell>
          <cell r="BC175">
            <v>96.495999999999995</v>
          </cell>
          <cell r="BD175">
            <v>6567.5177599999997</v>
          </cell>
          <cell r="BE175">
            <v>16150.516390000001</v>
          </cell>
          <cell r="BG175">
            <v>46.79</v>
          </cell>
          <cell r="BH175">
            <v>119.292</v>
          </cell>
          <cell r="BI175">
            <v>5581.6726799999997</v>
          </cell>
          <cell r="BJ175">
            <v>21.01</v>
          </cell>
          <cell r="BK175">
            <v>312.91899999999998</v>
          </cell>
          <cell r="BL175">
            <v>6574.4281900000005</v>
          </cell>
          <cell r="BM175">
            <v>41.5</v>
          </cell>
          <cell r="BN175">
            <v>91.317999999999998</v>
          </cell>
          <cell r="BO175">
            <v>3789.6970000000001</v>
          </cell>
          <cell r="BP175">
            <v>44.36</v>
          </cell>
          <cell r="BQ175">
            <v>159.21</v>
          </cell>
          <cell r="BR175">
            <v>7062.5556000000006</v>
          </cell>
          <cell r="BS175">
            <v>29.16</v>
          </cell>
          <cell r="BT175">
            <v>255.029</v>
          </cell>
          <cell r="BU175">
            <v>7436.6456399999997</v>
          </cell>
          <cell r="BV175">
            <v>464</v>
          </cell>
          <cell r="BW175">
            <v>5.7510000000000003</v>
          </cell>
          <cell r="BX175">
            <v>2668.4639999999999</v>
          </cell>
          <cell r="BY175">
            <v>24.580000000000002</v>
          </cell>
          <cell r="BZ175">
            <v>154.702</v>
          </cell>
          <cell r="CA175">
            <v>3802.5751600000003</v>
          </cell>
          <cell r="CB175">
            <v>36916.038269999997</v>
          </cell>
          <cell r="CD175">
            <v>17.72</v>
          </cell>
          <cell r="CE175">
            <v>34.283000000000001</v>
          </cell>
          <cell r="CF175">
            <v>607.49475999999993</v>
          </cell>
          <cell r="CG175">
            <v>21.25</v>
          </cell>
          <cell r="CH175">
            <v>28.996000000000002</v>
          </cell>
          <cell r="CI175">
            <v>616.16500000000008</v>
          </cell>
          <cell r="CJ175">
            <v>1223.65976</v>
          </cell>
          <cell r="CL175">
            <v>1263.2</v>
          </cell>
        </row>
        <row r="176">
          <cell r="A176" t="str">
            <v>07/28/2006</v>
          </cell>
          <cell r="B176">
            <v>38926</v>
          </cell>
          <cell r="C176">
            <v>89.556782870902936</v>
          </cell>
          <cell r="D176">
            <v>94.055339230353496</v>
          </cell>
          <cell r="E176">
            <v>66.495616864775528</v>
          </cell>
          <cell r="F176">
            <v>69.933048275512249</v>
          </cell>
          <cell r="G176">
            <v>100.7684426229508</v>
          </cell>
          <cell r="H176">
            <v>101.73177607732582</v>
          </cell>
          <cell r="I176">
            <v>50.52</v>
          </cell>
          <cell r="J176">
            <v>27.237000000000002</v>
          </cell>
          <cell r="K176">
            <v>200.46100000000001</v>
          </cell>
          <cell r="L176">
            <v>5459.9562570000007</v>
          </cell>
          <cell r="M176">
            <v>71.62</v>
          </cell>
          <cell r="N176">
            <v>74.040000000000006</v>
          </cell>
          <cell r="O176">
            <v>5302.7448000000004</v>
          </cell>
          <cell r="P176">
            <v>73.84</v>
          </cell>
          <cell r="Q176">
            <v>150.828</v>
          </cell>
          <cell r="R176">
            <v>11137.139520000001</v>
          </cell>
          <cell r="S176">
            <v>26.45</v>
          </cell>
          <cell r="T176">
            <v>92.665199999999999</v>
          </cell>
          <cell r="U176">
            <v>2450.9945399999997</v>
          </cell>
          <cell r="V176">
            <v>26.89</v>
          </cell>
          <cell r="W176">
            <v>391.84000000000003</v>
          </cell>
          <cell r="X176">
            <v>10536.577600000001</v>
          </cell>
          <cell r="Y176">
            <v>69.960000000000008</v>
          </cell>
          <cell r="Z176">
            <v>67.716999999999999</v>
          </cell>
          <cell r="AA176">
            <v>4737.4813200000008</v>
          </cell>
          <cell r="AB176">
            <v>18.7</v>
          </cell>
          <cell r="AC176">
            <v>118.74300000000001</v>
          </cell>
          <cell r="AD176">
            <v>2220.4940999999999</v>
          </cell>
          <cell r="AE176">
            <v>50.11</v>
          </cell>
          <cell r="AF176">
            <v>135.76599999999999</v>
          </cell>
          <cell r="AG176">
            <v>6803.2342599999993</v>
          </cell>
          <cell r="AH176">
            <v>45.300000000000004</v>
          </cell>
          <cell r="AI176">
            <v>80.92</v>
          </cell>
          <cell r="AJ176">
            <v>3665.6760000000004</v>
          </cell>
          <cell r="AK176">
            <v>52314.298396999999</v>
          </cell>
          <cell r="AM176">
            <v>37.56</v>
          </cell>
          <cell r="AN176">
            <v>50.405999999999999</v>
          </cell>
          <cell r="AO176">
            <v>1893.24936</v>
          </cell>
          <cell r="AP176">
            <v>38.840000000000003</v>
          </cell>
          <cell r="AQ176">
            <v>65.808999999999997</v>
          </cell>
          <cell r="AR176">
            <v>2556.0215600000001</v>
          </cell>
          <cell r="AS176">
            <v>81.45</v>
          </cell>
          <cell r="AT176">
            <v>45.334000000000003</v>
          </cell>
          <cell r="AU176">
            <v>3692.4543000000003</v>
          </cell>
          <cell r="AV176">
            <v>50.52</v>
          </cell>
          <cell r="AW176">
            <v>23.945</v>
          </cell>
          <cell r="AX176">
            <v>1209.7014000000001</v>
          </cell>
          <cell r="AY176">
            <v>8.9</v>
          </cell>
          <cell r="AZ176">
            <v>38.667000000000002</v>
          </cell>
          <cell r="BA176">
            <v>344.13630000000001</v>
          </cell>
          <cell r="BB176">
            <v>68.73</v>
          </cell>
          <cell r="BC176">
            <v>96.495999999999995</v>
          </cell>
          <cell r="BD176">
            <v>6632.1700799999999</v>
          </cell>
          <cell r="BE176">
            <v>16327.733</v>
          </cell>
          <cell r="BG176">
            <v>47.47</v>
          </cell>
          <cell r="BH176">
            <v>119.292</v>
          </cell>
          <cell r="BI176">
            <v>5662.7912399999996</v>
          </cell>
          <cell r="BJ176">
            <v>21.830000000000002</v>
          </cell>
          <cell r="BK176">
            <v>312.91899999999998</v>
          </cell>
          <cell r="BL176">
            <v>6831.0217700000003</v>
          </cell>
          <cell r="BM176">
            <v>43.2</v>
          </cell>
          <cell r="BN176">
            <v>91.317999999999998</v>
          </cell>
          <cell r="BO176">
            <v>3944.9376000000002</v>
          </cell>
          <cell r="BP176">
            <v>45.46</v>
          </cell>
          <cell r="BQ176">
            <v>159.21</v>
          </cell>
          <cell r="BR176">
            <v>7237.6866000000009</v>
          </cell>
          <cell r="BS176">
            <v>29.330000000000002</v>
          </cell>
          <cell r="BT176">
            <v>255.029</v>
          </cell>
          <cell r="BU176">
            <v>7480.0005700000002</v>
          </cell>
          <cell r="BV176">
            <v>484.49</v>
          </cell>
          <cell r="BW176">
            <v>5.7510000000000003</v>
          </cell>
          <cell r="BX176">
            <v>2786.3019900000004</v>
          </cell>
          <cell r="BY176">
            <v>25.560000000000002</v>
          </cell>
          <cell r="BZ176">
            <v>154.702</v>
          </cell>
          <cell r="CA176">
            <v>3954.1831200000001</v>
          </cell>
          <cell r="CB176">
            <v>37896.922890000002</v>
          </cell>
          <cell r="CD176">
            <v>17.71</v>
          </cell>
          <cell r="CE176">
            <v>34.283000000000001</v>
          </cell>
          <cell r="CF176">
            <v>607.15193000000011</v>
          </cell>
          <cell r="CG176">
            <v>21.75</v>
          </cell>
          <cell r="CH176">
            <v>28.996000000000002</v>
          </cell>
          <cell r="CI176">
            <v>630.66300000000001</v>
          </cell>
          <cell r="CJ176">
            <v>1237.81493</v>
          </cell>
          <cell r="CL176">
            <v>1278.55</v>
          </cell>
        </row>
        <row r="177">
          <cell r="A177" t="str">
            <v>07/31/2006</v>
          </cell>
          <cell r="B177">
            <v>38929</v>
          </cell>
          <cell r="C177">
            <v>89.023782876106878</v>
          </cell>
          <cell r="D177">
            <v>91.874322057825864</v>
          </cell>
          <cell r="E177">
            <v>65.611741910983397</v>
          </cell>
          <cell r="F177">
            <v>68.750283280372827</v>
          </cell>
          <cell r="G177">
            <v>100.61948297604036</v>
          </cell>
          <cell r="H177">
            <v>99.436165928312519</v>
          </cell>
          <cell r="I177">
            <v>49.38</v>
          </cell>
          <cell r="J177">
            <v>27.194780000000002</v>
          </cell>
          <cell r="K177">
            <v>200.46100000000001</v>
          </cell>
          <cell r="L177">
            <v>5451.4927935800006</v>
          </cell>
          <cell r="M177">
            <v>70.510000000000005</v>
          </cell>
          <cell r="N177">
            <v>74.040000000000006</v>
          </cell>
          <cell r="O177">
            <v>5220.5604000000012</v>
          </cell>
          <cell r="P177">
            <v>72.52</v>
          </cell>
          <cell r="Q177">
            <v>150.828</v>
          </cell>
          <cell r="R177">
            <v>10938.046559999999</v>
          </cell>
          <cell r="S177">
            <v>26.75</v>
          </cell>
          <cell r="T177">
            <v>92.665199999999999</v>
          </cell>
          <cell r="U177">
            <v>2478.7941000000001</v>
          </cell>
          <cell r="V177">
            <v>26.73</v>
          </cell>
          <cell r="W177">
            <v>391.84000000000003</v>
          </cell>
          <cell r="X177">
            <v>10473.8832</v>
          </cell>
          <cell r="Y177">
            <v>69.02</v>
          </cell>
          <cell r="Z177">
            <v>67.716999999999999</v>
          </cell>
          <cell r="AA177">
            <v>4673.8273399999998</v>
          </cell>
          <cell r="AB177">
            <v>18.740000000000002</v>
          </cell>
          <cell r="AC177">
            <v>118.74300000000001</v>
          </cell>
          <cell r="AD177">
            <v>2225.2438200000006</v>
          </cell>
          <cell r="AE177">
            <v>50.6</v>
          </cell>
          <cell r="AF177">
            <v>135.76599999999999</v>
          </cell>
          <cell r="AG177">
            <v>6869.7595999999994</v>
          </cell>
          <cell r="AH177">
            <v>45.37</v>
          </cell>
          <cell r="AI177">
            <v>80.92</v>
          </cell>
          <cell r="AJ177">
            <v>3671.3404</v>
          </cell>
          <cell r="AK177">
            <v>52002.948213579999</v>
          </cell>
          <cell r="AM177">
            <v>35.96</v>
          </cell>
          <cell r="AN177">
            <v>50.405999999999999</v>
          </cell>
          <cell r="AO177">
            <v>1812.5997600000001</v>
          </cell>
          <cell r="AP177">
            <v>38.06</v>
          </cell>
          <cell r="AQ177">
            <v>65.808999999999997</v>
          </cell>
          <cell r="AR177">
            <v>2504.6905400000001</v>
          </cell>
          <cell r="AS177">
            <v>80.52</v>
          </cell>
          <cell r="AT177">
            <v>45.334000000000003</v>
          </cell>
          <cell r="AU177">
            <v>3650.2936800000002</v>
          </cell>
          <cell r="AV177">
            <v>49.38</v>
          </cell>
          <cell r="AW177">
            <v>23.945</v>
          </cell>
          <cell r="AX177">
            <v>1182.4041</v>
          </cell>
          <cell r="AY177">
            <v>8.7100000000000009</v>
          </cell>
          <cell r="AZ177">
            <v>38.667000000000002</v>
          </cell>
          <cell r="BA177">
            <v>336.78957000000003</v>
          </cell>
          <cell r="BB177">
            <v>66.97</v>
          </cell>
          <cell r="BC177">
            <v>96.495999999999995</v>
          </cell>
          <cell r="BD177">
            <v>6462.3371199999992</v>
          </cell>
          <cell r="BE177">
            <v>15949.11477</v>
          </cell>
          <cell r="BG177">
            <v>47.31</v>
          </cell>
          <cell r="BH177">
            <v>119.292</v>
          </cell>
          <cell r="BI177">
            <v>5643.7045200000002</v>
          </cell>
          <cell r="BJ177">
            <v>21.43</v>
          </cell>
          <cell r="BK177">
            <v>312.91899999999998</v>
          </cell>
          <cell r="BL177">
            <v>6705.8541699999996</v>
          </cell>
          <cell r="BM177">
            <v>42.52</v>
          </cell>
          <cell r="BN177">
            <v>91.317999999999998</v>
          </cell>
          <cell r="BO177">
            <v>3882.8413600000003</v>
          </cell>
          <cell r="BP177">
            <v>44.730000000000004</v>
          </cell>
          <cell r="BQ177">
            <v>159.21</v>
          </cell>
          <cell r="BR177">
            <v>7121.4633000000013</v>
          </cell>
          <cell r="BS177">
            <v>28.5</v>
          </cell>
          <cell r="BT177">
            <v>255.029</v>
          </cell>
          <cell r="BU177">
            <v>7268.3265000000001</v>
          </cell>
          <cell r="BV177">
            <v>495</v>
          </cell>
          <cell r="BW177">
            <v>5.7510000000000003</v>
          </cell>
          <cell r="BX177">
            <v>2846.7450000000003</v>
          </cell>
          <cell r="BY177">
            <v>25.57</v>
          </cell>
          <cell r="BZ177">
            <v>153.471</v>
          </cell>
          <cell r="CA177">
            <v>3924.2534700000001</v>
          </cell>
          <cell r="CB177">
            <v>37393.188320000001</v>
          </cell>
          <cell r="CD177">
            <v>17.37</v>
          </cell>
          <cell r="CE177">
            <v>34.283000000000001</v>
          </cell>
          <cell r="CF177">
            <v>595.49571000000003</v>
          </cell>
          <cell r="CG177">
            <v>21.43</v>
          </cell>
          <cell r="CH177">
            <v>28.996000000000002</v>
          </cell>
          <cell r="CI177">
            <v>621.38427999999999</v>
          </cell>
          <cell r="CJ177">
            <v>1216.8799899999999</v>
          </cell>
          <cell r="CL177">
            <v>1276.6600000000001</v>
          </cell>
        </row>
        <row r="178">
          <cell r="A178" t="str">
            <v>08/01/2006</v>
          </cell>
          <cell r="B178">
            <v>38930</v>
          </cell>
          <cell r="C178">
            <v>88.284332386910506</v>
          </cell>
          <cell r="D178">
            <v>92.728268064174031</v>
          </cell>
          <cell r="E178">
            <v>65.519200570882489</v>
          </cell>
          <cell r="F178">
            <v>66.284735209020198</v>
          </cell>
          <cell r="G178">
            <v>100.16708701134928</v>
          </cell>
          <cell r="H178">
            <v>98.5501409585179</v>
          </cell>
          <cell r="I178">
            <v>48.94</v>
          </cell>
          <cell r="J178">
            <v>27.152540000000002</v>
          </cell>
          <cell r="K178">
            <v>200.46100000000001</v>
          </cell>
          <cell r="L178">
            <v>5443.0253209400007</v>
          </cell>
          <cell r="M178">
            <v>70.13</v>
          </cell>
          <cell r="N178">
            <v>74.040000000000006</v>
          </cell>
          <cell r="O178">
            <v>5192.4251999999997</v>
          </cell>
          <cell r="P178">
            <v>72.930000000000007</v>
          </cell>
          <cell r="Q178">
            <v>150.828</v>
          </cell>
          <cell r="R178">
            <v>10999.886040000001</v>
          </cell>
          <cell r="S178">
            <v>26.28</v>
          </cell>
          <cell r="T178">
            <v>92.665199999999999</v>
          </cell>
          <cell r="U178">
            <v>2435.2414560000002</v>
          </cell>
          <cell r="V178">
            <v>26.48</v>
          </cell>
          <cell r="W178">
            <v>391.84000000000003</v>
          </cell>
          <cell r="X178">
            <v>10375.923200000001</v>
          </cell>
          <cell r="Y178">
            <v>67.710000000000008</v>
          </cell>
          <cell r="Z178">
            <v>67.716999999999999</v>
          </cell>
          <cell r="AA178">
            <v>4585.1180700000004</v>
          </cell>
          <cell r="AB178">
            <v>18.45</v>
          </cell>
          <cell r="AC178">
            <v>118.74300000000001</v>
          </cell>
          <cell r="AD178">
            <v>2190.8083500000002</v>
          </cell>
          <cell r="AE178">
            <v>49.17</v>
          </cell>
          <cell r="AF178">
            <v>135.76599999999999</v>
          </cell>
          <cell r="AG178">
            <v>6675.6142199999995</v>
          </cell>
          <cell r="AH178">
            <v>45.39</v>
          </cell>
          <cell r="AI178">
            <v>80.92</v>
          </cell>
          <cell r="AJ178">
            <v>3672.9588000000003</v>
          </cell>
          <cell r="AK178">
            <v>51571.000656939992</v>
          </cell>
          <cell r="AM178">
            <v>35.99</v>
          </cell>
          <cell r="AN178">
            <v>50.405999999999999</v>
          </cell>
          <cell r="AO178">
            <v>1814.11194</v>
          </cell>
          <cell r="AP178">
            <v>37.76</v>
          </cell>
          <cell r="AQ178">
            <v>65.808999999999997</v>
          </cell>
          <cell r="AR178">
            <v>2484.9478399999998</v>
          </cell>
          <cell r="AS178">
            <v>77.61</v>
          </cell>
          <cell r="AT178">
            <v>45.334000000000003</v>
          </cell>
          <cell r="AU178">
            <v>3518.37174</v>
          </cell>
          <cell r="AV178">
            <v>48.94</v>
          </cell>
          <cell r="AW178">
            <v>23.945</v>
          </cell>
          <cell r="AX178">
            <v>1171.8682999999999</v>
          </cell>
          <cell r="AY178">
            <v>7.99</v>
          </cell>
          <cell r="AZ178">
            <v>38.667000000000002</v>
          </cell>
          <cell r="BA178">
            <v>308.94933000000003</v>
          </cell>
          <cell r="BB178">
            <v>70.460000000000008</v>
          </cell>
          <cell r="BC178">
            <v>96.495999999999995</v>
          </cell>
          <cell r="BD178">
            <v>6799.1081600000007</v>
          </cell>
          <cell r="BE178">
            <v>16097.357309999999</v>
          </cell>
          <cell r="BG178">
            <v>47.730000000000004</v>
          </cell>
          <cell r="BH178">
            <v>119.292</v>
          </cell>
          <cell r="BI178">
            <v>5693.8071600000003</v>
          </cell>
          <cell r="BJ178">
            <v>21.16</v>
          </cell>
          <cell r="BK178">
            <v>312.91899999999998</v>
          </cell>
          <cell r="BL178">
            <v>6621.3660399999999</v>
          </cell>
          <cell r="BM178">
            <v>42.11</v>
          </cell>
          <cell r="BN178">
            <v>91.317999999999998</v>
          </cell>
          <cell r="BO178">
            <v>3845.4009799999999</v>
          </cell>
          <cell r="BP178">
            <v>45.18</v>
          </cell>
          <cell r="BQ178">
            <v>159.21</v>
          </cell>
          <cell r="BR178">
            <v>7193.1078000000007</v>
          </cell>
          <cell r="BS178">
            <v>28.59</v>
          </cell>
          <cell r="BT178">
            <v>255.029</v>
          </cell>
          <cell r="BU178">
            <v>7291.2791099999995</v>
          </cell>
          <cell r="BV178">
            <v>477.6</v>
          </cell>
          <cell r="BW178">
            <v>5.7510000000000003</v>
          </cell>
          <cell r="BX178">
            <v>2746.6776000000004</v>
          </cell>
          <cell r="BY178">
            <v>25.73</v>
          </cell>
          <cell r="BZ178">
            <v>153.471</v>
          </cell>
          <cell r="CA178">
            <v>3948.8088299999999</v>
          </cell>
          <cell r="CB178">
            <v>37340.447520000002</v>
          </cell>
          <cell r="CD178">
            <v>16.41</v>
          </cell>
          <cell r="CE178">
            <v>34.283000000000001</v>
          </cell>
          <cell r="CF178">
            <v>562.58402999999998</v>
          </cell>
          <cell r="CG178">
            <v>21.06</v>
          </cell>
          <cell r="CH178">
            <v>28.996000000000002</v>
          </cell>
          <cell r="CI178">
            <v>610.65575999999999</v>
          </cell>
          <cell r="CJ178">
            <v>1173.2397900000001</v>
          </cell>
          <cell r="CL178">
            <v>1270.92</v>
          </cell>
        </row>
        <row r="179">
          <cell r="A179" t="str">
            <v>08/02/2006</v>
          </cell>
          <cell r="B179">
            <v>38931</v>
          </cell>
          <cell r="C179">
            <v>88.876288763867564</v>
          </cell>
          <cell r="D179">
            <v>94.883120108860666</v>
          </cell>
          <cell r="E179">
            <v>65.897733654127052</v>
          </cell>
          <cell r="F179">
            <v>65.929934072060846</v>
          </cell>
          <cell r="G179">
            <v>100.7684426229508</v>
          </cell>
          <cell r="H179">
            <v>98.389045509464353</v>
          </cell>
          <cell r="I179">
            <v>48.86</v>
          </cell>
          <cell r="J179">
            <v>27.434130000000003</v>
          </cell>
          <cell r="K179">
            <v>200.46100000000001</v>
          </cell>
          <cell r="L179">
            <v>5499.4731339300006</v>
          </cell>
          <cell r="M179">
            <v>70.36</v>
          </cell>
          <cell r="N179">
            <v>74.040000000000006</v>
          </cell>
          <cell r="O179">
            <v>5209.4544000000005</v>
          </cell>
          <cell r="P179">
            <v>72.89</v>
          </cell>
          <cell r="Q179">
            <v>150.828</v>
          </cell>
          <cell r="R179">
            <v>10993.852920000001</v>
          </cell>
          <cell r="S179">
            <v>26.21</v>
          </cell>
          <cell r="T179">
            <v>92.665199999999999</v>
          </cell>
          <cell r="U179">
            <v>2428.7548919999999</v>
          </cell>
          <cell r="V179">
            <v>26.55</v>
          </cell>
          <cell r="W179">
            <v>391.84000000000003</v>
          </cell>
          <cell r="X179">
            <v>10403.352000000001</v>
          </cell>
          <cell r="Y179">
            <v>68.72</v>
          </cell>
          <cell r="Z179">
            <v>67.716999999999999</v>
          </cell>
          <cell r="AA179">
            <v>4653.51224</v>
          </cell>
          <cell r="AB179">
            <v>18.71</v>
          </cell>
          <cell r="AC179">
            <v>118.74300000000001</v>
          </cell>
          <cell r="AD179">
            <v>2221.6815300000003</v>
          </cell>
          <cell r="AE179">
            <v>50.15</v>
          </cell>
          <cell r="AF179">
            <v>135.76599999999999</v>
          </cell>
          <cell r="AG179">
            <v>6808.6648999999998</v>
          </cell>
          <cell r="AH179">
            <v>45.7</v>
          </cell>
          <cell r="AI179">
            <v>80.92</v>
          </cell>
          <cell r="AJ179">
            <v>3698.0440000000003</v>
          </cell>
          <cell r="AK179">
            <v>51916.790015930012</v>
          </cell>
          <cell r="AM179">
            <v>36.86</v>
          </cell>
          <cell r="AN179">
            <v>50.405999999999999</v>
          </cell>
          <cell r="AO179">
            <v>1857.96516</v>
          </cell>
          <cell r="AP179">
            <v>37.68</v>
          </cell>
          <cell r="AQ179">
            <v>65.808999999999997</v>
          </cell>
          <cell r="AR179">
            <v>2479.6831199999997</v>
          </cell>
          <cell r="AS179">
            <v>82.83</v>
          </cell>
          <cell r="AT179">
            <v>45.334000000000003</v>
          </cell>
          <cell r="AU179">
            <v>3755.0152200000002</v>
          </cell>
          <cell r="AV179">
            <v>48.86</v>
          </cell>
          <cell r="AW179">
            <v>23.945</v>
          </cell>
          <cell r="AX179">
            <v>1169.9527</v>
          </cell>
          <cell r="AY179">
            <v>8.25</v>
          </cell>
          <cell r="AZ179">
            <v>38.667000000000002</v>
          </cell>
          <cell r="BA179">
            <v>319.00274999999999</v>
          </cell>
          <cell r="BB179">
            <v>71.400000000000006</v>
          </cell>
          <cell r="BC179">
            <v>96.495999999999995</v>
          </cell>
          <cell r="BD179">
            <v>6889.8144000000002</v>
          </cell>
          <cell r="BE179">
            <v>16471.433349999999</v>
          </cell>
          <cell r="BG179">
            <v>47.77</v>
          </cell>
          <cell r="BH179">
            <v>119.292</v>
          </cell>
          <cell r="BI179">
            <v>5698.5788400000001</v>
          </cell>
          <cell r="BJ179">
            <v>21.42</v>
          </cell>
          <cell r="BK179">
            <v>312.91899999999998</v>
          </cell>
          <cell r="BL179">
            <v>6702.72498</v>
          </cell>
          <cell r="BM179">
            <v>43.050000000000004</v>
          </cell>
          <cell r="BN179">
            <v>91.317999999999998</v>
          </cell>
          <cell r="BO179">
            <v>3931.2399000000005</v>
          </cell>
          <cell r="BP179">
            <v>45.06</v>
          </cell>
          <cell r="BQ179">
            <v>159.21</v>
          </cell>
          <cell r="BR179">
            <v>7174.0026000000007</v>
          </cell>
          <cell r="BS179">
            <v>28.650000000000002</v>
          </cell>
          <cell r="BT179">
            <v>255.029</v>
          </cell>
          <cell r="BU179">
            <v>7306.5808500000003</v>
          </cell>
          <cell r="BV179">
            <v>480</v>
          </cell>
          <cell r="BW179">
            <v>5.7510000000000003</v>
          </cell>
          <cell r="BX179">
            <v>2760.48</v>
          </cell>
          <cell r="BY179">
            <v>25.95</v>
          </cell>
          <cell r="BZ179">
            <v>153.471</v>
          </cell>
          <cell r="CA179">
            <v>3982.5724500000001</v>
          </cell>
          <cell r="CB179">
            <v>37556.179620000003</v>
          </cell>
          <cell r="CD179">
            <v>15.99</v>
          </cell>
          <cell r="CE179">
            <v>34.283000000000001</v>
          </cell>
          <cell r="CF179">
            <v>548.18516999999997</v>
          </cell>
          <cell r="CG179">
            <v>21.34</v>
          </cell>
          <cell r="CH179">
            <v>28.996000000000002</v>
          </cell>
          <cell r="CI179">
            <v>618.77464000000009</v>
          </cell>
          <cell r="CJ179">
            <v>1166.9598100000001</v>
          </cell>
          <cell r="CL179">
            <v>1278.55</v>
          </cell>
        </row>
        <row r="180">
          <cell r="A180" t="str">
            <v>08/03/2006</v>
          </cell>
          <cell r="B180">
            <v>38932</v>
          </cell>
          <cell r="C180">
            <v>90.209037067371639</v>
          </cell>
          <cell r="D180">
            <v>97.170216076911615</v>
          </cell>
          <cell r="E180">
            <v>69.350409682290788</v>
          </cell>
          <cell r="F180">
            <v>68.274182141014904</v>
          </cell>
          <cell r="G180">
            <v>100.90400378310214</v>
          </cell>
          <cell r="H180">
            <v>99.617398308497769</v>
          </cell>
          <cell r="I180">
            <v>49.47</v>
          </cell>
          <cell r="J180">
            <v>28.074750000000002</v>
          </cell>
          <cell r="K180">
            <v>200.46100000000001</v>
          </cell>
          <cell r="L180">
            <v>5627.8924597500009</v>
          </cell>
          <cell r="M180">
            <v>70.739999999999995</v>
          </cell>
          <cell r="N180">
            <v>74.040000000000006</v>
          </cell>
          <cell r="O180">
            <v>5237.5896000000002</v>
          </cell>
          <cell r="P180">
            <v>72.61</v>
          </cell>
          <cell r="Q180">
            <v>150.828</v>
          </cell>
          <cell r="R180">
            <v>10951.621080000001</v>
          </cell>
          <cell r="S180">
            <v>26.14</v>
          </cell>
          <cell r="T180">
            <v>92.665199999999999</v>
          </cell>
          <cell r="U180">
            <v>2422.2683280000001</v>
          </cell>
          <cell r="V180">
            <v>27.490000000000002</v>
          </cell>
          <cell r="W180">
            <v>391.84000000000003</v>
          </cell>
          <cell r="X180">
            <v>10771.681600000002</v>
          </cell>
          <cell r="Y180">
            <v>70.2</v>
          </cell>
          <cell r="Z180">
            <v>67.716999999999999</v>
          </cell>
          <cell r="AA180">
            <v>4753.7334000000001</v>
          </cell>
          <cell r="AB180">
            <v>18.78</v>
          </cell>
          <cell r="AC180">
            <v>118.74300000000001</v>
          </cell>
          <cell r="AD180">
            <v>2229.9935400000004</v>
          </cell>
          <cell r="AE180">
            <v>51.22</v>
          </cell>
          <cell r="AF180">
            <v>135.76599999999999</v>
          </cell>
          <cell r="AG180">
            <v>6953.9345199999998</v>
          </cell>
          <cell r="AH180">
            <v>46.300000000000004</v>
          </cell>
          <cell r="AI180">
            <v>80.92</v>
          </cell>
          <cell r="AJ180">
            <v>3746.5960000000005</v>
          </cell>
          <cell r="AK180">
            <v>52695.310527750007</v>
          </cell>
          <cell r="AM180">
            <v>38.07</v>
          </cell>
          <cell r="AN180">
            <v>50.405999999999999</v>
          </cell>
          <cell r="AO180">
            <v>1918.95642</v>
          </cell>
          <cell r="AP180">
            <v>39.78</v>
          </cell>
          <cell r="AQ180">
            <v>65.808999999999997</v>
          </cell>
          <cell r="AR180">
            <v>2617.88202</v>
          </cell>
          <cell r="AS180">
            <v>84.36</v>
          </cell>
          <cell r="AT180">
            <v>45.334000000000003</v>
          </cell>
          <cell r="AU180">
            <v>3824.3762400000001</v>
          </cell>
          <cell r="AV180">
            <v>49.47</v>
          </cell>
          <cell r="AW180">
            <v>23.945</v>
          </cell>
          <cell r="AX180">
            <v>1184.55915</v>
          </cell>
          <cell r="AY180">
            <v>8.4</v>
          </cell>
          <cell r="AZ180">
            <v>38.667000000000002</v>
          </cell>
          <cell r="BA180">
            <v>324.80280000000005</v>
          </cell>
          <cell r="BB180">
            <v>72.52</v>
          </cell>
          <cell r="BC180">
            <v>96.495999999999995</v>
          </cell>
          <cell r="BD180">
            <v>6997.8899199999996</v>
          </cell>
          <cell r="BE180">
            <v>16868.466549999997</v>
          </cell>
          <cell r="BG180">
            <v>49.78</v>
          </cell>
          <cell r="BH180">
            <v>119.292</v>
          </cell>
          <cell r="BI180">
            <v>5938.3557600000004</v>
          </cell>
          <cell r="BJ180">
            <v>22.62</v>
          </cell>
          <cell r="BK180">
            <v>312.91899999999998</v>
          </cell>
          <cell r="BL180">
            <v>7078.2277800000002</v>
          </cell>
          <cell r="BM180">
            <v>45.74</v>
          </cell>
          <cell r="BN180">
            <v>91.317999999999998</v>
          </cell>
          <cell r="BO180">
            <v>4176.8853200000003</v>
          </cell>
          <cell r="BP180">
            <v>47.07</v>
          </cell>
          <cell r="BQ180">
            <v>159.21</v>
          </cell>
          <cell r="BR180">
            <v>7494.0147000000006</v>
          </cell>
          <cell r="BS180">
            <v>30.200000000000003</v>
          </cell>
          <cell r="BT180">
            <v>255.029</v>
          </cell>
          <cell r="BU180">
            <v>7701.8758000000007</v>
          </cell>
          <cell r="BV180">
            <v>517.12</v>
          </cell>
          <cell r="BW180">
            <v>5.7510000000000003</v>
          </cell>
          <cell r="BX180">
            <v>2973.95712</v>
          </cell>
          <cell r="BY180">
            <v>27.11</v>
          </cell>
          <cell r="BZ180">
            <v>153.471</v>
          </cell>
          <cell r="CA180">
            <v>4160.5988100000004</v>
          </cell>
          <cell r="CB180">
            <v>39523.915290000004</v>
          </cell>
          <cell r="CD180">
            <v>16.16</v>
          </cell>
          <cell r="CE180">
            <v>34.283000000000001</v>
          </cell>
          <cell r="CF180">
            <v>554.01328000000001</v>
          </cell>
          <cell r="CG180">
            <v>22.57</v>
          </cell>
          <cell r="CH180">
            <v>28.996000000000002</v>
          </cell>
          <cell r="CI180">
            <v>654.43972000000008</v>
          </cell>
          <cell r="CJ180">
            <v>1208.453</v>
          </cell>
          <cell r="CL180">
            <v>1280.27</v>
          </cell>
        </row>
        <row r="181">
          <cell r="A181" t="str">
            <v>08/04/2006</v>
          </cell>
          <cell r="B181">
            <v>38933</v>
          </cell>
          <cell r="C181">
            <v>90.06126191676907</v>
          </cell>
          <cell r="D181">
            <v>97.528027436078673</v>
          </cell>
          <cell r="E181">
            <v>69.612619872487869</v>
          </cell>
          <cell r="F181">
            <v>67.736658966544113</v>
          </cell>
          <cell r="G181">
            <v>100.83228247162673</v>
          </cell>
          <cell r="H181">
            <v>95.972613773660896</v>
          </cell>
          <cell r="I181">
            <v>47.660000000000004</v>
          </cell>
          <cell r="J181">
            <v>27.990270000000002</v>
          </cell>
          <cell r="K181">
            <v>200.46100000000001</v>
          </cell>
          <cell r="L181">
            <v>5610.9575144700011</v>
          </cell>
          <cell r="M181">
            <v>70.430000000000007</v>
          </cell>
          <cell r="N181">
            <v>74.040000000000006</v>
          </cell>
          <cell r="O181">
            <v>5214.637200000001</v>
          </cell>
          <cell r="P181">
            <v>72.73</v>
          </cell>
          <cell r="Q181">
            <v>150.828</v>
          </cell>
          <cell r="R181">
            <v>10969.720440000001</v>
          </cell>
          <cell r="S181">
            <v>25.94</v>
          </cell>
          <cell r="T181">
            <v>92.665199999999999</v>
          </cell>
          <cell r="U181">
            <v>2403.7352880000003</v>
          </cell>
          <cell r="V181">
            <v>27.36</v>
          </cell>
          <cell r="W181">
            <v>391.84000000000003</v>
          </cell>
          <cell r="X181">
            <v>10720.742400000001</v>
          </cell>
          <cell r="Y181">
            <v>69.83</v>
          </cell>
          <cell r="Z181">
            <v>67.716999999999999</v>
          </cell>
          <cell r="AA181">
            <v>4728.6781099999998</v>
          </cell>
          <cell r="AB181">
            <v>18.61</v>
          </cell>
          <cell r="AC181">
            <v>118.74300000000001</v>
          </cell>
          <cell r="AD181">
            <v>2209.8072299999999</v>
          </cell>
          <cell r="AE181">
            <v>51.53</v>
          </cell>
          <cell r="AF181">
            <v>135.76599999999999</v>
          </cell>
          <cell r="AG181">
            <v>6996.0219799999995</v>
          </cell>
          <cell r="AH181">
            <v>46.400000000000006</v>
          </cell>
          <cell r="AI181">
            <v>80.92</v>
          </cell>
          <cell r="AJ181">
            <v>3754.6880000000006</v>
          </cell>
          <cell r="AK181">
            <v>52608.988162469999</v>
          </cell>
          <cell r="AM181">
            <v>38.53</v>
          </cell>
          <cell r="AN181">
            <v>50.405999999999999</v>
          </cell>
          <cell r="AO181">
            <v>1942.14318</v>
          </cell>
          <cell r="AP181">
            <v>38.97</v>
          </cell>
          <cell r="AQ181">
            <v>65.808999999999997</v>
          </cell>
          <cell r="AR181">
            <v>2564.5767299999998</v>
          </cell>
          <cell r="AS181">
            <v>84.26</v>
          </cell>
          <cell r="AT181">
            <v>45.334000000000003</v>
          </cell>
          <cell r="AU181">
            <v>3819.8428400000007</v>
          </cell>
          <cell r="AV181">
            <v>47.660000000000004</v>
          </cell>
          <cell r="AW181">
            <v>23.945</v>
          </cell>
          <cell r="AX181">
            <v>1141.2187000000001</v>
          </cell>
          <cell r="AY181">
            <v>8.33</v>
          </cell>
          <cell r="AZ181">
            <v>38.667000000000002</v>
          </cell>
          <cell r="BA181">
            <v>322.09611000000001</v>
          </cell>
          <cell r="BB181">
            <v>74</v>
          </cell>
          <cell r="BC181">
            <v>96.495999999999995</v>
          </cell>
          <cell r="BD181">
            <v>7140.7039999999997</v>
          </cell>
          <cell r="BE181">
            <v>16930.581559999999</v>
          </cell>
          <cell r="BG181">
            <v>49.79</v>
          </cell>
          <cell r="BH181">
            <v>119.292</v>
          </cell>
          <cell r="BI181">
            <v>5939.5486799999999</v>
          </cell>
          <cell r="BJ181">
            <v>22.71</v>
          </cell>
          <cell r="BK181">
            <v>312.91899999999998</v>
          </cell>
          <cell r="BL181">
            <v>7106.3904899999998</v>
          </cell>
          <cell r="BM181">
            <v>46</v>
          </cell>
          <cell r="BN181">
            <v>91.317999999999998</v>
          </cell>
          <cell r="BO181">
            <v>4200.6279999999997</v>
          </cell>
          <cell r="BP181">
            <v>46.83</v>
          </cell>
          <cell r="BQ181">
            <v>159.21</v>
          </cell>
          <cell r="BR181">
            <v>7455.8042999999998</v>
          </cell>
          <cell r="BS181">
            <v>30.39</v>
          </cell>
          <cell r="BT181">
            <v>255.029</v>
          </cell>
          <cell r="BU181">
            <v>7750.3313100000005</v>
          </cell>
          <cell r="BV181">
            <v>527.02</v>
          </cell>
          <cell r="BW181">
            <v>5.7510000000000003</v>
          </cell>
          <cell r="BX181">
            <v>3030.8920200000002</v>
          </cell>
          <cell r="BY181">
            <v>27.3</v>
          </cell>
          <cell r="BZ181">
            <v>153.471</v>
          </cell>
          <cell r="CA181">
            <v>4189.7583000000004</v>
          </cell>
          <cell r="CB181">
            <v>39673.3531</v>
          </cell>
          <cell r="CD181">
            <v>16.28</v>
          </cell>
          <cell r="CE181">
            <v>34.283000000000001</v>
          </cell>
          <cell r="CF181">
            <v>558.12724000000003</v>
          </cell>
          <cell r="CG181">
            <v>22.1</v>
          </cell>
          <cell r="CH181">
            <v>28.996000000000002</v>
          </cell>
          <cell r="CI181">
            <v>640.81160000000011</v>
          </cell>
          <cell r="CJ181">
            <v>1198.9388400000003</v>
          </cell>
          <cell r="CL181">
            <v>1279.3600000000001</v>
          </cell>
        </row>
        <row r="182">
          <cell r="A182" t="str">
            <v>08/07/2006</v>
          </cell>
          <cell r="B182">
            <v>38936</v>
          </cell>
          <cell r="C182">
            <v>89.631446242073238</v>
          </cell>
          <cell r="D182">
            <v>98.074145294963571</v>
          </cell>
          <cell r="E182">
            <v>70.561952478283004</v>
          </cell>
          <cell r="F182">
            <v>69.031110404569986</v>
          </cell>
          <cell r="G182">
            <v>100.54933795712482</v>
          </cell>
          <cell r="H182">
            <v>95.28795811518323</v>
          </cell>
          <cell r="I182">
            <v>47.32</v>
          </cell>
          <cell r="J182">
            <v>28.018430000000002</v>
          </cell>
          <cell r="K182">
            <v>200.46100000000001</v>
          </cell>
          <cell r="L182">
            <v>5616.6024962300007</v>
          </cell>
          <cell r="M182">
            <v>68.92</v>
          </cell>
          <cell r="N182">
            <v>74.040000000000006</v>
          </cell>
          <cell r="O182">
            <v>5102.8368000000009</v>
          </cell>
          <cell r="P182">
            <v>71.91</v>
          </cell>
          <cell r="Q182">
            <v>150.828</v>
          </cell>
          <cell r="R182">
            <v>10846.04148</v>
          </cell>
          <cell r="S182">
            <v>25.71</v>
          </cell>
          <cell r="T182">
            <v>92.665199999999999</v>
          </cell>
          <cell r="U182">
            <v>2382.4222920000002</v>
          </cell>
          <cell r="V182">
            <v>27.76</v>
          </cell>
          <cell r="W182">
            <v>391.84000000000003</v>
          </cell>
          <cell r="X182">
            <v>10877.478400000002</v>
          </cell>
          <cell r="Y182">
            <v>69.55</v>
          </cell>
          <cell r="Z182">
            <v>67.716999999999999</v>
          </cell>
          <cell r="AA182">
            <v>4709.7173499999999</v>
          </cell>
          <cell r="AB182">
            <v>18.54</v>
          </cell>
          <cell r="AC182">
            <v>118.74300000000001</v>
          </cell>
          <cell r="AD182">
            <v>2201.4952200000002</v>
          </cell>
          <cell r="AE182">
            <v>50.72</v>
          </cell>
          <cell r="AF182">
            <v>135.76599999999999</v>
          </cell>
          <cell r="AG182">
            <v>6886.0515199999991</v>
          </cell>
          <cell r="AH182">
            <v>46.160000000000004</v>
          </cell>
          <cell r="AI182">
            <v>80.92</v>
          </cell>
          <cell r="AJ182">
            <v>3735.2672000000002</v>
          </cell>
          <cell r="AK182">
            <v>52357.912758229999</v>
          </cell>
          <cell r="AM182">
            <v>37.869999999999997</v>
          </cell>
          <cell r="AN182">
            <v>50.405999999999999</v>
          </cell>
          <cell r="AO182">
            <v>1908.8752199999999</v>
          </cell>
          <cell r="AP182">
            <v>39.5</v>
          </cell>
          <cell r="AQ182">
            <v>65.808999999999997</v>
          </cell>
          <cell r="AR182">
            <v>2599.4555</v>
          </cell>
          <cell r="AS182">
            <v>83.23</v>
          </cell>
          <cell r="AT182">
            <v>45.334000000000003</v>
          </cell>
          <cell r="AU182">
            <v>3773.1488200000003</v>
          </cell>
          <cell r="AV182">
            <v>47.32</v>
          </cell>
          <cell r="AW182">
            <v>23.945</v>
          </cell>
          <cell r="AX182">
            <v>1133.0774000000001</v>
          </cell>
          <cell r="AY182">
            <v>8.39</v>
          </cell>
          <cell r="AZ182">
            <v>38.667000000000002</v>
          </cell>
          <cell r="BA182">
            <v>324.41613000000001</v>
          </cell>
          <cell r="BB182">
            <v>75.510000000000005</v>
          </cell>
          <cell r="BC182">
            <v>96.495999999999995</v>
          </cell>
          <cell r="BD182">
            <v>7286.4129600000006</v>
          </cell>
          <cell r="BE182">
            <v>17025.386030000001</v>
          </cell>
          <cell r="BG182">
            <v>50.63</v>
          </cell>
          <cell r="BH182">
            <v>119.292</v>
          </cell>
          <cell r="BI182">
            <v>6039.75396</v>
          </cell>
          <cell r="BJ182">
            <v>22.77</v>
          </cell>
          <cell r="BK182">
            <v>312.91899999999998</v>
          </cell>
          <cell r="BL182">
            <v>7125.1656299999995</v>
          </cell>
          <cell r="BM182">
            <v>46.78</v>
          </cell>
          <cell r="BN182">
            <v>91.317999999999998</v>
          </cell>
          <cell r="BO182">
            <v>4271.8560399999997</v>
          </cell>
          <cell r="BP182">
            <v>47.410000000000004</v>
          </cell>
          <cell r="BQ182">
            <v>159.21</v>
          </cell>
          <cell r="BR182">
            <v>7548.1461000000008</v>
          </cell>
          <cell r="BS182">
            <v>31.09</v>
          </cell>
          <cell r="BT182">
            <v>255.029</v>
          </cell>
          <cell r="BU182">
            <v>7928.8516099999997</v>
          </cell>
          <cell r="BV182">
            <v>524.38</v>
          </cell>
          <cell r="BW182">
            <v>5.7510000000000003</v>
          </cell>
          <cell r="BX182">
            <v>3015.7093800000002</v>
          </cell>
          <cell r="BY182">
            <v>27.92</v>
          </cell>
          <cell r="BZ182">
            <v>153.471</v>
          </cell>
          <cell r="CA182">
            <v>4284.91032</v>
          </cell>
          <cell r="CB182">
            <v>40214.393040000003</v>
          </cell>
          <cell r="CD182">
            <v>16.61</v>
          </cell>
          <cell r="CE182">
            <v>34.283000000000001</v>
          </cell>
          <cell r="CF182">
            <v>569.44063000000006</v>
          </cell>
          <cell r="CG182">
            <v>22.5</v>
          </cell>
          <cell r="CH182">
            <v>28.996000000000002</v>
          </cell>
          <cell r="CI182">
            <v>652.41000000000008</v>
          </cell>
          <cell r="CJ182">
            <v>1221.8506300000001</v>
          </cell>
          <cell r="CL182">
            <v>1275.77</v>
          </cell>
        </row>
        <row r="183">
          <cell r="A183" t="str">
            <v>08/08/2006</v>
          </cell>
          <cell r="B183">
            <v>38937</v>
          </cell>
          <cell r="C183">
            <v>89.252512415948942</v>
          </cell>
          <cell r="D183">
            <v>95.201580462321218</v>
          </cell>
          <cell r="E183">
            <v>67.981431924580505</v>
          </cell>
          <cell r="F183">
            <v>67.875414901491268</v>
          </cell>
          <cell r="G183">
            <v>100.21122320302646</v>
          </cell>
          <cell r="H183">
            <v>93.093032621828428</v>
          </cell>
          <cell r="I183">
            <v>46.230000000000004</v>
          </cell>
          <cell r="J183">
            <v>27.884680000000003</v>
          </cell>
          <cell r="K183">
            <v>200.46100000000001</v>
          </cell>
          <cell r="L183">
            <v>5589.7908374800008</v>
          </cell>
          <cell r="M183">
            <v>68.23</v>
          </cell>
          <cell r="N183">
            <v>74.040000000000006</v>
          </cell>
          <cell r="O183">
            <v>5051.7492000000011</v>
          </cell>
          <cell r="P183">
            <v>72.16</v>
          </cell>
          <cell r="Q183">
            <v>150.828</v>
          </cell>
          <cell r="R183">
            <v>10883.74848</v>
          </cell>
          <cell r="S183">
            <v>26</v>
          </cell>
          <cell r="T183">
            <v>92.665199999999999</v>
          </cell>
          <cell r="U183">
            <v>2409.2952</v>
          </cell>
          <cell r="V183">
            <v>27.48</v>
          </cell>
          <cell r="W183">
            <v>391.84000000000003</v>
          </cell>
          <cell r="X183">
            <v>10767.763200000001</v>
          </cell>
          <cell r="Y183">
            <v>68.84</v>
          </cell>
          <cell r="Z183">
            <v>67.716999999999999</v>
          </cell>
          <cell r="AA183">
            <v>4661.6382800000001</v>
          </cell>
          <cell r="AB183">
            <v>18.440000000000001</v>
          </cell>
          <cell r="AC183">
            <v>118.74300000000001</v>
          </cell>
          <cell r="AD183">
            <v>2189.6209200000003</v>
          </cell>
          <cell r="AE183">
            <v>50.95</v>
          </cell>
          <cell r="AF183">
            <v>135.76599999999999</v>
          </cell>
          <cell r="AG183">
            <v>6917.2776999999996</v>
          </cell>
          <cell r="AH183">
            <v>45.300000000000004</v>
          </cell>
          <cell r="AI183">
            <v>80.92</v>
          </cell>
          <cell r="AJ183">
            <v>3665.6760000000004</v>
          </cell>
          <cell r="AK183">
            <v>52136.559817480003</v>
          </cell>
          <cell r="AM183">
            <v>36.18</v>
          </cell>
          <cell r="AN183">
            <v>50.405999999999999</v>
          </cell>
          <cell r="AO183">
            <v>1823.6890799999999</v>
          </cell>
          <cell r="AP183">
            <v>38.19</v>
          </cell>
          <cell r="AQ183">
            <v>65.808999999999997</v>
          </cell>
          <cell r="AR183">
            <v>2513.2457099999997</v>
          </cell>
          <cell r="AS183">
            <v>81.210000000000008</v>
          </cell>
          <cell r="AT183">
            <v>45.334000000000003</v>
          </cell>
          <cell r="AU183">
            <v>3681.5741400000006</v>
          </cell>
          <cell r="AV183">
            <v>46.230000000000004</v>
          </cell>
          <cell r="AW183">
            <v>23.945</v>
          </cell>
          <cell r="AX183">
            <v>1106.9773500000001</v>
          </cell>
          <cell r="AY183">
            <v>8.26</v>
          </cell>
          <cell r="AZ183">
            <v>38.667000000000002</v>
          </cell>
          <cell r="BA183">
            <v>319.38942000000003</v>
          </cell>
          <cell r="BB183">
            <v>73.39</v>
          </cell>
          <cell r="BC183">
            <v>96.495999999999995</v>
          </cell>
          <cell r="BD183">
            <v>7081.8414400000001</v>
          </cell>
          <cell r="BE183">
            <v>16526.717140000001</v>
          </cell>
          <cell r="BG183">
            <v>49.300000000000004</v>
          </cell>
          <cell r="BH183">
            <v>119.292</v>
          </cell>
          <cell r="BI183">
            <v>5881.0956000000006</v>
          </cell>
          <cell r="BJ183">
            <v>21.91</v>
          </cell>
          <cell r="BK183">
            <v>312.91899999999998</v>
          </cell>
          <cell r="BL183">
            <v>6856.0552899999993</v>
          </cell>
          <cell r="BM183">
            <v>44.45</v>
          </cell>
          <cell r="BN183">
            <v>91.317999999999998</v>
          </cell>
          <cell r="BO183">
            <v>4059.0851000000002</v>
          </cell>
          <cell r="BP183">
            <v>46.34</v>
          </cell>
          <cell r="BQ183">
            <v>159.21</v>
          </cell>
          <cell r="BR183">
            <v>7377.791400000001</v>
          </cell>
          <cell r="BS183">
            <v>30</v>
          </cell>
          <cell r="BT183">
            <v>255.029</v>
          </cell>
          <cell r="BU183">
            <v>7650.87</v>
          </cell>
          <cell r="BV183">
            <v>493.75</v>
          </cell>
          <cell r="BW183">
            <v>5.7510000000000003</v>
          </cell>
          <cell r="BX183">
            <v>2839.5562500000001</v>
          </cell>
          <cell r="BY183">
            <v>26.580000000000002</v>
          </cell>
          <cell r="BZ183">
            <v>153.471</v>
          </cell>
          <cell r="CA183">
            <v>4079.2591800000005</v>
          </cell>
          <cell r="CB183">
            <v>38743.712820000001</v>
          </cell>
          <cell r="CD183">
            <v>16.580000000000002</v>
          </cell>
          <cell r="CE183">
            <v>34.283000000000001</v>
          </cell>
          <cell r="CF183">
            <v>568.41214000000014</v>
          </cell>
          <cell r="CG183">
            <v>21.830000000000002</v>
          </cell>
          <cell r="CH183">
            <v>28.996000000000002</v>
          </cell>
          <cell r="CI183">
            <v>632.98268000000007</v>
          </cell>
          <cell r="CJ183">
            <v>1201.3948200000002</v>
          </cell>
          <cell r="CL183">
            <v>1271.48</v>
          </cell>
        </row>
        <row r="184">
          <cell r="A184" t="str">
            <v>08/09/2006</v>
          </cell>
          <cell r="B184">
            <v>38938</v>
          </cell>
          <cell r="C184">
            <v>87.341177983160904</v>
          </cell>
          <cell r="D184">
            <v>91.642410391179354</v>
          </cell>
          <cell r="E184">
            <v>64.929761620655967</v>
          </cell>
          <cell r="F184">
            <v>64.587876983376105</v>
          </cell>
          <cell r="G184">
            <v>99.775299495586367</v>
          </cell>
          <cell r="H184">
            <v>91.562625855819562</v>
          </cell>
          <cell r="I184">
            <v>45.47</v>
          </cell>
          <cell r="J184">
            <v>27.356690000000004</v>
          </cell>
          <cell r="K184">
            <v>200.46100000000001</v>
          </cell>
          <cell r="L184">
            <v>5483.949434090001</v>
          </cell>
          <cell r="M184">
            <v>66.14</v>
          </cell>
          <cell r="N184">
            <v>74.040000000000006</v>
          </cell>
          <cell r="O184">
            <v>4897.0056000000004</v>
          </cell>
          <cell r="P184">
            <v>72.070000000000007</v>
          </cell>
          <cell r="Q184">
            <v>150.828</v>
          </cell>
          <cell r="R184">
            <v>10870.173960000002</v>
          </cell>
          <cell r="S184">
            <v>25.510100000000001</v>
          </cell>
          <cell r="T184">
            <v>92.665199999999999</v>
          </cell>
          <cell r="U184">
            <v>2363.8985185199999</v>
          </cell>
          <cell r="V184">
            <v>26.6</v>
          </cell>
          <cell r="W184">
            <v>391.84000000000003</v>
          </cell>
          <cell r="X184">
            <v>10422.944000000001</v>
          </cell>
          <cell r="Y184">
            <v>66.849999999999994</v>
          </cell>
          <cell r="Z184">
            <v>67.716999999999999</v>
          </cell>
          <cell r="AA184">
            <v>4526.8814499999999</v>
          </cell>
          <cell r="AB184">
            <v>18.309999999999999</v>
          </cell>
          <cell r="AC184">
            <v>118.74300000000001</v>
          </cell>
          <cell r="AD184">
            <v>2174.18433</v>
          </cell>
          <cell r="AE184">
            <v>49.34</v>
          </cell>
          <cell r="AF184">
            <v>135.76599999999999</v>
          </cell>
          <cell r="AG184">
            <v>6698.6944400000002</v>
          </cell>
          <cell r="AH184">
            <v>44.27</v>
          </cell>
          <cell r="AI184">
            <v>80.92</v>
          </cell>
          <cell r="AJ184">
            <v>3582.3284000000003</v>
          </cell>
          <cell r="AK184">
            <v>51020.060132610008</v>
          </cell>
          <cell r="AM184">
            <v>35.53</v>
          </cell>
          <cell r="AN184">
            <v>50.405999999999999</v>
          </cell>
          <cell r="AO184">
            <v>1790.92518</v>
          </cell>
          <cell r="AP184">
            <v>36.119999999999997</v>
          </cell>
          <cell r="AQ184">
            <v>65.808999999999997</v>
          </cell>
          <cell r="AR184">
            <v>2377.0210799999995</v>
          </cell>
          <cell r="AS184">
            <v>78.290000000000006</v>
          </cell>
          <cell r="AT184">
            <v>45.334000000000003</v>
          </cell>
          <cell r="AU184">
            <v>3549.1988600000004</v>
          </cell>
          <cell r="AV184">
            <v>45.47</v>
          </cell>
          <cell r="AW184">
            <v>23.945</v>
          </cell>
          <cell r="AX184">
            <v>1088.7791500000001</v>
          </cell>
          <cell r="AY184">
            <v>6.41</v>
          </cell>
          <cell r="AZ184">
            <v>38.667000000000002</v>
          </cell>
          <cell r="BA184">
            <v>247.85547000000003</v>
          </cell>
          <cell r="BB184">
            <v>71.040000000000006</v>
          </cell>
          <cell r="BC184">
            <v>96.495999999999995</v>
          </cell>
          <cell r="BD184">
            <v>6855.0758400000004</v>
          </cell>
          <cell r="BE184">
            <v>15908.855579999999</v>
          </cell>
          <cell r="BG184">
            <v>47.6</v>
          </cell>
          <cell r="BH184">
            <v>119.292</v>
          </cell>
          <cell r="BI184">
            <v>5678.2992000000004</v>
          </cell>
          <cell r="BJ184">
            <v>20.69</v>
          </cell>
          <cell r="BK184">
            <v>312.91899999999998</v>
          </cell>
          <cell r="BL184">
            <v>6474.2941099999998</v>
          </cell>
          <cell r="BM184">
            <v>42.37</v>
          </cell>
          <cell r="BN184">
            <v>91.317999999999998</v>
          </cell>
          <cell r="BO184">
            <v>3869.1436599999997</v>
          </cell>
          <cell r="BP184">
            <v>44.51</v>
          </cell>
          <cell r="BQ184">
            <v>159.21</v>
          </cell>
          <cell r="BR184">
            <v>7086.4371000000001</v>
          </cell>
          <cell r="BS184">
            <v>28.88</v>
          </cell>
          <cell r="BT184">
            <v>255.029</v>
          </cell>
          <cell r="BU184">
            <v>7365.2375199999997</v>
          </cell>
          <cell r="BV184">
            <v>471.70000000000005</v>
          </cell>
          <cell r="BW184">
            <v>5.7510000000000003</v>
          </cell>
          <cell r="BX184">
            <v>2712.7467000000006</v>
          </cell>
          <cell r="BY184">
            <v>24.88</v>
          </cell>
          <cell r="BZ184">
            <v>153.471</v>
          </cell>
          <cell r="CA184">
            <v>3818.3584799999999</v>
          </cell>
          <cell r="CB184">
            <v>37004.516770000002</v>
          </cell>
          <cell r="CD184">
            <v>15.72</v>
          </cell>
          <cell r="CE184">
            <v>34.283000000000001</v>
          </cell>
          <cell r="CF184">
            <v>538.92876000000001</v>
          </cell>
          <cell r="CG184">
            <v>20.84</v>
          </cell>
          <cell r="CH184">
            <v>28.996000000000002</v>
          </cell>
          <cell r="CI184">
            <v>604.27664000000004</v>
          </cell>
          <cell r="CJ184">
            <v>1143.2054000000001</v>
          </cell>
          <cell r="CL184">
            <v>1265.9490000000001</v>
          </cell>
        </row>
        <row r="185">
          <cell r="A185" t="str">
            <v>08/10/2006</v>
          </cell>
          <cell r="B185">
            <v>38939</v>
          </cell>
          <cell r="C185">
            <v>87.929824879830136</v>
          </cell>
          <cell r="D185">
            <v>91.731133192803611</v>
          </cell>
          <cell r="E185">
            <v>65.057188498933371</v>
          </cell>
          <cell r="F185">
            <v>65.484728413539827</v>
          </cell>
          <cell r="G185">
            <v>100.23723203026481</v>
          </cell>
          <cell r="H185">
            <v>90.11276681433749</v>
          </cell>
          <cell r="I185">
            <v>44.75</v>
          </cell>
          <cell r="J185">
            <v>27.807240000000004</v>
          </cell>
          <cell r="K185">
            <v>200.46100000000001</v>
          </cell>
          <cell r="L185">
            <v>5574.2671376400012</v>
          </cell>
          <cell r="M185">
            <v>67.31</v>
          </cell>
          <cell r="N185">
            <v>74.040000000000006</v>
          </cell>
          <cell r="O185">
            <v>4983.6324000000004</v>
          </cell>
          <cell r="P185">
            <v>72.08</v>
          </cell>
          <cell r="Q185">
            <v>150.828</v>
          </cell>
          <cell r="R185">
            <v>10871.68224</v>
          </cell>
          <cell r="S185">
            <v>25.01</v>
          </cell>
          <cell r="T185">
            <v>92.665199999999999</v>
          </cell>
          <cell r="U185">
            <v>2317.5566520000002</v>
          </cell>
          <cell r="V185">
            <v>26.700000000000003</v>
          </cell>
          <cell r="W185">
            <v>391.84000000000003</v>
          </cell>
          <cell r="X185">
            <v>10462.128000000002</v>
          </cell>
          <cell r="Y185">
            <v>67.180000000000007</v>
          </cell>
          <cell r="Z185">
            <v>67.716999999999999</v>
          </cell>
          <cell r="AA185">
            <v>4549.2280600000004</v>
          </cell>
          <cell r="AB185">
            <v>18.46</v>
          </cell>
          <cell r="AC185">
            <v>118.74300000000001</v>
          </cell>
          <cell r="AD185">
            <v>2191.9957800000002</v>
          </cell>
          <cell r="AE185">
            <v>49.6</v>
          </cell>
          <cell r="AF185">
            <v>135.76599999999999</v>
          </cell>
          <cell r="AG185">
            <v>6733.9935999999998</v>
          </cell>
          <cell r="AH185">
            <v>45.47</v>
          </cell>
          <cell r="AI185">
            <v>80.92</v>
          </cell>
          <cell r="AJ185">
            <v>3679.4324000000001</v>
          </cell>
          <cell r="AK185">
            <v>51363.916269640002</v>
          </cell>
          <cell r="AM185">
            <v>35.39</v>
          </cell>
          <cell r="AN185">
            <v>50.405999999999999</v>
          </cell>
          <cell r="AO185">
            <v>1783.86834</v>
          </cell>
          <cell r="AP185">
            <v>36.770000000000003</v>
          </cell>
          <cell r="AQ185">
            <v>65.808999999999997</v>
          </cell>
          <cell r="AR185">
            <v>2419.79693</v>
          </cell>
          <cell r="AS185">
            <v>77.09</v>
          </cell>
          <cell r="AT185">
            <v>45.334000000000003</v>
          </cell>
          <cell r="AU185">
            <v>3494.7980600000005</v>
          </cell>
          <cell r="AV185">
            <v>44.75</v>
          </cell>
          <cell r="AW185">
            <v>23.945</v>
          </cell>
          <cell r="AX185">
            <v>1071.5387499999999</v>
          </cell>
          <cell r="AY185">
            <v>6.24</v>
          </cell>
          <cell r="AZ185">
            <v>38.667000000000002</v>
          </cell>
          <cell r="BA185">
            <v>241.28208000000001</v>
          </cell>
          <cell r="BB185">
            <v>71.64</v>
          </cell>
          <cell r="BC185">
            <v>96.495999999999995</v>
          </cell>
          <cell r="BD185">
            <v>6912.9734399999998</v>
          </cell>
          <cell r="BE185">
            <v>15924.257600000001</v>
          </cell>
          <cell r="BG185">
            <v>48.07</v>
          </cell>
          <cell r="BH185">
            <v>119.292</v>
          </cell>
          <cell r="BI185">
            <v>5734.3664399999998</v>
          </cell>
          <cell r="BJ185">
            <v>20.73</v>
          </cell>
          <cell r="BK185">
            <v>312.91899999999998</v>
          </cell>
          <cell r="BL185">
            <v>6486.8108699999993</v>
          </cell>
          <cell r="BM185">
            <v>41.99</v>
          </cell>
          <cell r="BN185">
            <v>91.317999999999998</v>
          </cell>
          <cell r="BO185">
            <v>3834.4428200000002</v>
          </cell>
          <cell r="BP185">
            <v>44.65</v>
          </cell>
          <cell r="BQ185">
            <v>159.21</v>
          </cell>
          <cell r="BR185">
            <v>7108.7264999999998</v>
          </cell>
          <cell r="BS185">
            <v>28.77</v>
          </cell>
          <cell r="BT185">
            <v>255.029</v>
          </cell>
          <cell r="BU185">
            <v>7337.18433</v>
          </cell>
          <cell r="BV185">
            <v>472.5</v>
          </cell>
          <cell r="BW185">
            <v>5.7510000000000003</v>
          </cell>
          <cell r="BX185">
            <v>2717.3475000000003</v>
          </cell>
          <cell r="BY185">
            <v>25.14</v>
          </cell>
          <cell r="BZ185">
            <v>153.471</v>
          </cell>
          <cell r="CA185">
            <v>3858.2609400000001</v>
          </cell>
          <cell r="CB185">
            <v>37077.1394</v>
          </cell>
          <cell r="CD185">
            <v>16.09</v>
          </cell>
          <cell r="CE185">
            <v>34.283000000000001</v>
          </cell>
          <cell r="CF185">
            <v>551.61347000000001</v>
          </cell>
          <cell r="CG185">
            <v>20.95</v>
          </cell>
          <cell r="CH185">
            <v>28.996000000000002</v>
          </cell>
          <cell r="CI185">
            <v>607.46620000000007</v>
          </cell>
          <cell r="CJ185">
            <v>1159.0796700000001</v>
          </cell>
          <cell r="CL185">
            <v>1271.81</v>
          </cell>
        </row>
        <row r="186">
          <cell r="A186" t="str">
            <v>08/11/2006</v>
          </cell>
          <cell r="B186">
            <v>38940</v>
          </cell>
          <cell r="C186">
            <v>87.819543383349767</v>
          </cell>
          <cell r="D186">
            <v>91.168348867714982</v>
          </cell>
          <cell r="E186">
            <v>63.519386015370316</v>
          </cell>
          <cell r="F186">
            <v>69.795974261502323</v>
          </cell>
          <cell r="G186">
            <v>99.837641866330372</v>
          </cell>
          <cell r="H186">
            <v>89.085783326621012</v>
          </cell>
          <cell r="I186">
            <v>44.24</v>
          </cell>
          <cell r="J186">
            <v>27.898760000000003</v>
          </cell>
          <cell r="K186">
            <v>200.46100000000001</v>
          </cell>
          <cell r="L186">
            <v>5592.6133283600011</v>
          </cell>
          <cell r="M186">
            <v>67.31</v>
          </cell>
          <cell r="N186">
            <v>74.040000000000006</v>
          </cell>
          <cell r="O186">
            <v>4983.6324000000004</v>
          </cell>
          <cell r="P186">
            <v>72.27</v>
          </cell>
          <cell r="Q186">
            <v>150.828</v>
          </cell>
          <cell r="R186">
            <v>10900.33956</v>
          </cell>
          <cell r="S186">
            <v>25.05</v>
          </cell>
          <cell r="T186">
            <v>92.665199999999999</v>
          </cell>
          <cell r="U186">
            <v>2321.2632600000002</v>
          </cell>
          <cell r="V186">
            <v>26.53</v>
          </cell>
          <cell r="W186">
            <v>391.84000000000003</v>
          </cell>
          <cell r="X186">
            <v>10395.515200000002</v>
          </cell>
          <cell r="Y186">
            <v>66.77</v>
          </cell>
          <cell r="Z186">
            <v>67.716999999999999</v>
          </cell>
          <cell r="AA186">
            <v>4521.4640899999995</v>
          </cell>
          <cell r="AB186">
            <v>18.420000000000002</v>
          </cell>
          <cell r="AC186">
            <v>118.74300000000001</v>
          </cell>
          <cell r="AD186">
            <v>2187.2460600000004</v>
          </cell>
          <cell r="AE186">
            <v>49.5</v>
          </cell>
          <cell r="AF186">
            <v>135.76599999999999</v>
          </cell>
          <cell r="AG186">
            <v>6720.4169999999995</v>
          </cell>
          <cell r="AH186">
            <v>45.44</v>
          </cell>
          <cell r="AI186">
            <v>80.92</v>
          </cell>
          <cell r="AJ186">
            <v>3677.0047999999997</v>
          </cell>
          <cell r="AK186">
            <v>51299.495698360006</v>
          </cell>
          <cell r="AM186">
            <v>35.369999999999997</v>
          </cell>
          <cell r="AN186">
            <v>50.405999999999999</v>
          </cell>
          <cell r="AO186">
            <v>1782.8602199999998</v>
          </cell>
          <cell r="AP186">
            <v>36.4</v>
          </cell>
          <cell r="AQ186">
            <v>65.808999999999997</v>
          </cell>
          <cell r="AR186">
            <v>2395.4476</v>
          </cell>
          <cell r="AS186">
            <v>76.39</v>
          </cell>
          <cell r="AT186">
            <v>45.334000000000003</v>
          </cell>
          <cell r="AU186">
            <v>3463.0642600000001</v>
          </cell>
          <cell r="AV186">
            <v>44.24</v>
          </cell>
          <cell r="AW186">
            <v>23.945</v>
          </cell>
          <cell r="AX186">
            <v>1059.3268</v>
          </cell>
          <cell r="AY186">
            <v>5.88</v>
          </cell>
          <cell r="AZ186">
            <v>38.667000000000002</v>
          </cell>
          <cell r="BA186">
            <v>227.36196000000001</v>
          </cell>
          <cell r="BB186">
            <v>71.489999999999995</v>
          </cell>
          <cell r="BC186">
            <v>96.495999999999995</v>
          </cell>
          <cell r="BD186">
            <v>6898.4990399999988</v>
          </cell>
          <cell r="BE186">
            <v>15826.559879999999</v>
          </cell>
          <cell r="BG186">
            <v>46.900000000000006</v>
          </cell>
          <cell r="BH186">
            <v>119.292</v>
          </cell>
          <cell r="BI186">
            <v>5594.7948000000006</v>
          </cell>
          <cell r="BJ186">
            <v>20.350000000000001</v>
          </cell>
          <cell r="BK186">
            <v>312.91899999999998</v>
          </cell>
          <cell r="BL186">
            <v>6367.9016499999998</v>
          </cell>
          <cell r="BM186">
            <v>41.11</v>
          </cell>
          <cell r="BN186">
            <v>91.317999999999998</v>
          </cell>
          <cell r="BO186">
            <v>3754.0829799999997</v>
          </cell>
          <cell r="BP186">
            <v>43.57</v>
          </cell>
          <cell r="BQ186">
            <v>159.21</v>
          </cell>
          <cell r="BR186">
            <v>6936.7797</v>
          </cell>
          <cell r="BS186">
            <v>27.95</v>
          </cell>
          <cell r="BT186">
            <v>255.029</v>
          </cell>
          <cell r="BU186">
            <v>7128.0605500000001</v>
          </cell>
          <cell r="BV186">
            <v>464.5</v>
          </cell>
          <cell r="BW186">
            <v>5.7510000000000003</v>
          </cell>
          <cell r="BX186">
            <v>2671.3395</v>
          </cell>
          <cell r="BY186">
            <v>24.42</v>
          </cell>
          <cell r="BZ186">
            <v>153.471</v>
          </cell>
          <cell r="CA186">
            <v>3747.7618200000002</v>
          </cell>
          <cell r="CB186">
            <v>36200.720999999998</v>
          </cell>
          <cell r="CD186">
            <v>15.88</v>
          </cell>
          <cell r="CE186">
            <v>34.283000000000001</v>
          </cell>
          <cell r="CF186">
            <v>544.41404</v>
          </cell>
          <cell r="CG186">
            <v>23.830000000000002</v>
          </cell>
          <cell r="CH186">
            <v>28.996000000000002</v>
          </cell>
          <cell r="CI186">
            <v>690.97468000000015</v>
          </cell>
          <cell r="CJ186">
            <v>1235.3887200000001</v>
          </cell>
          <cell r="CL186">
            <v>1266.74</v>
          </cell>
        </row>
        <row r="187">
          <cell r="A187" t="str">
            <v>08/14/2006</v>
          </cell>
          <cell r="B187">
            <v>38943</v>
          </cell>
          <cell r="C187">
            <v>87.877008129877083</v>
          </cell>
          <cell r="D187">
            <v>91.340708383343923</v>
          </cell>
          <cell r="E187">
            <v>62.54258627907496</v>
          </cell>
          <cell r="F187">
            <v>71.754477125088528</v>
          </cell>
          <cell r="G187">
            <v>99.953499369482969</v>
          </cell>
          <cell r="H187">
            <v>88.199758356826422</v>
          </cell>
          <cell r="I187">
            <v>43.800000000000004</v>
          </cell>
          <cell r="J187">
            <v>27.997310000000002</v>
          </cell>
          <cell r="K187">
            <v>200.46100000000001</v>
          </cell>
          <cell r="L187">
            <v>5612.3687599100012</v>
          </cell>
          <cell r="M187">
            <v>68.14</v>
          </cell>
          <cell r="N187">
            <v>74.040000000000006</v>
          </cell>
          <cell r="O187">
            <v>5045.0856000000003</v>
          </cell>
          <cell r="P187">
            <v>72.25</v>
          </cell>
          <cell r="Q187">
            <v>150.828</v>
          </cell>
          <cell r="R187">
            <v>10897.323</v>
          </cell>
          <cell r="S187">
            <v>24.900000000000002</v>
          </cell>
          <cell r="T187">
            <v>92.665199999999999</v>
          </cell>
          <cell r="U187">
            <v>2307.36348</v>
          </cell>
          <cell r="V187">
            <v>26.200000000000003</v>
          </cell>
          <cell r="W187">
            <v>391.84000000000003</v>
          </cell>
          <cell r="X187">
            <v>10266.208000000002</v>
          </cell>
          <cell r="Y187">
            <v>67.150000000000006</v>
          </cell>
          <cell r="Z187">
            <v>67.716999999999999</v>
          </cell>
          <cell r="AA187">
            <v>4547.1965500000006</v>
          </cell>
          <cell r="AB187">
            <v>18.490000000000002</v>
          </cell>
          <cell r="AC187">
            <v>118.74300000000001</v>
          </cell>
          <cell r="AD187">
            <v>2195.5580700000005</v>
          </cell>
          <cell r="AE187">
            <v>49.88</v>
          </cell>
          <cell r="AF187">
            <v>135.76599999999999</v>
          </cell>
          <cell r="AG187">
            <v>6772.0080799999996</v>
          </cell>
          <cell r="AH187">
            <v>45.6</v>
          </cell>
          <cell r="AI187">
            <v>80.92</v>
          </cell>
          <cell r="AJ187">
            <v>3689.9520000000002</v>
          </cell>
          <cell r="AK187">
            <v>51333.063539909999</v>
          </cell>
          <cell r="AM187">
            <v>35.65</v>
          </cell>
          <cell r="AN187">
            <v>50.405999999999999</v>
          </cell>
          <cell r="AO187">
            <v>1796.9739</v>
          </cell>
          <cell r="AP187">
            <v>36.08</v>
          </cell>
          <cell r="AQ187">
            <v>65.808999999999997</v>
          </cell>
          <cell r="AR187">
            <v>2374.3887199999999</v>
          </cell>
          <cell r="AS187">
            <v>77.13</v>
          </cell>
          <cell r="AT187">
            <v>45.334000000000003</v>
          </cell>
          <cell r="AU187">
            <v>3496.6114200000002</v>
          </cell>
          <cell r="AV187">
            <v>43.800000000000004</v>
          </cell>
          <cell r="AW187">
            <v>23.945</v>
          </cell>
          <cell r="AX187">
            <v>1048.7910000000002</v>
          </cell>
          <cell r="AY187">
            <v>5.29</v>
          </cell>
          <cell r="AZ187">
            <v>38.667000000000002</v>
          </cell>
          <cell r="BA187">
            <v>204.54843</v>
          </cell>
          <cell r="BB187">
            <v>71.87</v>
          </cell>
          <cell r="BC187">
            <v>96.495999999999995</v>
          </cell>
          <cell r="BD187">
            <v>6935.16752</v>
          </cell>
          <cell r="BE187">
            <v>15856.48099</v>
          </cell>
          <cell r="BG187">
            <v>46.34</v>
          </cell>
          <cell r="BH187">
            <v>119.292</v>
          </cell>
          <cell r="BI187">
            <v>5527.9912800000002</v>
          </cell>
          <cell r="BJ187">
            <v>20</v>
          </cell>
          <cell r="BK187">
            <v>312.91899999999998</v>
          </cell>
          <cell r="BL187">
            <v>6258.3799999999992</v>
          </cell>
          <cell r="BM187">
            <v>40.25</v>
          </cell>
          <cell r="BN187">
            <v>91.317999999999998</v>
          </cell>
          <cell r="BO187">
            <v>3675.5495000000001</v>
          </cell>
          <cell r="BP187">
            <v>42.800000000000004</v>
          </cell>
          <cell r="BQ187">
            <v>159.21</v>
          </cell>
          <cell r="BR187">
            <v>6814.188000000001</v>
          </cell>
          <cell r="BS187">
            <v>27.53</v>
          </cell>
          <cell r="BT187">
            <v>255.029</v>
          </cell>
          <cell r="BU187">
            <v>7020.9483700000001</v>
          </cell>
          <cell r="BV187">
            <v>464.5</v>
          </cell>
          <cell r="BW187">
            <v>5.7510000000000003</v>
          </cell>
          <cell r="BX187">
            <v>2671.3395</v>
          </cell>
          <cell r="BY187">
            <v>23.95</v>
          </cell>
          <cell r="BZ187">
            <v>153.471</v>
          </cell>
          <cell r="CA187">
            <v>3675.6304500000001</v>
          </cell>
          <cell r="CB187">
            <v>35644.027099999999</v>
          </cell>
          <cell r="CD187">
            <v>16.02</v>
          </cell>
          <cell r="CE187">
            <v>34.283000000000001</v>
          </cell>
          <cell r="CF187">
            <v>549.21366</v>
          </cell>
          <cell r="CG187">
            <v>24.86</v>
          </cell>
          <cell r="CH187">
            <v>28.996000000000002</v>
          </cell>
          <cell r="CI187">
            <v>720.84055999999998</v>
          </cell>
          <cell r="CJ187">
            <v>1270.05422</v>
          </cell>
          <cell r="CL187">
            <v>1268.21</v>
          </cell>
        </row>
        <row r="188">
          <cell r="A188" t="str">
            <v>08/15/2006</v>
          </cell>
          <cell r="B188">
            <v>38944</v>
          </cell>
          <cell r="C188">
            <v>89.406653104447059</v>
          </cell>
          <cell r="D188">
            <v>93.407727215061229</v>
          </cell>
          <cell r="E188">
            <v>64.26343412543109</v>
          </cell>
          <cell r="F188">
            <v>74.256570394903946</v>
          </cell>
          <cell r="G188">
            <v>101.32250945775534</v>
          </cell>
          <cell r="H188">
            <v>89.126057188884403</v>
          </cell>
          <cell r="I188">
            <v>44.26</v>
          </cell>
          <cell r="J188">
            <v>28.483060000000002</v>
          </cell>
          <cell r="K188">
            <v>200.46100000000001</v>
          </cell>
          <cell r="L188">
            <v>5709.7426906600003</v>
          </cell>
          <cell r="M188">
            <v>69.86</v>
          </cell>
          <cell r="N188">
            <v>74.040000000000006</v>
          </cell>
          <cell r="O188">
            <v>5172.4344000000001</v>
          </cell>
          <cell r="P188">
            <v>72.61</v>
          </cell>
          <cell r="Q188">
            <v>150.828</v>
          </cell>
          <cell r="R188">
            <v>10951.621080000001</v>
          </cell>
          <cell r="S188">
            <v>25</v>
          </cell>
          <cell r="T188">
            <v>92.665199999999999</v>
          </cell>
          <cell r="U188">
            <v>2316.63</v>
          </cell>
          <cell r="V188">
            <v>26.86</v>
          </cell>
          <cell r="W188">
            <v>391.84000000000003</v>
          </cell>
          <cell r="X188">
            <v>10524.822400000001</v>
          </cell>
          <cell r="Y188">
            <v>68.86</v>
          </cell>
          <cell r="Z188">
            <v>67.716999999999999</v>
          </cell>
          <cell r="AA188">
            <v>4662.99262</v>
          </cell>
          <cell r="AB188">
            <v>18.66</v>
          </cell>
          <cell r="AC188">
            <v>118.74300000000001</v>
          </cell>
          <cell r="AD188">
            <v>2215.7443800000001</v>
          </cell>
          <cell r="AE188">
            <v>50.77</v>
          </cell>
          <cell r="AF188">
            <v>135.76599999999999</v>
          </cell>
          <cell r="AG188">
            <v>6892.8398200000001</v>
          </cell>
          <cell r="AH188">
            <v>46.71</v>
          </cell>
          <cell r="AI188">
            <v>80.92</v>
          </cell>
          <cell r="AJ188">
            <v>3779.7732000000001</v>
          </cell>
          <cell r="AK188">
            <v>52226.600590660004</v>
          </cell>
          <cell r="AM188">
            <v>35.6</v>
          </cell>
          <cell r="AN188">
            <v>50.405999999999999</v>
          </cell>
          <cell r="AO188">
            <v>1794.4536000000001</v>
          </cell>
          <cell r="AP188">
            <v>37.26</v>
          </cell>
          <cell r="AQ188">
            <v>65.808999999999997</v>
          </cell>
          <cell r="AR188">
            <v>2452.0433399999997</v>
          </cell>
          <cell r="AS188">
            <v>79.42</v>
          </cell>
          <cell r="AT188">
            <v>45.334000000000003</v>
          </cell>
          <cell r="AU188">
            <v>3600.4262800000001</v>
          </cell>
          <cell r="AV188">
            <v>44.26</v>
          </cell>
          <cell r="AW188">
            <v>23.945</v>
          </cell>
          <cell r="AX188">
            <v>1059.8056999999999</v>
          </cell>
          <cell r="AY188">
            <v>5.24</v>
          </cell>
          <cell r="AZ188">
            <v>38.667000000000002</v>
          </cell>
          <cell r="BA188">
            <v>202.61508000000001</v>
          </cell>
          <cell r="BB188">
            <v>73.64</v>
          </cell>
          <cell r="BC188">
            <v>96.495999999999995</v>
          </cell>
          <cell r="BD188">
            <v>7105.9654399999999</v>
          </cell>
          <cell r="BE188">
            <v>16215.309440000001</v>
          </cell>
          <cell r="BG188">
            <v>47.54</v>
          </cell>
          <cell r="BH188">
            <v>119.292</v>
          </cell>
          <cell r="BI188">
            <v>5671.1416799999997</v>
          </cell>
          <cell r="BJ188">
            <v>20.700000000000003</v>
          </cell>
          <cell r="BK188">
            <v>312.91899999999998</v>
          </cell>
          <cell r="BL188">
            <v>6477.4233000000004</v>
          </cell>
          <cell r="BM188">
            <v>41.84</v>
          </cell>
          <cell r="BN188">
            <v>91.317999999999998</v>
          </cell>
          <cell r="BO188">
            <v>3820.74512</v>
          </cell>
          <cell r="BP188">
            <v>43.77</v>
          </cell>
          <cell r="BQ188">
            <v>159.21</v>
          </cell>
          <cell r="BR188">
            <v>6968.6217000000006</v>
          </cell>
          <cell r="BS188">
            <v>28.330000000000002</v>
          </cell>
          <cell r="BT188">
            <v>255.029</v>
          </cell>
          <cell r="BU188">
            <v>7224.9715700000006</v>
          </cell>
          <cell r="BV188">
            <v>469</v>
          </cell>
          <cell r="BW188">
            <v>5.7510000000000003</v>
          </cell>
          <cell r="BX188">
            <v>2697.2190000000001</v>
          </cell>
          <cell r="BY188">
            <v>24.53</v>
          </cell>
          <cell r="BZ188">
            <v>153.471</v>
          </cell>
          <cell r="CA188">
            <v>3764.6436300000005</v>
          </cell>
          <cell r="CB188">
            <v>36624.765999999996</v>
          </cell>
          <cell r="CD188">
            <v>16.170000000000002</v>
          </cell>
          <cell r="CE188">
            <v>34.283000000000001</v>
          </cell>
          <cell r="CF188">
            <v>554.35611000000006</v>
          </cell>
          <cell r="CG188">
            <v>26.21</v>
          </cell>
          <cell r="CH188">
            <v>28.996000000000002</v>
          </cell>
          <cell r="CI188">
            <v>759.98516000000006</v>
          </cell>
          <cell r="CJ188">
            <v>1314.3412700000001</v>
          </cell>
          <cell r="CL188">
            <v>1285.58</v>
          </cell>
        </row>
        <row r="189">
          <cell r="A189" t="str">
            <v>08/16/2006</v>
          </cell>
          <cell r="B189">
            <v>38945</v>
          </cell>
          <cell r="C189">
            <v>91.174836963849629</v>
          </cell>
          <cell r="D189">
            <v>96.179205098587602</v>
          </cell>
          <cell r="E189">
            <v>67.181100074192884</v>
          </cell>
          <cell r="F189">
            <v>75.306926347877095</v>
          </cell>
          <cell r="G189">
            <v>102.09883354350566</v>
          </cell>
          <cell r="H189">
            <v>91.945227547321778</v>
          </cell>
          <cell r="I189">
            <v>45.660000000000004</v>
          </cell>
          <cell r="J189">
            <v>28.813930000000003</v>
          </cell>
          <cell r="K189">
            <v>200.46100000000001</v>
          </cell>
          <cell r="L189">
            <v>5776.0692217300011</v>
          </cell>
          <cell r="M189">
            <v>71.92</v>
          </cell>
          <cell r="N189">
            <v>74.040000000000006</v>
          </cell>
          <cell r="O189">
            <v>5324.9568000000008</v>
          </cell>
          <cell r="P189">
            <v>74.36</v>
          </cell>
          <cell r="Q189">
            <v>150.828</v>
          </cell>
          <cell r="R189">
            <v>11215.57008</v>
          </cell>
          <cell r="S189">
            <v>25.3</v>
          </cell>
          <cell r="T189">
            <v>92.665199999999999</v>
          </cell>
          <cell r="U189">
            <v>2344.42956</v>
          </cell>
          <cell r="V189">
            <v>27.54</v>
          </cell>
          <cell r="W189">
            <v>391.84000000000003</v>
          </cell>
          <cell r="X189">
            <v>10791.2736</v>
          </cell>
          <cell r="Y189">
            <v>68.400000000000006</v>
          </cell>
          <cell r="Z189">
            <v>67.716999999999999</v>
          </cell>
          <cell r="AA189">
            <v>4631.8428000000004</v>
          </cell>
          <cell r="AB189">
            <v>18.98</v>
          </cell>
          <cell r="AC189">
            <v>118.74300000000001</v>
          </cell>
          <cell r="AD189">
            <v>2253.7421400000003</v>
          </cell>
          <cell r="AE189">
            <v>51.99</v>
          </cell>
          <cell r="AF189">
            <v>135.76599999999999</v>
          </cell>
          <cell r="AG189">
            <v>7058.4743399999998</v>
          </cell>
          <cell r="AH189">
            <v>47.74</v>
          </cell>
          <cell r="AI189">
            <v>80.92</v>
          </cell>
          <cell r="AJ189">
            <v>3863.1208000000001</v>
          </cell>
          <cell r="AK189">
            <v>53259.479341730002</v>
          </cell>
          <cell r="AM189">
            <v>38.06</v>
          </cell>
          <cell r="AN189">
            <v>50.405999999999999</v>
          </cell>
          <cell r="AO189">
            <v>1918.45236</v>
          </cell>
          <cell r="AP189">
            <v>38.44</v>
          </cell>
          <cell r="AQ189">
            <v>65.808999999999997</v>
          </cell>
          <cell r="AR189">
            <v>2529.69796</v>
          </cell>
          <cell r="AS189">
            <v>80.86</v>
          </cell>
          <cell r="AT189">
            <v>45.334000000000003</v>
          </cell>
          <cell r="AU189">
            <v>3665.7072400000002</v>
          </cell>
          <cell r="AV189">
            <v>45.660000000000004</v>
          </cell>
          <cell r="AW189">
            <v>23.945</v>
          </cell>
          <cell r="AX189">
            <v>1093.3287</v>
          </cell>
          <cell r="AY189">
            <v>5.57</v>
          </cell>
          <cell r="AZ189">
            <v>38.667000000000002</v>
          </cell>
          <cell r="BA189">
            <v>215.37519000000003</v>
          </cell>
          <cell r="BB189">
            <v>75.38</v>
          </cell>
          <cell r="BC189">
            <v>96.495999999999995</v>
          </cell>
          <cell r="BD189">
            <v>7273.8684799999992</v>
          </cell>
          <cell r="BE189">
            <v>16696.429929999998</v>
          </cell>
          <cell r="BG189">
            <v>49.56</v>
          </cell>
          <cell r="BH189">
            <v>119.292</v>
          </cell>
          <cell r="BI189">
            <v>5912.1115200000004</v>
          </cell>
          <cell r="BJ189">
            <v>21.830000000000002</v>
          </cell>
          <cell r="BK189">
            <v>312.91899999999998</v>
          </cell>
          <cell r="BL189">
            <v>6831.0217700000003</v>
          </cell>
          <cell r="BM189">
            <v>43.86</v>
          </cell>
          <cell r="BN189">
            <v>91.317999999999998</v>
          </cell>
          <cell r="BO189">
            <v>4005.20748</v>
          </cell>
          <cell r="BP189">
            <v>45.2</v>
          </cell>
          <cell r="BQ189">
            <v>159.21</v>
          </cell>
          <cell r="BR189">
            <v>7196.2920000000004</v>
          </cell>
          <cell r="BS189">
            <v>29.75</v>
          </cell>
          <cell r="BT189">
            <v>255.029</v>
          </cell>
          <cell r="BU189">
            <v>7587.1127500000002</v>
          </cell>
          <cell r="BV189">
            <v>494.5</v>
          </cell>
          <cell r="BW189">
            <v>5.7510000000000003</v>
          </cell>
          <cell r="BX189">
            <v>2843.8695000000002</v>
          </cell>
          <cell r="BY189">
            <v>25.490000000000002</v>
          </cell>
          <cell r="BZ189">
            <v>153.471</v>
          </cell>
          <cell r="CA189">
            <v>3911.9757900000004</v>
          </cell>
          <cell r="CB189">
            <v>38287.590810000009</v>
          </cell>
          <cell r="CD189">
            <v>16.670000000000002</v>
          </cell>
          <cell r="CE189">
            <v>34.283000000000001</v>
          </cell>
          <cell r="CF189">
            <v>571.49761000000012</v>
          </cell>
          <cell r="CG189">
            <v>26.26</v>
          </cell>
          <cell r="CH189">
            <v>28.996000000000002</v>
          </cell>
          <cell r="CI189">
            <v>761.43496000000016</v>
          </cell>
          <cell r="CJ189">
            <v>1332.9325700000004</v>
          </cell>
          <cell r="CL189">
            <v>1295.43</v>
          </cell>
        </row>
        <row r="190">
          <cell r="A190" t="str">
            <v>08/17/2006</v>
          </cell>
          <cell r="B190">
            <v>38946</v>
          </cell>
          <cell r="C190">
            <v>91.524007235632013</v>
          </cell>
          <cell r="D190">
            <v>95.430065804212532</v>
          </cell>
          <cell r="E190">
            <v>67.867577447481224</v>
          </cell>
          <cell r="F190">
            <v>75.493194713142273</v>
          </cell>
          <cell r="G190">
            <v>102.26040353089532</v>
          </cell>
          <cell r="H190">
            <v>91.461941200161093</v>
          </cell>
          <cell r="I190">
            <v>45.42</v>
          </cell>
          <cell r="J190">
            <v>28.877290000000002</v>
          </cell>
          <cell r="K190">
            <v>200.46100000000001</v>
          </cell>
          <cell r="L190">
            <v>5788.7704306900005</v>
          </cell>
          <cell r="M190">
            <v>73.38</v>
          </cell>
          <cell r="N190">
            <v>74.040000000000006</v>
          </cell>
          <cell r="O190">
            <v>5433.0551999999998</v>
          </cell>
          <cell r="P190">
            <v>73.84</v>
          </cell>
          <cell r="Q190">
            <v>150.828</v>
          </cell>
          <cell r="R190">
            <v>11137.139520000001</v>
          </cell>
          <cell r="S190">
            <v>25.3</v>
          </cell>
          <cell r="T190">
            <v>92.665199999999999</v>
          </cell>
          <cell r="U190">
            <v>2344.42956</v>
          </cell>
          <cell r="V190">
            <v>27.560000000000002</v>
          </cell>
          <cell r="W190">
            <v>391.84000000000003</v>
          </cell>
          <cell r="X190">
            <v>10799.110400000001</v>
          </cell>
          <cell r="Y190">
            <v>70.03</v>
          </cell>
          <cell r="Z190">
            <v>67.716999999999999</v>
          </cell>
          <cell r="AA190">
            <v>4742.2215100000003</v>
          </cell>
          <cell r="AB190">
            <v>18.98</v>
          </cell>
          <cell r="AC190">
            <v>118.74300000000001</v>
          </cell>
          <cell r="AD190">
            <v>2253.7421400000003</v>
          </cell>
          <cell r="AE190">
            <v>51.94</v>
          </cell>
          <cell r="AF190">
            <v>135.76599999999999</v>
          </cell>
          <cell r="AG190">
            <v>7051.6860399999996</v>
          </cell>
          <cell r="AH190">
            <v>48.36</v>
          </cell>
          <cell r="AI190">
            <v>80.92</v>
          </cell>
          <cell r="AJ190">
            <v>3913.2912000000001</v>
          </cell>
          <cell r="AK190">
            <v>53463.446000690012</v>
          </cell>
          <cell r="AM190">
            <v>37.54</v>
          </cell>
          <cell r="AN190">
            <v>50.405999999999999</v>
          </cell>
          <cell r="AO190">
            <v>1892.2412399999998</v>
          </cell>
          <cell r="AP190">
            <v>38.03</v>
          </cell>
          <cell r="AQ190">
            <v>65.808999999999997</v>
          </cell>
          <cell r="AR190">
            <v>2502.7162699999999</v>
          </cell>
          <cell r="AS190">
            <v>79.5</v>
          </cell>
          <cell r="AT190">
            <v>45.334000000000003</v>
          </cell>
          <cell r="AU190">
            <v>3604.0530000000003</v>
          </cell>
          <cell r="AV190">
            <v>45.42</v>
          </cell>
          <cell r="AW190">
            <v>23.945</v>
          </cell>
          <cell r="AX190">
            <v>1087.5819000000001</v>
          </cell>
          <cell r="AY190">
            <v>5.6000000000000005</v>
          </cell>
          <cell r="AZ190">
            <v>38.667000000000002</v>
          </cell>
          <cell r="BA190">
            <v>216.53520000000003</v>
          </cell>
          <cell r="BB190">
            <v>75.27</v>
          </cell>
          <cell r="BC190">
            <v>96.495999999999995</v>
          </cell>
          <cell r="BD190">
            <v>7263.2539199999992</v>
          </cell>
          <cell r="BE190">
            <v>16566.381529999999</v>
          </cell>
          <cell r="BG190">
            <v>50.52</v>
          </cell>
          <cell r="BH190">
            <v>119.292</v>
          </cell>
          <cell r="BI190">
            <v>6026.63184</v>
          </cell>
          <cell r="BJ190">
            <v>21.8</v>
          </cell>
          <cell r="BK190">
            <v>312.91899999999998</v>
          </cell>
          <cell r="BL190">
            <v>6821.6341999999995</v>
          </cell>
          <cell r="BM190">
            <v>43.980000000000004</v>
          </cell>
          <cell r="BN190">
            <v>91.317999999999998</v>
          </cell>
          <cell r="BO190">
            <v>4016.1656400000002</v>
          </cell>
          <cell r="BP190">
            <v>45.87</v>
          </cell>
          <cell r="BQ190">
            <v>159.21</v>
          </cell>
          <cell r="BR190">
            <v>7302.9627</v>
          </cell>
          <cell r="BS190">
            <v>30.22</v>
          </cell>
          <cell r="BT190">
            <v>255.029</v>
          </cell>
          <cell r="BU190">
            <v>7706.9763799999992</v>
          </cell>
          <cell r="BV190">
            <v>499.75</v>
          </cell>
          <cell r="BW190">
            <v>5.7510000000000003</v>
          </cell>
          <cell r="BX190">
            <v>2874.0622499999999</v>
          </cell>
          <cell r="BY190">
            <v>25.61</v>
          </cell>
          <cell r="BZ190">
            <v>153.471</v>
          </cell>
          <cell r="CA190">
            <v>3930.3923100000002</v>
          </cell>
          <cell r="CB190">
            <v>38678.825320000004</v>
          </cell>
          <cell r="CD190">
            <v>16.8</v>
          </cell>
          <cell r="CE190">
            <v>34.283000000000001</v>
          </cell>
          <cell r="CF190">
            <v>575.95440000000008</v>
          </cell>
          <cell r="CG190">
            <v>26.22</v>
          </cell>
          <cell r="CH190">
            <v>28.996000000000002</v>
          </cell>
          <cell r="CI190">
            <v>760.27512000000002</v>
          </cell>
          <cell r="CJ190">
            <v>1336.2295200000001</v>
          </cell>
          <cell r="CL190">
            <v>1297.48</v>
          </cell>
        </row>
        <row r="191">
          <cell r="A191" t="str">
            <v>08/18/2006</v>
          </cell>
          <cell r="B191">
            <v>38947</v>
          </cell>
          <cell r="C191">
            <v>91.037318545553006</v>
          </cell>
          <cell r="D191">
            <v>97.115045623817807</v>
          </cell>
          <cell r="E191">
            <v>68.041000850195474</v>
          </cell>
          <cell r="F191">
            <v>75.342583975700833</v>
          </cell>
          <cell r="G191">
            <v>102.64029003783102</v>
          </cell>
          <cell r="H191">
            <v>91.200161095449047</v>
          </cell>
          <cell r="I191">
            <v>45.29</v>
          </cell>
          <cell r="J191">
            <v>28.877290000000002</v>
          </cell>
          <cell r="K191">
            <v>200.46100000000001</v>
          </cell>
          <cell r="L191">
            <v>5788.7704306900005</v>
          </cell>
          <cell r="M191">
            <v>74.2</v>
          </cell>
          <cell r="N191">
            <v>74.040000000000006</v>
          </cell>
          <cell r="O191">
            <v>5493.7680000000009</v>
          </cell>
          <cell r="P191">
            <v>72.97</v>
          </cell>
          <cell r="Q191">
            <v>150.828</v>
          </cell>
          <cell r="R191">
            <v>11005.919159999999</v>
          </cell>
          <cell r="S191">
            <v>25.810000000000002</v>
          </cell>
          <cell r="T191">
            <v>92.665199999999999</v>
          </cell>
          <cell r="U191">
            <v>2391.6888120000003</v>
          </cell>
          <cell r="V191">
            <v>27.330000000000002</v>
          </cell>
          <cell r="W191">
            <v>391.84000000000003</v>
          </cell>
          <cell r="X191">
            <v>10708.987200000001</v>
          </cell>
          <cell r="Y191">
            <v>70.850000000000009</v>
          </cell>
          <cell r="Z191">
            <v>67.716999999999999</v>
          </cell>
          <cell r="AA191">
            <v>4797.7494500000003</v>
          </cell>
          <cell r="AB191">
            <v>18.920000000000002</v>
          </cell>
          <cell r="AC191">
            <v>118.74300000000001</v>
          </cell>
          <cell r="AD191">
            <v>2246.6175600000006</v>
          </cell>
          <cell r="AE191">
            <v>50.7</v>
          </cell>
          <cell r="AF191">
            <v>135.76599999999999</v>
          </cell>
          <cell r="AG191">
            <v>6883.3361999999997</v>
          </cell>
          <cell r="AH191">
            <v>47.730000000000004</v>
          </cell>
          <cell r="AI191">
            <v>80.92</v>
          </cell>
          <cell r="AJ191">
            <v>3862.3116000000005</v>
          </cell>
          <cell r="AK191">
            <v>53179.148412690003</v>
          </cell>
          <cell r="AM191">
            <v>38</v>
          </cell>
          <cell r="AN191">
            <v>50.405999999999999</v>
          </cell>
          <cell r="AO191">
            <v>1915.4279999999999</v>
          </cell>
          <cell r="AP191">
            <v>38.33</v>
          </cell>
          <cell r="AQ191">
            <v>65.808999999999997</v>
          </cell>
          <cell r="AR191">
            <v>2522.4589699999997</v>
          </cell>
          <cell r="AS191">
            <v>82.69</v>
          </cell>
          <cell r="AT191">
            <v>45.334000000000003</v>
          </cell>
          <cell r="AU191">
            <v>3748.6684600000003</v>
          </cell>
          <cell r="AV191">
            <v>45.29</v>
          </cell>
          <cell r="AW191">
            <v>23.945</v>
          </cell>
          <cell r="AX191">
            <v>1084.4690499999999</v>
          </cell>
          <cell r="AY191">
            <v>5.6000000000000005</v>
          </cell>
          <cell r="AZ191">
            <v>38.667000000000002</v>
          </cell>
          <cell r="BA191">
            <v>216.53520000000003</v>
          </cell>
          <cell r="BB191">
            <v>76.39</v>
          </cell>
          <cell r="BC191">
            <v>96.495999999999995</v>
          </cell>
          <cell r="BD191">
            <v>7371.3294399999995</v>
          </cell>
          <cell r="BE191">
            <v>16858.88912</v>
          </cell>
          <cell r="BG191">
            <v>50.67</v>
          </cell>
          <cell r="BH191">
            <v>119.292</v>
          </cell>
          <cell r="BI191">
            <v>6044.5256399999998</v>
          </cell>
          <cell r="BJ191">
            <v>21.95</v>
          </cell>
          <cell r="BK191">
            <v>312.91899999999998</v>
          </cell>
          <cell r="BL191">
            <v>6868.5720499999998</v>
          </cell>
          <cell r="BM191">
            <v>44.39</v>
          </cell>
          <cell r="BN191">
            <v>91.317999999999998</v>
          </cell>
          <cell r="BO191">
            <v>4053.6060200000002</v>
          </cell>
          <cell r="BP191">
            <v>46.050000000000004</v>
          </cell>
          <cell r="BQ191">
            <v>159.21</v>
          </cell>
          <cell r="BR191">
            <v>7331.6205000000009</v>
          </cell>
          <cell r="BS191">
            <v>29.89</v>
          </cell>
          <cell r="BT191">
            <v>255.029</v>
          </cell>
          <cell r="BU191">
            <v>7622.8168100000003</v>
          </cell>
          <cell r="BV191">
            <v>504</v>
          </cell>
          <cell r="BW191">
            <v>5.7510000000000003</v>
          </cell>
          <cell r="BX191">
            <v>2898.5040000000004</v>
          </cell>
          <cell r="BY191">
            <v>25.79</v>
          </cell>
          <cell r="BZ191">
            <v>153.471</v>
          </cell>
          <cell r="CA191">
            <v>3958.0170899999998</v>
          </cell>
          <cell r="CB191">
            <v>38777.662109999997</v>
          </cell>
          <cell r="CD191">
            <v>16.57</v>
          </cell>
          <cell r="CE191">
            <v>34.283000000000001</v>
          </cell>
          <cell r="CF191">
            <v>568.06931000000009</v>
          </cell>
          <cell r="CG191">
            <v>26.400000000000002</v>
          </cell>
          <cell r="CH191">
            <v>28.996000000000002</v>
          </cell>
          <cell r="CI191">
            <v>765.49440000000016</v>
          </cell>
          <cell r="CJ191">
            <v>1333.5637100000004</v>
          </cell>
          <cell r="CL191">
            <v>1302.3000000000002</v>
          </cell>
        </row>
        <row r="192">
          <cell r="A192" t="str">
            <v>08/21/2006</v>
          </cell>
          <cell r="B192">
            <v>38950</v>
          </cell>
          <cell r="C192">
            <v>90.375605441720225</v>
          </cell>
          <cell r="D192">
            <v>95.455855580135164</v>
          </cell>
          <cell r="E192">
            <v>66.190895049035319</v>
          </cell>
          <cell r="F192">
            <v>72.581366971947929</v>
          </cell>
          <cell r="G192">
            <v>102.26355611601512</v>
          </cell>
          <cell r="H192">
            <v>89.971808296415617</v>
          </cell>
          <cell r="I192">
            <v>44.68</v>
          </cell>
          <cell r="J192">
            <v>28.384500000000003</v>
          </cell>
          <cell r="K192">
            <v>200.46100000000001</v>
          </cell>
          <cell r="L192">
            <v>5689.9852545000012</v>
          </cell>
          <cell r="M192">
            <v>74.25</v>
          </cell>
          <cell r="N192">
            <v>74.040000000000006</v>
          </cell>
          <cell r="O192">
            <v>5497.47</v>
          </cell>
          <cell r="P192">
            <v>72.61</v>
          </cell>
          <cell r="Q192">
            <v>150.828</v>
          </cell>
          <cell r="R192">
            <v>10951.621080000001</v>
          </cell>
          <cell r="S192">
            <v>26.14</v>
          </cell>
          <cell r="T192">
            <v>92.665199999999999</v>
          </cell>
          <cell r="U192">
            <v>2422.2683280000001</v>
          </cell>
          <cell r="V192">
            <v>26.900000000000002</v>
          </cell>
          <cell r="W192">
            <v>391.84000000000003</v>
          </cell>
          <cell r="X192">
            <v>10540.496000000001</v>
          </cell>
          <cell r="Y192">
            <v>70.850000000000009</v>
          </cell>
          <cell r="Z192">
            <v>67.716999999999999</v>
          </cell>
          <cell r="AA192">
            <v>4797.7494500000003</v>
          </cell>
          <cell r="AB192">
            <v>18.760000000000002</v>
          </cell>
          <cell r="AC192">
            <v>118.74300000000001</v>
          </cell>
          <cell r="AD192">
            <v>2227.6186800000005</v>
          </cell>
          <cell r="AE192">
            <v>50.550000000000004</v>
          </cell>
          <cell r="AF192">
            <v>135.76599999999999</v>
          </cell>
          <cell r="AG192">
            <v>6862.9713000000002</v>
          </cell>
          <cell r="AH192">
            <v>46.99</v>
          </cell>
          <cell r="AI192">
            <v>80.92</v>
          </cell>
          <cell r="AJ192">
            <v>3802.4308000000001</v>
          </cell>
          <cell r="AK192">
            <v>52792.610892500001</v>
          </cell>
          <cell r="AM192">
            <v>36.74</v>
          </cell>
          <cell r="AN192">
            <v>50.405999999999999</v>
          </cell>
          <cell r="AO192">
            <v>1851.91644</v>
          </cell>
          <cell r="AP192">
            <v>37.200000000000003</v>
          </cell>
          <cell r="AQ192">
            <v>65.808999999999997</v>
          </cell>
          <cell r="AR192">
            <v>2448.0948000000003</v>
          </cell>
          <cell r="AS192">
            <v>81.850000000000009</v>
          </cell>
          <cell r="AT192">
            <v>45.334000000000003</v>
          </cell>
          <cell r="AU192">
            <v>3710.5879000000004</v>
          </cell>
          <cell r="AV192">
            <v>44.68</v>
          </cell>
          <cell r="AW192">
            <v>23.945</v>
          </cell>
          <cell r="AX192">
            <v>1069.8625999999999</v>
          </cell>
          <cell r="AY192">
            <v>5.5</v>
          </cell>
          <cell r="AZ192">
            <v>38.667000000000002</v>
          </cell>
          <cell r="BA192">
            <v>212.66849999999999</v>
          </cell>
          <cell r="BB192">
            <v>75.42</v>
          </cell>
          <cell r="BC192">
            <v>96.495999999999995</v>
          </cell>
          <cell r="BD192">
            <v>7277.7283200000002</v>
          </cell>
          <cell r="BE192">
            <v>16570.858560000001</v>
          </cell>
          <cell r="BG192">
            <v>49.230000000000004</v>
          </cell>
          <cell r="BH192">
            <v>119.292</v>
          </cell>
          <cell r="BI192">
            <v>5872.7451600000004</v>
          </cell>
          <cell r="BJ192">
            <v>21.46</v>
          </cell>
          <cell r="BK192">
            <v>312.91899999999998</v>
          </cell>
          <cell r="BL192">
            <v>6715.2417399999995</v>
          </cell>
          <cell r="BM192">
            <v>43.02</v>
          </cell>
          <cell r="BN192">
            <v>91.317999999999998</v>
          </cell>
          <cell r="BO192">
            <v>3928.50036</v>
          </cell>
          <cell r="BP192">
            <v>45.230000000000004</v>
          </cell>
          <cell r="BQ192">
            <v>159.21</v>
          </cell>
          <cell r="BR192">
            <v>7201.0683000000008</v>
          </cell>
          <cell r="BS192">
            <v>28.97</v>
          </cell>
          <cell r="BT192">
            <v>255.029</v>
          </cell>
          <cell r="BU192">
            <v>7388.19013</v>
          </cell>
          <cell r="BV192">
            <v>489.66</v>
          </cell>
          <cell r="BW192">
            <v>5.7510000000000003</v>
          </cell>
          <cell r="BX192">
            <v>2816.0346600000003</v>
          </cell>
          <cell r="BY192">
            <v>24.77</v>
          </cell>
          <cell r="BZ192">
            <v>153.471</v>
          </cell>
          <cell r="CA192">
            <v>3801.47667</v>
          </cell>
          <cell r="CB192">
            <v>37723.257020000005</v>
          </cell>
          <cell r="CD192">
            <v>16.43</v>
          </cell>
          <cell r="CE192">
            <v>34.283000000000001</v>
          </cell>
          <cell r="CF192">
            <v>563.26968999999997</v>
          </cell>
          <cell r="CG192">
            <v>24.88</v>
          </cell>
          <cell r="CH192">
            <v>28.996000000000002</v>
          </cell>
          <cell r="CI192">
            <v>721.42048</v>
          </cell>
          <cell r="CJ192">
            <v>1284.6901699999999</v>
          </cell>
          <cell r="CL192">
            <v>1297.52</v>
          </cell>
        </row>
        <row r="193">
          <cell r="A193" t="str">
            <v>08/22/2006</v>
          </cell>
          <cell r="B193">
            <v>38951</v>
          </cell>
          <cell r="C193">
            <v>90.514131482449315</v>
          </cell>
          <cell r="D193">
            <v>96.737449428166286</v>
          </cell>
          <cell r="E193">
            <v>66.552561088281252</v>
          </cell>
          <cell r="F193">
            <v>71.104544061389291</v>
          </cell>
          <cell r="G193">
            <v>102.36601513240855</v>
          </cell>
          <cell r="H193">
            <v>92.247281514297214</v>
          </cell>
          <cell r="I193">
            <v>45.81</v>
          </cell>
          <cell r="J193">
            <v>28.799850000000003</v>
          </cell>
          <cell r="K193">
            <v>200.46100000000001</v>
          </cell>
          <cell r="L193">
            <v>5773.2467308500009</v>
          </cell>
          <cell r="M193">
            <v>73.95</v>
          </cell>
          <cell r="N193">
            <v>74.040000000000006</v>
          </cell>
          <cell r="O193">
            <v>5475.2580000000007</v>
          </cell>
          <cell r="P193">
            <v>72.64</v>
          </cell>
          <cell r="Q193">
            <v>150.828</v>
          </cell>
          <cell r="R193">
            <v>10956.145920000001</v>
          </cell>
          <cell r="S193">
            <v>26.6</v>
          </cell>
          <cell r="T193">
            <v>92.665199999999999</v>
          </cell>
          <cell r="U193">
            <v>2464.8943199999999</v>
          </cell>
          <cell r="V193">
            <v>26.84</v>
          </cell>
          <cell r="W193">
            <v>391.84000000000003</v>
          </cell>
          <cell r="X193">
            <v>10516.9856</v>
          </cell>
          <cell r="Y193">
            <v>70.45</v>
          </cell>
          <cell r="Z193">
            <v>67.716999999999999</v>
          </cell>
          <cell r="AA193">
            <v>4770.6626500000002</v>
          </cell>
          <cell r="AB193">
            <v>18.8</v>
          </cell>
          <cell r="AC193">
            <v>118.74300000000001</v>
          </cell>
          <cell r="AD193">
            <v>2232.3684000000003</v>
          </cell>
          <cell r="AE193">
            <v>50.800000000000004</v>
          </cell>
          <cell r="AF193">
            <v>135.76599999999999</v>
          </cell>
          <cell r="AG193">
            <v>6896.9128000000001</v>
          </cell>
          <cell r="AH193">
            <v>46.800000000000004</v>
          </cell>
          <cell r="AI193">
            <v>80.92</v>
          </cell>
          <cell r="AJ193">
            <v>3787.0560000000005</v>
          </cell>
          <cell r="AK193">
            <v>52873.530420850002</v>
          </cell>
          <cell r="AM193">
            <v>37.200000000000003</v>
          </cell>
          <cell r="AN193">
            <v>50.405999999999999</v>
          </cell>
          <cell r="AO193">
            <v>1875.1032</v>
          </cell>
          <cell r="AP193">
            <v>37.18</v>
          </cell>
          <cell r="AQ193">
            <v>65.808999999999997</v>
          </cell>
          <cell r="AR193">
            <v>2446.77862</v>
          </cell>
          <cell r="AS193">
            <v>82.800000000000011</v>
          </cell>
          <cell r="AT193">
            <v>45.334000000000003</v>
          </cell>
          <cell r="AU193">
            <v>3753.6552000000006</v>
          </cell>
          <cell r="AV193">
            <v>45.81</v>
          </cell>
          <cell r="AW193">
            <v>23.945</v>
          </cell>
          <cell r="AX193">
            <v>1096.9204500000001</v>
          </cell>
          <cell r="AY193">
            <v>5.83</v>
          </cell>
          <cell r="AZ193">
            <v>38.667000000000002</v>
          </cell>
          <cell r="BA193">
            <v>225.42861000000002</v>
          </cell>
          <cell r="BB193">
            <v>76.64</v>
          </cell>
          <cell r="BC193">
            <v>96.495999999999995</v>
          </cell>
          <cell r="BD193">
            <v>7395.4534399999993</v>
          </cell>
          <cell r="BE193">
            <v>16793.339520000001</v>
          </cell>
          <cell r="BG193">
            <v>49.52</v>
          </cell>
          <cell r="BH193">
            <v>119.292</v>
          </cell>
          <cell r="BI193">
            <v>5907.3398400000005</v>
          </cell>
          <cell r="BJ193">
            <v>21.53</v>
          </cell>
          <cell r="BK193">
            <v>312.91899999999998</v>
          </cell>
          <cell r="BL193">
            <v>6737.1460699999998</v>
          </cell>
          <cell r="BM193">
            <v>43.19</v>
          </cell>
          <cell r="BN193">
            <v>91.317999999999998</v>
          </cell>
          <cell r="BO193">
            <v>3944.0244199999997</v>
          </cell>
          <cell r="BP193">
            <v>45.06</v>
          </cell>
          <cell r="BQ193">
            <v>159.21</v>
          </cell>
          <cell r="BR193">
            <v>7174.0026000000007</v>
          </cell>
          <cell r="BS193">
            <v>29.11</v>
          </cell>
          <cell r="BT193">
            <v>255.029</v>
          </cell>
          <cell r="BU193">
            <v>7423.89419</v>
          </cell>
          <cell r="BV193">
            <v>500</v>
          </cell>
          <cell r="BW193">
            <v>5.7510000000000003</v>
          </cell>
          <cell r="BX193">
            <v>2875.5</v>
          </cell>
          <cell r="BY193">
            <v>25.200000000000003</v>
          </cell>
          <cell r="BZ193">
            <v>153.471</v>
          </cell>
          <cell r="CA193">
            <v>3867.4692000000005</v>
          </cell>
          <cell r="CB193">
            <v>37929.376319999996</v>
          </cell>
          <cell r="CD193">
            <v>16.175000000000001</v>
          </cell>
          <cell r="CE193">
            <v>34.283000000000001</v>
          </cell>
          <cell r="CF193">
            <v>554.52752500000008</v>
          </cell>
          <cell r="CG193">
            <v>24.28</v>
          </cell>
          <cell r="CH193">
            <v>28.996000000000002</v>
          </cell>
          <cell r="CI193">
            <v>704.0228800000001</v>
          </cell>
          <cell r="CJ193">
            <v>1258.5504050000002</v>
          </cell>
          <cell r="CL193">
            <v>1298.82</v>
          </cell>
        </row>
        <row r="194">
          <cell r="A194" t="str">
            <v>08/23/2006</v>
          </cell>
          <cell r="B194">
            <v>38952</v>
          </cell>
          <cell r="C194">
            <v>89.641307444329186</v>
          </cell>
          <cell r="D194">
            <v>95.41950773540357</v>
          </cell>
          <cell r="E194">
            <v>64.64723782654282</v>
          </cell>
          <cell r="F194">
            <v>69.045020009364805</v>
          </cell>
          <cell r="G194">
            <v>101.90652585119797</v>
          </cell>
          <cell r="H194">
            <v>90.434957712444614</v>
          </cell>
          <cell r="I194">
            <v>44.910000000000004</v>
          </cell>
          <cell r="J194">
            <v>28.6309</v>
          </cell>
          <cell r="K194">
            <v>200.46100000000001</v>
          </cell>
          <cell r="L194">
            <v>5739.3788449000003</v>
          </cell>
          <cell r="M194">
            <v>74.02</v>
          </cell>
          <cell r="N194">
            <v>74.040000000000006</v>
          </cell>
          <cell r="O194">
            <v>5480.4408000000003</v>
          </cell>
          <cell r="P194">
            <v>72.05</v>
          </cell>
          <cell r="Q194">
            <v>150.828</v>
          </cell>
          <cell r="R194">
            <v>10867.1574</v>
          </cell>
          <cell r="S194">
            <v>26.26</v>
          </cell>
          <cell r="T194">
            <v>92.665199999999999</v>
          </cell>
          <cell r="U194">
            <v>2433.388152</v>
          </cell>
          <cell r="V194">
            <v>26.39</v>
          </cell>
          <cell r="W194">
            <v>391.84000000000003</v>
          </cell>
          <cell r="X194">
            <v>10340.6576</v>
          </cell>
          <cell r="Y194">
            <v>69.5</v>
          </cell>
          <cell r="Z194">
            <v>67.716999999999999</v>
          </cell>
          <cell r="AA194">
            <v>4706.3315000000002</v>
          </cell>
          <cell r="AB194">
            <v>18.57</v>
          </cell>
          <cell r="AC194">
            <v>118.74300000000001</v>
          </cell>
          <cell r="AD194">
            <v>2205.0575100000001</v>
          </cell>
          <cell r="AE194">
            <v>50.29</v>
          </cell>
          <cell r="AF194">
            <v>135.76599999999999</v>
          </cell>
          <cell r="AG194">
            <v>6827.6721399999997</v>
          </cell>
          <cell r="AH194">
            <v>46.51</v>
          </cell>
          <cell r="AI194">
            <v>80.92</v>
          </cell>
          <cell r="AJ194">
            <v>3763.5891999999999</v>
          </cell>
          <cell r="AK194">
            <v>52363.673146900001</v>
          </cell>
          <cell r="AM194">
            <v>35.96</v>
          </cell>
          <cell r="AN194">
            <v>50.405999999999999</v>
          </cell>
          <cell r="AO194">
            <v>1812.5997600000001</v>
          </cell>
          <cell r="AP194">
            <v>36.270000000000003</v>
          </cell>
          <cell r="AQ194">
            <v>65.808999999999997</v>
          </cell>
          <cell r="AR194">
            <v>2386.8924300000003</v>
          </cell>
          <cell r="AS194">
            <v>82.350000000000009</v>
          </cell>
          <cell r="AT194">
            <v>45.334000000000003</v>
          </cell>
          <cell r="AU194">
            <v>3733.2549000000008</v>
          </cell>
          <cell r="AV194">
            <v>44.910000000000004</v>
          </cell>
          <cell r="AW194">
            <v>23.945</v>
          </cell>
          <cell r="AX194">
            <v>1075.36995</v>
          </cell>
          <cell r="AY194">
            <v>5.96</v>
          </cell>
          <cell r="AZ194">
            <v>38.667000000000002</v>
          </cell>
          <cell r="BA194">
            <v>230.45532</v>
          </cell>
          <cell r="BB194">
            <v>75.92</v>
          </cell>
          <cell r="BC194">
            <v>96.495999999999995</v>
          </cell>
          <cell r="BD194">
            <v>7325.9763199999998</v>
          </cell>
          <cell r="BE194">
            <v>16564.54868</v>
          </cell>
          <cell r="BG194">
            <v>48.59</v>
          </cell>
          <cell r="BH194">
            <v>119.292</v>
          </cell>
          <cell r="BI194">
            <v>5796.3982800000003</v>
          </cell>
          <cell r="BJ194">
            <v>21.02</v>
          </cell>
          <cell r="BK194">
            <v>312.91899999999998</v>
          </cell>
          <cell r="BL194">
            <v>6577.5573799999993</v>
          </cell>
          <cell r="BM194">
            <v>40.53</v>
          </cell>
          <cell r="BN194">
            <v>91.317999999999998</v>
          </cell>
          <cell r="BO194">
            <v>3701.1185399999999</v>
          </cell>
          <cell r="BP194">
            <v>44.33</v>
          </cell>
          <cell r="BQ194">
            <v>159.21</v>
          </cell>
          <cell r="BR194">
            <v>7057.7793000000001</v>
          </cell>
          <cell r="BS194">
            <v>28.09</v>
          </cell>
          <cell r="BT194">
            <v>255.029</v>
          </cell>
          <cell r="BU194">
            <v>7163.7646100000002</v>
          </cell>
          <cell r="BV194">
            <v>483.25</v>
          </cell>
          <cell r="BW194">
            <v>5.7510000000000003</v>
          </cell>
          <cell r="BX194">
            <v>2779.1707500000002</v>
          </cell>
          <cell r="BY194">
            <v>24.55</v>
          </cell>
          <cell r="BZ194">
            <v>153.471</v>
          </cell>
          <cell r="CA194">
            <v>3767.7130500000003</v>
          </cell>
          <cell r="CB194">
            <v>36843.501909999992</v>
          </cell>
          <cell r="CD194">
            <v>15.450000000000001</v>
          </cell>
          <cell r="CE194">
            <v>34.283000000000001</v>
          </cell>
          <cell r="CF194">
            <v>529.67235000000005</v>
          </cell>
          <cell r="CG194">
            <v>23.88</v>
          </cell>
          <cell r="CH194">
            <v>28.996000000000002</v>
          </cell>
          <cell r="CI194">
            <v>692.42448000000002</v>
          </cell>
          <cell r="CJ194">
            <v>1222.09683</v>
          </cell>
          <cell r="CL194">
            <v>1292.99</v>
          </cell>
        </row>
        <row r="195">
          <cell r="A195" t="str">
            <v>08/24/2006</v>
          </cell>
          <cell r="B195">
            <v>38953</v>
          </cell>
          <cell r="C195">
            <v>89.021092880077774</v>
          </cell>
          <cell r="D195">
            <v>95.708654981950801</v>
          </cell>
          <cell r="E195">
            <v>66.027771793938953</v>
          </cell>
          <cell r="F195">
            <v>71.871764698029267</v>
          </cell>
          <cell r="G195">
            <v>102.14848675914247</v>
          </cell>
          <cell r="H195">
            <v>90.676600886024957</v>
          </cell>
          <cell r="I195">
            <v>45.03</v>
          </cell>
          <cell r="J195">
            <v>28.349300000000003</v>
          </cell>
          <cell r="K195">
            <v>200.46100000000001</v>
          </cell>
          <cell r="L195">
            <v>5682.9290273000006</v>
          </cell>
          <cell r="M195">
            <v>73.510000000000005</v>
          </cell>
          <cell r="N195">
            <v>74.040000000000006</v>
          </cell>
          <cell r="O195">
            <v>5442.6804000000011</v>
          </cell>
          <cell r="P195">
            <v>72.010000000000005</v>
          </cell>
          <cell r="Q195">
            <v>150.828</v>
          </cell>
          <cell r="R195">
            <v>10861.124280000002</v>
          </cell>
          <cell r="S195">
            <v>25.42</v>
          </cell>
          <cell r="T195">
            <v>92.665199999999999</v>
          </cell>
          <cell r="U195">
            <v>2355.5493839999999</v>
          </cell>
          <cell r="V195">
            <v>26.42</v>
          </cell>
          <cell r="W195">
            <v>391.84000000000003</v>
          </cell>
          <cell r="X195">
            <v>10352.412800000002</v>
          </cell>
          <cell r="Y195">
            <v>68.760000000000005</v>
          </cell>
          <cell r="Z195">
            <v>67.716999999999999</v>
          </cell>
          <cell r="AA195">
            <v>4656.2209200000007</v>
          </cell>
          <cell r="AB195">
            <v>18.490000000000002</v>
          </cell>
          <cell r="AC195">
            <v>118.74300000000001</v>
          </cell>
          <cell r="AD195">
            <v>2195.5580700000005</v>
          </cell>
          <cell r="AE195">
            <v>49.53</v>
          </cell>
          <cell r="AF195">
            <v>135.76599999999999</v>
          </cell>
          <cell r="AG195">
            <v>6724.4899799999994</v>
          </cell>
          <cell r="AH195">
            <v>46.1</v>
          </cell>
          <cell r="AI195">
            <v>80.92</v>
          </cell>
          <cell r="AJ195">
            <v>3730.4120000000003</v>
          </cell>
          <cell r="AK195">
            <v>52001.376861299999</v>
          </cell>
          <cell r="AM195">
            <v>35.96</v>
          </cell>
          <cell r="AN195">
            <v>50.405999999999999</v>
          </cell>
          <cell r="AO195">
            <v>1812.5997600000001</v>
          </cell>
          <cell r="AP195">
            <v>36.51</v>
          </cell>
          <cell r="AQ195">
            <v>65.808999999999997</v>
          </cell>
          <cell r="AR195">
            <v>2402.6865899999998</v>
          </cell>
          <cell r="AS195">
            <v>82.59</v>
          </cell>
          <cell r="AT195">
            <v>45.334000000000003</v>
          </cell>
          <cell r="AU195">
            <v>3744.1350600000005</v>
          </cell>
          <cell r="AV195">
            <v>45.03</v>
          </cell>
          <cell r="AW195">
            <v>23.945</v>
          </cell>
          <cell r="AX195">
            <v>1078.24335</v>
          </cell>
          <cell r="AY195">
            <v>5.92</v>
          </cell>
          <cell r="AZ195">
            <v>38.667000000000002</v>
          </cell>
          <cell r="BA195">
            <v>228.90864000000002</v>
          </cell>
          <cell r="BB195">
            <v>76.150000000000006</v>
          </cell>
          <cell r="BC195">
            <v>96.495999999999995</v>
          </cell>
          <cell r="BD195">
            <v>7348.1704</v>
          </cell>
          <cell r="BE195">
            <v>16614.7438</v>
          </cell>
          <cell r="BG195">
            <v>49.01</v>
          </cell>
          <cell r="BH195">
            <v>119.292</v>
          </cell>
          <cell r="BI195">
            <v>5846.5009199999995</v>
          </cell>
          <cell r="BJ195">
            <v>21.400000000000002</v>
          </cell>
          <cell r="BK195">
            <v>312.91899999999998</v>
          </cell>
          <cell r="BL195">
            <v>6696.4666000000007</v>
          </cell>
          <cell r="BM195">
            <v>41.18</v>
          </cell>
          <cell r="BN195">
            <v>91.317999999999998</v>
          </cell>
          <cell r="BO195">
            <v>3760.4752399999998</v>
          </cell>
          <cell r="BP195">
            <v>44.86</v>
          </cell>
          <cell r="BQ195">
            <v>159.21</v>
          </cell>
          <cell r="BR195">
            <v>7142.1606000000002</v>
          </cell>
          <cell r="BS195">
            <v>29.25</v>
          </cell>
          <cell r="BT195">
            <v>255.029</v>
          </cell>
          <cell r="BU195">
            <v>7459.59825</v>
          </cell>
          <cell r="BV195">
            <v>491.02</v>
          </cell>
          <cell r="BW195">
            <v>5.7510000000000003</v>
          </cell>
          <cell r="BX195">
            <v>2823.8560200000002</v>
          </cell>
          <cell r="BY195">
            <v>25.42</v>
          </cell>
          <cell r="BZ195">
            <v>153.471</v>
          </cell>
          <cell r="CA195">
            <v>3901.2328200000002</v>
          </cell>
          <cell r="CB195">
            <v>37630.29045</v>
          </cell>
          <cell r="CD195">
            <v>15.59</v>
          </cell>
          <cell r="CE195">
            <v>34.283000000000001</v>
          </cell>
          <cell r="CF195">
            <v>534.47197000000006</v>
          </cell>
          <cell r="CG195">
            <v>25.44</v>
          </cell>
          <cell r="CH195">
            <v>28.996000000000002</v>
          </cell>
          <cell r="CI195">
            <v>737.65824000000009</v>
          </cell>
          <cell r="CJ195">
            <v>1272.1302100000003</v>
          </cell>
          <cell r="CL195">
            <v>1296.06</v>
          </cell>
        </row>
        <row r="196">
          <cell r="A196" t="str">
            <v>08/25/2006</v>
          </cell>
          <cell r="B196">
            <v>38954</v>
          </cell>
          <cell r="C196">
            <v>88.808930272693317</v>
          </cell>
          <cell r="D196">
            <v>95.581390001551597</v>
          </cell>
          <cell r="E196">
            <v>65.773961471664961</v>
          </cell>
          <cell r="F196">
            <v>72.041371481044081</v>
          </cell>
          <cell r="G196">
            <v>102.07203656998738</v>
          </cell>
          <cell r="H196">
            <v>90.11276681433749</v>
          </cell>
          <cell r="I196">
            <v>44.75</v>
          </cell>
          <cell r="J196">
            <v>28.363380000000003</v>
          </cell>
          <cell r="K196">
            <v>200.46100000000001</v>
          </cell>
          <cell r="L196">
            <v>5685.7515181800009</v>
          </cell>
          <cell r="M196">
            <v>73.23</v>
          </cell>
          <cell r="N196">
            <v>74.040000000000006</v>
          </cell>
          <cell r="O196">
            <v>5421.9492000000009</v>
          </cell>
          <cell r="P196">
            <v>71</v>
          </cell>
          <cell r="Q196">
            <v>150.828</v>
          </cell>
          <cell r="R196">
            <v>10708.788</v>
          </cell>
          <cell r="S196">
            <v>25.240000000000002</v>
          </cell>
          <cell r="T196">
            <v>92.665199999999999</v>
          </cell>
          <cell r="U196">
            <v>2338.8696480000003</v>
          </cell>
          <cell r="V196">
            <v>26.75</v>
          </cell>
          <cell r="W196">
            <v>391.84000000000003</v>
          </cell>
          <cell r="X196">
            <v>10481.720000000001</v>
          </cell>
          <cell r="Y196">
            <v>68.23</v>
          </cell>
          <cell r="Z196">
            <v>67.716999999999999</v>
          </cell>
          <cell r="AA196">
            <v>4620.3309100000006</v>
          </cell>
          <cell r="AB196">
            <v>18.48</v>
          </cell>
          <cell r="AC196">
            <v>118.74300000000001</v>
          </cell>
          <cell r="AD196">
            <v>2194.3706400000001</v>
          </cell>
          <cell r="AE196">
            <v>49.410000000000004</v>
          </cell>
          <cell r="AF196">
            <v>135.76599999999999</v>
          </cell>
          <cell r="AG196">
            <v>6708.1980599999997</v>
          </cell>
          <cell r="AH196">
            <v>45.94</v>
          </cell>
          <cell r="AI196">
            <v>80.92</v>
          </cell>
          <cell r="AJ196">
            <v>3717.4647999999997</v>
          </cell>
          <cell r="AK196">
            <v>51877.442776180003</v>
          </cell>
          <cell r="AM196">
            <v>35.5</v>
          </cell>
          <cell r="AN196">
            <v>50.405999999999999</v>
          </cell>
          <cell r="AO196">
            <v>1789.413</v>
          </cell>
          <cell r="AP196">
            <v>36.340000000000003</v>
          </cell>
          <cell r="AQ196">
            <v>65.808999999999997</v>
          </cell>
          <cell r="AR196">
            <v>2391.4990600000001</v>
          </cell>
          <cell r="AS196">
            <v>82.600000000000009</v>
          </cell>
          <cell r="AT196">
            <v>45.334000000000003</v>
          </cell>
          <cell r="AU196">
            <v>3744.5884000000005</v>
          </cell>
          <cell r="AV196">
            <v>44.75</v>
          </cell>
          <cell r="AW196">
            <v>23.945</v>
          </cell>
          <cell r="AX196">
            <v>1071.5387499999999</v>
          </cell>
          <cell r="AY196">
            <v>6</v>
          </cell>
          <cell r="AZ196">
            <v>38.667000000000002</v>
          </cell>
          <cell r="BA196">
            <v>232.00200000000001</v>
          </cell>
          <cell r="BB196">
            <v>76.31</v>
          </cell>
          <cell r="BC196">
            <v>96.495999999999995</v>
          </cell>
          <cell r="BD196">
            <v>7363.6097600000003</v>
          </cell>
          <cell r="BE196">
            <v>16592.650970000002</v>
          </cell>
          <cell r="BG196">
            <v>48.49</v>
          </cell>
          <cell r="BH196">
            <v>119.292</v>
          </cell>
          <cell r="BI196">
            <v>5784.4690800000008</v>
          </cell>
          <cell r="BJ196">
            <v>21.28</v>
          </cell>
          <cell r="BK196">
            <v>312.91899999999998</v>
          </cell>
          <cell r="BL196">
            <v>6658.9163200000003</v>
          </cell>
          <cell r="BM196">
            <v>40.94</v>
          </cell>
          <cell r="BN196">
            <v>91.317999999999998</v>
          </cell>
          <cell r="BO196">
            <v>3738.5589199999995</v>
          </cell>
          <cell r="BP196">
            <v>44.76</v>
          </cell>
          <cell r="BQ196">
            <v>159.21</v>
          </cell>
          <cell r="BR196">
            <v>7126.2395999999999</v>
          </cell>
          <cell r="BS196">
            <v>28.84</v>
          </cell>
          <cell r="BT196">
            <v>255.029</v>
          </cell>
          <cell r="BU196">
            <v>7355.0363600000001</v>
          </cell>
          <cell r="BV196">
            <v>493</v>
          </cell>
          <cell r="BW196">
            <v>5.7510000000000003</v>
          </cell>
          <cell r="BX196">
            <v>2835.2429999999999</v>
          </cell>
          <cell r="BY196">
            <v>25.98</v>
          </cell>
          <cell r="BZ196">
            <v>153.471</v>
          </cell>
          <cell r="CA196">
            <v>3987.1765800000003</v>
          </cell>
          <cell r="CB196">
            <v>37485.639860000003</v>
          </cell>
          <cell r="CD196">
            <v>15.39</v>
          </cell>
          <cell r="CE196">
            <v>34.283000000000001</v>
          </cell>
          <cell r="CF196">
            <v>527.61536999999998</v>
          </cell>
          <cell r="CG196">
            <v>25.78</v>
          </cell>
          <cell r="CH196">
            <v>28.996000000000002</v>
          </cell>
          <cell r="CI196">
            <v>747.51688000000013</v>
          </cell>
          <cell r="CJ196">
            <v>1275.1322500000001</v>
          </cell>
          <cell r="CL196">
            <v>1295.0899999999999</v>
          </cell>
        </row>
        <row r="197">
          <cell r="A197" t="str">
            <v>08/28/2006</v>
          </cell>
          <cell r="B197">
            <v>38957</v>
          </cell>
          <cell r="C197">
            <v>90.187247770043271</v>
          </cell>
          <cell r="D197">
            <v>97.041088450060514</v>
          </cell>
          <cell r="E197">
            <v>66.948376855648277</v>
          </cell>
          <cell r="F197">
            <v>70.693713262305067</v>
          </cell>
          <cell r="G197">
            <v>102.5997005044136</v>
          </cell>
          <cell r="H197">
            <v>93.133306484091818</v>
          </cell>
          <cell r="I197">
            <v>46.25</v>
          </cell>
          <cell r="J197">
            <v>28.863210000000002</v>
          </cell>
          <cell r="K197">
            <v>200.46100000000001</v>
          </cell>
          <cell r="L197">
            <v>5785.9479398100011</v>
          </cell>
          <cell r="M197">
            <v>73.8</v>
          </cell>
          <cell r="N197">
            <v>74.040000000000006</v>
          </cell>
          <cell r="O197">
            <v>5464.152</v>
          </cell>
          <cell r="P197">
            <v>72</v>
          </cell>
          <cell r="Q197">
            <v>150.828</v>
          </cell>
          <cell r="R197">
            <v>10859.616</v>
          </cell>
          <cell r="S197">
            <v>25.76</v>
          </cell>
          <cell r="T197">
            <v>92.665199999999999</v>
          </cell>
          <cell r="U197">
            <v>2387.0555520000003</v>
          </cell>
          <cell r="V197">
            <v>27.200000000000003</v>
          </cell>
          <cell r="W197">
            <v>391.84000000000003</v>
          </cell>
          <cell r="X197">
            <v>10658.048000000003</v>
          </cell>
          <cell r="Y197">
            <v>69.48</v>
          </cell>
          <cell r="Z197">
            <v>67.716999999999999</v>
          </cell>
          <cell r="AA197">
            <v>4704.9771600000004</v>
          </cell>
          <cell r="AB197">
            <v>18.670000000000002</v>
          </cell>
          <cell r="AC197">
            <v>118.74300000000001</v>
          </cell>
          <cell r="AD197">
            <v>2216.9318100000005</v>
          </cell>
          <cell r="AE197">
            <v>50.32</v>
          </cell>
          <cell r="AF197">
            <v>135.76599999999999</v>
          </cell>
          <cell r="AG197">
            <v>6831.7451199999996</v>
          </cell>
          <cell r="AH197">
            <v>46.64</v>
          </cell>
          <cell r="AI197">
            <v>80.92</v>
          </cell>
          <cell r="AJ197">
            <v>3774.1088</v>
          </cell>
          <cell r="AK197">
            <v>52682.582381810011</v>
          </cell>
          <cell r="AM197">
            <v>36.03</v>
          </cell>
          <cell r="AN197">
            <v>50.405999999999999</v>
          </cell>
          <cell r="AO197">
            <v>1816.1281799999999</v>
          </cell>
          <cell r="AP197">
            <v>36.83</v>
          </cell>
          <cell r="AQ197">
            <v>65.808999999999997</v>
          </cell>
          <cell r="AR197">
            <v>2423.7454699999998</v>
          </cell>
          <cell r="AS197">
            <v>83.24</v>
          </cell>
          <cell r="AT197">
            <v>45.334000000000003</v>
          </cell>
          <cell r="AU197">
            <v>3773.6021599999999</v>
          </cell>
          <cell r="AV197">
            <v>46.25</v>
          </cell>
          <cell r="AW197">
            <v>23.945</v>
          </cell>
          <cell r="AX197">
            <v>1107.45625</v>
          </cell>
          <cell r="AY197">
            <v>6.13</v>
          </cell>
          <cell r="AZ197">
            <v>38.667000000000002</v>
          </cell>
          <cell r="BA197">
            <v>237.02871000000002</v>
          </cell>
          <cell r="BB197">
            <v>77.600000000000009</v>
          </cell>
          <cell r="BC197">
            <v>96.495999999999995</v>
          </cell>
          <cell r="BD197">
            <v>7488.0896000000002</v>
          </cell>
          <cell r="BE197">
            <v>16846.050370000001</v>
          </cell>
          <cell r="BG197">
            <v>49.370000000000005</v>
          </cell>
          <cell r="BH197">
            <v>119.292</v>
          </cell>
          <cell r="BI197">
            <v>5889.4460400000007</v>
          </cell>
          <cell r="BJ197">
            <v>21.85</v>
          </cell>
          <cell r="BK197">
            <v>312.91899999999998</v>
          </cell>
          <cell r="BL197">
            <v>6837.2801500000005</v>
          </cell>
          <cell r="BM197">
            <v>41.7</v>
          </cell>
          <cell r="BN197">
            <v>91.317999999999998</v>
          </cell>
          <cell r="BO197">
            <v>3807.9606000000003</v>
          </cell>
          <cell r="BP197">
            <v>45.26</v>
          </cell>
          <cell r="BQ197">
            <v>159.21</v>
          </cell>
          <cell r="BR197">
            <v>7205.8446000000004</v>
          </cell>
          <cell r="BS197">
            <v>29.3</v>
          </cell>
          <cell r="BT197">
            <v>255.029</v>
          </cell>
          <cell r="BU197">
            <v>7472.3496999999998</v>
          </cell>
          <cell r="BV197">
            <v>505</v>
          </cell>
          <cell r="BW197">
            <v>5.7510000000000003</v>
          </cell>
          <cell r="BX197">
            <v>2904.2550000000001</v>
          </cell>
          <cell r="BY197">
            <v>26.310000000000002</v>
          </cell>
          <cell r="BZ197">
            <v>153.471</v>
          </cell>
          <cell r="CA197">
            <v>4037.8220100000003</v>
          </cell>
          <cell r="CB197">
            <v>38154.958100000003</v>
          </cell>
          <cell r="CD197">
            <v>15.540000000000001</v>
          </cell>
          <cell r="CE197">
            <v>34.283000000000001</v>
          </cell>
          <cell r="CF197">
            <v>532.75782000000004</v>
          </cell>
          <cell r="CG197">
            <v>24.78</v>
          </cell>
          <cell r="CH197">
            <v>28.996000000000002</v>
          </cell>
          <cell r="CI197">
            <v>718.52088000000003</v>
          </cell>
          <cell r="CJ197">
            <v>1251.2787000000001</v>
          </cell>
          <cell r="CL197">
            <v>1301.7850000000001</v>
          </cell>
        </row>
        <row r="198">
          <cell r="A198" t="str">
            <v>08/29/2006</v>
          </cell>
          <cell r="B198">
            <v>38958</v>
          </cell>
          <cell r="C198">
            <v>90.53867256383117</v>
          </cell>
          <cell r="D198">
            <v>96.594033082369663</v>
          </cell>
          <cell r="E198">
            <v>67.351108728689496</v>
          </cell>
          <cell r="F198">
            <v>71.261013273522863</v>
          </cell>
          <cell r="G198">
            <v>102.79634300126102</v>
          </cell>
          <cell r="H198">
            <v>94.281111558598468</v>
          </cell>
          <cell r="I198">
            <v>46.82</v>
          </cell>
          <cell r="J198">
            <v>28.637940000000004</v>
          </cell>
          <cell r="K198">
            <v>200.46100000000001</v>
          </cell>
          <cell r="L198">
            <v>5740.7900903400014</v>
          </cell>
          <cell r="M198">
            <v>74.48</v>
          </cell>
          <cell r="N198">
            <v>74.040000000000006</v>
          </cell>
          <cell r="O198">
            <v>5514.4992000000011</v>
          </cell>
          <cell r="P198">
            <v>72.33</v>
          </cell>
          <cell r="Q198">
            <v>150.828</v>
          </cell>
          <cell r="R198">
            <v>10909.38924</v>
          </cell>
          <cell r="S198">
            <v>25.61</v>
          </cell>
          <cell r="T198">
            <v>92.665199999999999</v>
          </cell>
          <cell r="U198">
            <v>2373.1557720000001</v>
          </cell>
          <cell r="V198">
            <v>27.23</v>
          </cell>
          <cell r="W198">
            <v>391.84000000000003</v>
          </cell>
          <cell r="X198">
            <v>10669.8032</v>
          </cell>
          <cell r="Y198">
            <v>69.66</v>
          </cell>
          <cell r="Z198">
            <v>67.716999999999999</v>
          </cell>
          <cell r="AA198">
            <v>4717.1662200000001</v>
          </cell>
          <cell r="AB198">
            <v>18.77</v>
          </cell>
          <cell r="AC198">
            <v>118.74300000000001</v>
          </cell>
          <cell r="AD198">
            <v>2228.80611</v>
          </cell>
          <cell r="AE198">
            <v>51.230000000000004</v>
          </cell>
          <cell r="AF198">
            <v>135.76599999999999</v>
          </cell>
          <cell r="AG198">
            <v>6955.2921800000004</v>
          </cell>
          <cell r="AH198">
            <v>46.7</v>
          </cell>
          <cell r="AI198">
            <v>80.92</v>
          </cell>
          <cell r="AJ198">
            <v>3778.9640000000004</v>
          </cell>
          <cell r="AK198">
            <v>52887.866012339997</v>
          </cell>
          <cell r="AM198">
            <v>35.01</v>
          </cell>
          <cell r="AN198">
            <v>50.405999999999999</v>
          </cell>
          <cell r="AO198">
            <v>1764.7140599999998</v>
          </cell>
          <cell r="AP198">
            <v>37</v>
          </cell>
          <cell r="AQ198">
            <v>65.808999999999997</v>
          </cell>
          <cell r="AR198">
            <v>2434.933</v>
          </cell>
          <cell r="AS198">
            <v>82.54</v>
          </cell>
          <cell r="AT198">
            <v>45.334000000000003</v>
          </cell>
          <cell r="AU198">
            <v>3741.8683600000004</v>
          </cell>
          <cell r="AV198">
            <v>46.82</v>
          </cell>
          <cell r="AW198">
            <v>23.945</v>
          </cell>
          <cell r="AX198">
            <v>1121.1049</v>
          </cell>
          <cell r="AY198">
            <v>6.18</v>
          </cell>
          <cell r="AZ198">
            <v>38.667000000000002</v>
          </cell>
          <cell r="BA198">
            <v>238.96206000000001</v>
          </cell>
          <cell r="BB198">
            <v>77.38</v>
          </cell>
          <cell r="BC198">
            <v>96.495999999999995</v>
          </cell>
          <cell r="BD198">
            <v>7466.8604799999994</v>
          </cell>
          <cell r="BE198">
            <v>16768.442859999999</v>
          </cell>
          <cell r="BG198">
            <v>49.82</v>
          </cell>
          <cell r="BH198">
            <v>119.292</v>
          </cell>
          <cell r="BI198">
            <v>5943.1274400000002</v>
          </cell>
          <cell r="BJ198">
            <v>21.88</v>
          </cell>
          <cell r="BK198">
            <v>312.91899999999998</v>
          </cell>
          <cell r="BL198">
            <v>6846.6677199999995</v>
          </cell>
          <cell r="BM198">
            <v>42.02</v>
          </cell>
          <cell r="BN198">
            <v>91.317999999999998</v>
          </cell>
          <cell r="BO198">
            <v>3837.1823600000002</v>
          </cell>
          <cell r="BP198">
            <v>45.51</v>
          </cell>
          <cell r="BQ198">
            <v>159.21</v>
          </cell>
          <cell r="BR198">
            <v>7245.6471000000001</v>
          </cell>
          <cell r="BS198">
            <v>29.67</v>
          </cell>
          <cell r="BT198">
            <v>255.029</v>
          </cell>
          <cell r="BU198">
            <v>7566.7104300000001</v>
          </cell>
          <cell r="BV198">
            <v>505</v>
          </cell>
          <cell r="BW198">
            <v>5.7510000000000003</v>
          </cell>
          <cell r="BX198">
            <v>2904.2550000000001</v>
          </cell>
          <cell r="BY198">
            <v>26.330000000000002</v>
          </cell>
          <cell r="BZ198">
            <v>153.471</v>
          </cell>
          <cell r="CA198">
            <v>4040.8914300000006</v>
          </cell>
          <cell r="CB198">
            <v>38384.481480000002</v>
          </cell>
          <cell r="CD198">
            <v>15.41</v>
          </cell>
          <cell r="CE198">
            <v>34.283000000000001</v>
          </cell>
          <cell r="CF198">
            <v>528.30102999999997</v>
          </cell>
          <cell r="CG198">
            <v>25.28</v>
          </cell>
          <cell r="CH198">
            <v>28.996000000000002</v>
          </cell>
          <cell r="CI198">
            <v>733.01888000000008</v>
          </cell>
          <cell r="CJ198">
            <v>1261.3199100000002</v>
          </cell>
          <cell r="CL198">
            <v>1304.28</v>
          </cell>
        </row>
        <row r="199">
          <cell r="A199" t="str">
            <v>08/30/2006</v>
          </cell>
          <cell r="B199">
            <v>38959</v>
          </cell>
          <cell r="C199">
            <v>91.223579250494993</v>
          </cell>
          <cell r="D199">
            <v>96.532766098439566</v>
          </cell>
          <cell r="E199">
            <v>66.883259271242352</v>
          </cell>
          <cell r="F199">
            <v>72.567133073361404</v>
          </cell>
          <cell r="G199">
            <v>102.79555485498106</v>
          </cell>
          <cell r="H199">
            <v>94.401933145388639</v>
          </cell>
          <cell r="I199">
            <v>46.88</v>
          </cell>
          <cell r="J199">
            <v>29.215200000000003</v>
          </cell>
          <cell r="K199">
            <v>200.46100000000001</v>
          </cell>
          <cell r="L199">
            <v>5856.5082072000014</v>
          </cell>
          <cell r="M199">
            <v>74.63</v>
          </cell>
          <cell r="N199">
            <v>74.040000000000006</v>
          </cell>
          <cell r="O199">
            <v>5525.6052</v>
          </cell>
          <cell r="P199">
            <v>72.850000000000009</v>
          </cell>
          <cell r="Q199">
            <v>150.828</v>
          </cell>
          <cell r="R199">
            <v>10987.819800000001</v>
          </cell>
          <cell r="S199">
            <v>25.650000000000002</v>
          </cell>
          <cell r="T199">
            <v>92.665199999999999</v>
          </cell>
          <cell r="U199">
            <v>2376.86238</v>
          </cell>
          <cell r="V199">
            <v>27.29</v>
          </cell>
          <cell r="W199">
            <v>391.84000000000003</v>
          </cell>
          <cell r="X199">
            <v>10693.313600000001</v>
          </cell>
          <cell r="Y199">
            <v>70.14</v>
          </cell>
          <cell r="Z199">
            <v>67.716999999999999</v>
          </cell>
          <cell r="AA199">
            <v>4749.6703799999996</v>
          </cell>
          <cell r="AB199">
            <v>18.78</v>
          </cell>
          <cell r="AC199">
            <v>118.74300000000001</v>
          </cell>
          <cell r="AD199">
            <v>2229.9935400000004</v>
          </cell>
          <cell r="AE199">
            <v>51.68</v>
          </cell>
          <cell r="AF199">
            <v>135.76599999999999</v>
          </cell>
          <cell r="AG199">
            <v>7016.3868799999991</v>
          </cell>
          <cell r="AH199">
            <v>47.6</v>
          </cell>
          <cell r="AI199">
            <v>80.92</v>
          </cell>
          <cell r="AJ199">
            <v>3851.7920000000004</v>
          </cell>
          <cell r="AK199">
            <v>53287.951987200009</v>
          </cell>
          <cell r="AM199">
            <v>35.25</v>
          </cell>
          <cell r="AN199">
            <v>50.405999999999999</v>
          </cell>
          <cell r="AO199">
            <v>1776.8115</v>
          </cell>
          <cell r="AP199">
            <v>36.550000000000004</v>
          </cell>
          <cell r="AQ199">
            <v>65.808999999999997</v>
          </cell>
          <cell r="AR199">
            <v>2405.3189500000003</v>
          </cell>
          <cell r="AS199">
            <v>82.23</v>
          </cell>
          <cell r="AT199">
            <v>45.334000000000003</v>
          </cell>
          <cell r="AU199">
            <v>3727.8148200000005</v>
          </cell>
          <cell r="AV199">
            <v>46.88</v>
          </cell>
          <cell r="AW199">
            <v>23.945</v>
          </cell>
          <cell r="AX199">
            <v>1122.5416</v>
          </cell>
          <cell r="AY199">
            <v>6.26</v>
          </cell>
          <cell r="AZ199">
            <v>38.667000000000002</v>
          </cell>
          <cell r="BA199">
            <v>242.05542</v>
          </cell>
          <cell r="BB199">
            <v>77.55</v>
          </cell>
          <cell r="BC199">
            <v>96.495999999999995</v>
          </cell>
          <cell r="BD199">
            <v>7483.264799999999</v>
          </cell>
          <cell r="BE199">
            <v>16757.807090000002</v>
          </cell>
          <cell r="BG199">
            <v>49.84</v>
          </cell>
          <cell r="BH199">
            <v>119.292</v>
          </cell>
          <cell r="BI199">
            <v>5945.5132800000001</v>
          </cell>
          <cell r="BJ199">
            <v>21.77</v>
          </cell>
          <cell r="BK199">
            <v>312.91899999999998</v>
          </cell>
          <cell r="BL199">
            <v>6812.2466299999996</v>
          </cell>
          <cell r="BM199">
            <v>42.42</v>
          </cell>
          <cell r="BN199">
            <v>91.317999999999998</v>
          </cell>
          <cell r="BO199">
            <v>3873.7095600000002</v>
          </cell>
          <cell r="BP199">
            <v>44.67</v>
          </cell>
          <cell r="BQ199">
            <v>159.21</v>
          </cell>
          <cell r="BR199">
            <v>7111.9107000000004</v>
          </cell>
          <cell r="BS199">
            <v>29.25</v>
          </cell>
          <cell r="BT199">
            <v>255.029</v>
          </cell>
          <cell r="BU199">
            <v>7459.59825</v>
          </cell>
          <cell r="BV199">
            <v>501.87</v>
          </cell>
          <cell r="BW199">
            <v>5.7510000000000003</v>
          </cell>
          <cell r="BX199">
            <v>2886.2543700000001</v>
          </cell>
          <cell r="BY199">
            <v>26.25</v>
          </cell>
          <cell r="BZ199">
            <v>153.471</v>
          </cell>
          <cell r="CA199">
            <v>4028.61375</v>
          </cell>
          <cell r="CB199">
            <v>38117.846539999999</v>
          </cell>
          <cell r="CD199">
            <v>15.450000000000001</v>
          </cell>
          <cell r="CE199">
            <v>34.283000000000001</v>
          </cell>
          <cell r="CF199">
            <v>529.67235000000005</v>
          </cell>
          <cell r="CG199">
            <v>26.03</v>
          </cell>
          <cell r="CH199">
            <v>28.996000000000002</v>
          </cell>
          <cell r="CI199">
            <v>754.76588000000004</v>
          </cell>
          <cell r="CJ199">
            <v>1284.4382300000002</v>
          </cell>
          <cell r="CL199">
            <v>1304.27</v>
          </cell>
        </row>
        <row r="200">
          <cell r="A200" t="str">
            <v>08/31/2006</v>
          </cell>
          <cell r="B200">
            <v>38960</v>
          </cell>
          <cell r="C200">
            <v>91.207702620089961</v>
          </cell>
          <cell r="D200">
            <v>97.56100656070798</v>
          </cell>
          <cell r="E200">
            <v>67.459664197778068</v>
          </cell>
          <cell r="F200">
            <v>72.230347190995573</v>
          </cell>
          <cell r="G200">
            <v>102.76008827238334</v>
          </cell>
          <cell r="H200">
            <v>94.522754732178811</v>
          </cell>
          <cell r="I200">
            <v>46.94</v>
          </cell>
          <cell r="J200">
            <v>29.405280000000001</v>
          </cell>
          <cell r="K200">
            <v>200.46100000000001</v>
          </cell>
          <cell r="L200">
            <v>5894.6118340800003</v>
          </cell>
          <cell r="M200">
            <v>73.64</v>
          </cell>
          <cell r="N200">
            <v>74.040000000000006</v>
          </cell>
          <cell r="O200">
            <v>5452.3056000000006</v>
          </cell>
          <cell r="P200">
            <v>72.600000000000009</v>
          </cell>
          <cell r="Q200">
            <v>150.828</v>
          </cell>
          <cell r="R200">
            <v>10950.112800000001</v>
          </cell>
          <cell r="S200">
            <v>25.61</v>
          </cell>
          <cell r="T200">
            <v>92.665199999999999</v>
          </cell>
          <cell r="U200">
            <v>2373.1557720000001</v>
          </cell>
          <cell r="V200">
            <v>27.41</v>
          </cell>
          <cell r="W200">
            <v>391.84000000000003</v>
          </cell>
          <cell r="X200">
            <v>10740.334400000002</v>
          </cell>
          <cell r="Y200">
            <v>70.88</v>
          </cell>
          <cell r="Z200">
            <v>67.716999999999999</v>
          </cell>
          <cell r="AA200">
            <v>4799.7809600000001</v>
          </cell>
          <cell r="AB200">
            <v>18.809999999999999</v>
          </cell>
          <cell r="AC200">
            <v>118.85000000000001</v>
          </cell>
          <cell r="AD200">
            <v>2235.5684999999999</v>
          </cell>
          <cell r="AE200">
            <v>51.64</v>
          </cell>
          <cell r="AF200">
            <v>135.76599999999999</v>
          </cell>
          <cell r="AG200">
            <v>7010.9562399999995</v>
          </cell>
          <cell r="AH200">
            <v>47.230000000000004</v>
          </cell>
          <cell r="AI200">
            <v>80.92</v>
          </cell>
          <cell r="AJ200">
            <v>3821.8516000000004</v>
          </cell>
          <cell r="AK200">
            <v>53278.677706080009</v>
          </cell>
          <cell r="AM200">
            <v>35.85</v>
          </cell>
          <cell r="AN200">
            <v>50.405999999999999</v>
          </cell>
          <cell r="AO200">
            <v>1807.0551</v>
          </cell>
          <cell r="AP200">
            <v>37.19</v>
          </cell>
          <cell r="AQ200">
            <v>65.808999999999997</v>
          </cell>
          <cell r="AR200">
            <v>2447.4367099999999</v>
          </cell>
          <cell r="AS200">
            <v>82.36</v>
          </cell>
          <cell r="AT200">
            <v>45.334000000000003</v>
          </cell>
          <cell r="AU200">
            <v>3733.7082400000004</v>
          </cell>
          <cell r="AV200">
            <v>46.94</v>
          </cell>
          <cell r="AW200">
            <v>23.978000000000002</v>
          </cell>
          <cell r="AX200">
            <v>1125.5273199999999</v>
          </cell>
          <cell r="AY200">
            <v>6.13</v>
          </cell>
          <cell r="AZ200">
            <v>38.667000000000002</v>
          </cell>
          <cell r="BA200">
            <v>237.02871000000002</v>
          </cell>
          <cell r="BB200">
            <v>78.61</v>
          </cell>
          <cell r="BC200">
            <v>96.495999999999995</v>
          </cell>
          <cell r="BD200">
            <v>7585.5505599999997</v>
          </cell>
          <cell r="BE200">
            <v>16936.306639999999</v>
          </cell>
          <cell r="BG200">
            <v>50.95</v>
          </cell>
          <cell r="BH200">
            <v>119.292</v>
          </cell>
          <cell r="BI200">
            <v>6077.9274000000005</v>
          </cell>
          <cell r="BJ200">
            <v>21.93</v>
          </cell>
          <cell r="BK200">
            <v>312.91899999999998</v>
          </cell>
          <cell r="BL200">
            <v>6862.3136699999995</v>
          </cell>
          <cell r="BM200">
            <v>42.76</v>
          </cell>
          <cell r="BN200">
            <v>89.463999999999999</v>
          </cell>
          <cell r="BO200">
            <v>3825.4806399999998</v>
          </cell>
          <cell r="BP200">
            <v>44.84</v>
          </cell>
          <cell r="BQ200">
            <v>158.45699999999999</v>
          </cell>
          <cell r="BR200">
            <v>7105.2118799999998</v>
          </cell>
          <cell r="BS200">
            <v>29.67</v>
          </cell>
          <cell r="BT200">
            <v>255.029</v>
          </cell>
          <cell r="BU200">
            <v>7566.7104300000001</v>
          </cell>
          <cell r="BV200">
            <v>513.65</v>
          </cell>
          <cell r="BW200">
            <v>5.7510000000000003</v>
          </cell>
          <cell r="BX200">
            <v>2954.0011500000001</v>
          </cell>
          <cell r="BY200">
            <v>26.42</v>
          </cell>
          <cell r="BZ200">
            <v>153.471</v>
          </cell>
          <cell r="CA200">
            <v>4054.7038200000002</v>
          </cell>
          <cell r="CB200">
            <v>38446.348989999999</v>
          </cell>
          <cell r="CD200">
            <v>15.200000000000001</v>
          </cell>
          <cell r="CE200">
            <v>34.283000000000001</v>
          </cell>
          <cell r="CF200">
            <v>521.10160000000008</v>
          </cell>
          <cell r="CG200">
            <v>26.12</v>
          </cell>
          <cell r="CH200">
            <v>28.996000000000002</v>
          </cell>
          <cell r="CI200">
            <v>757.37552000000005</v>
          </cell>
          <cell r="CJ200">
            <v>1278.47712</v>
          </cell>
          <cell r="CL200">
            <v>1303.82</v>
          </cell>
        </row>
        <row r="201">
          <cell r="A201" t="str">
            <v>09/01/2006</v>
          </cell>
          <cell r="B201">
            <v>38961</v>
          </cell>
          <cell r="C201">
            <v>91.68849722030879</v>
          </cell>
          <cell r="D201">
            <v>99.006815317702134</v>
          </cell>
          <cell r="E201">
            <v>67.526346784460472</v>
          </cell>
          <cell r="F201">
            <v>71.958014982220647</v>
          </cell>
          <cell r="G201">
            <v>103.32676544766709</v>
          </cell>
          <cell r="H201">
            <v>95.388642770841713</v>
          </cell>
          <cell r="I201">
            <v>47.37</v>
          </cell>
          <cell r="J201">
            <v>29.637590000000003</v>
          </cell>
          <cell r="K201">
            <v>200.46100000000001</v>
          </cell>
          <cell r="L201">
            <v>5941.1809289900011</v>
          </cell>
          <cell r="M201">
            <v>74.91</v>
          </cell>
          <cell r="N201">
            <v>74.040000000000006</v>
          </cell>
          <cell r="O201">
            <v>5546.3364000000001</v>
          </cell>
          <cell r="P201">
            <v>72.17</v>
          </cell>
          <cell r="Q201">
            <v>150.828</v>
          </cell>
          <cell r="R201">
            <v>10885.25676</v>
          </cell>
          <cell r="S201">
            <v>25.61</v>
          </cell>
          <cell r="T201">
            <v>92.665199999999999</v>
          </cell>
          <cell r="U201">
            <v>2373.1557720000001</v>
          </cell>
          <cell r="V201">
            <v>27.740000000000002</v>
          </cell>
          <cell r="W201">
            <v>391.84000000000003</v>
          </cell>
          <cell r="X201">
            <v>10869.641600000001</v>
          </cell>
          <cell r="Y201">
            <v>71.58</v>
          </cell>
          <cell r="Z201">
            <v>67.716999999999999</v>
          </cell>
          <cell r="AA201">
            <v>4847.1828599999999</v>
          </cell>
          <cell r="AB201">
            <v>18.91</v>
          </cell>
          <cell r="AC201">
            <v>118.85000000000001</v>
          </cell>
          <cell r="AD201">
            <v>2247.4535000000001</v>
          </cell>
          <cell r="AE201">
            <v>51.410000000000004</v>
          </cell>
          <cell r="AF201">
            <v>135.76599999999999</v>
          </cell>
          <cell r="AG201">
            <v>6979.7300599999999</v>
          </cell>
          <cell r="AH201">
            <v>47.82</v>
          </cell>
          <cell r="AI201">
            <v>80.92</v>
          </cell>
          <cell r="AJ201">
            <v>3869.5944</v>
          </cell>
          <cell r="AK201">
            <v>53559.53228099001</v>
          </cell>
          <cell r="AM201">
            <v>36.050000000000004</v>
          </cell>
          <cell r="AN201">
            <v>50.405999999999999</v>
          </cell>
          <cell r="AO201">
            <v>1817.1363000000001</v>
          </cell>
          <cell r="AP201">
            <v>37.840000000000003</v>
          </cell>
          <cell r="AQ201">
            <v>65.808999999999997</v>
          </cell>
          <cell r="AR201">
            <v>2490.2125599999999</v>
          </cell>
          <cell r="AS201">
            <v>85.06</v>
          </cell>
          <cell r="AT201">
            <v>45.334000000000003</v>
          </cell>
          <cell r="AU201">
            <v>3856.1100400000005</v>
          </cell>
          <cell r="AV201">
            <v>47.37</v>
          </cell>
          <cell r="AW201">
            <v>23.978000000000002</v>
          </cell>
          <cell r="AX201">
            <v>1135.8378600000001</v>
          </cell>
          <cell r="AY201">
            <v>6.05</v>
          </cell>
          <cell r="AZ201">
            <v>38.667000000000002</v>
          </cell>
          <cell r="BA201">
            <v>233.93535</v>
          </cell>
          <cell r="BB201">
            <v>79.320000000000007</v>
          </cell>
          <cell r="BC201">
            <v>96.495999999999995</v>
          </cell>
          <cell r="BD201">
            <v>7654.0627199999999</v>
          </cell>
          <cell r="BE201">
            <v>17187.294829999999</v>
          </cell>
          <cell r="BG201">
            <v>51.13</v>
          </cell>
          <cell r="BH201">
            <v>119.292</v>
          </cell>
          <cell r="BI201">
            <v>6099.3999600000006</v>
          </cell>
          <cell r="BJ201">
            <v>22.05</v>
          </cell>
          <cell r="BK201">
            <v>312.91899999999998</v>
          </cell>
          <cell r="BL201">
            <v>6899.8639499999999</v>
          </cell>
          <cell r="BM201">
            <v>42.42</v>
          </cell>
          <cell r="BN201">
            <v>89.463999999999999</v>
          </cell>
          <cell r="BO201">
            <v>3795.06288</v>
          </cell>
          <cell r="BP201">
            <v>44.79</v>
          </cell>
          <cell r="BQ201">
            <v>158.45699999999999</v>
          </cell>
          <cell r="BR201">
            <v>7097.2890299999999</v>
          </cell>
          <cell r="BS201">
            <v>29.73</v>
          </cell>
          <cell r="BT201">
            <v>255.029</v>
          </cell>
          <cell r="BU201">
            <v>7582.01217</v>
          </cell>
          <cell r="BV201">
            <v>512.4</v>
          </cell>
          <cell r="BW201">
            <v>5.7510000000000003</v>
          </cell>
          <cell r="BX201">
            <v>2946.8124000000003</v>
          </cell>
          <cell r="BY201">
            <v>26.48</v>
          </cell>
          <cell r="BZ201">
            <v>153.471</v>
          </cell>
          <cell r="CA201">
            <v>4063.9120800000001</v>
          </cell>
          <cell r="CB201">
            <v>38484.352470000005</v>
          </cell>
          <cell r="CD201">
            <v>15.44</v>
          </cell>
          <cell r="CE201">
            <v>34.283000000000001</v>
          </cell>
          <cell r="CF201">
            <v>529.32952</v>
          </cell>
          <cell r="CG201">
            <v>25.67</v>
          </cell>
          <cell r="CH201">
            <v>28.996000000000002</v>
          </cell>
          <cell r="CI201">
            <v>744.3273200000001</v>
          </cell>
          <cell r="CJ201">
            <v>1273.6568400000001</v>
          </cell>
          <cell r="CL201">
            <v>1311.01</v>
          </cell>
        </row>
        <row r="202">
          <cell r="A202" t="str">
            <v>09/05/2006</v>
          </cell>
          <cell r="B202">
            <v>38965</v>
          </cell>
          <cell r="C202">
            <v>92.145433317128223</v>
          </cell>
          <cell r="D202">
            <v>98.718035588840479</v>
          </cell>
          <cell r="E202">
            <v>66.634183716035906</v>
          </cell>
          <cell r="F202">
            <v>72.302128548347184</v>
          </cell>
          <cell r="G202">
            <v>103.50331021437577</v>
          </cell>
          <cell r="H202">
            <v>97.140555779299234</v>
          </cell>
          <cell r="I202">
            <v>48.24</v>
          </cell>
          <cell r="J202">
            <v>29.405280000000001</v>
          </cell>
          <cell r="K202">
            <v>200.46100000000001</v>
          </cell>
          <cell r="L202">
            <v>5894.6118340800003</v>
          </cell>
          <cell r="M202">
            <v>74.95</v>
          </cell>
          <cell r="N202">
            <v>74.040000000000006</v>
          </cell>
          <cell r="O202">
            <v>5549.2980000000007</v>
          </cell>
          <cell r="P202">
            <v>71.98</v>
          </cell>
          <cell r="Q202">
            <v>150.828</v>
          </cell>
          <cell r="R202">
            <v>10856.59944</v>
          </cell>
          <cell r="S202">
            <v>27.13</v>
          </cell>
          <cell r="T202">
            <v>92.665199999999999</v>
          </cell>
          <cell r="U202">
            <v>2514.0068759999999</v>
          </cell>
          <cell r="V202">
            <v>27.97</v>
          </cell>
          <cell r="W202">
            <v>391.84000000000003</v>
          </cell>
          <cell r="X202">
            <v>10959.764800000001</v>
          </cell>
          <cell r="Y202">
            <v>71.460000000000008</v>
          </cell>
          <cell r="Z202">
            <v>67.716999999999999</v>
          </cell>
          <cell r="AA202">
            <v>4839.0568200000007</v>
          </cell>
          <cell r="AB202">
            <v>19.059999999999999</v>
          </cell>
          <cell r="AC202">
            <v>118.85000000000001</v>
          </cell>
          <cell r="AD202">
            <v>2265.2809999999999</v>
          </cell>
          <cell r="AE202">
            <v>52.07</v>
          </cell>
          <cell r="AF202">
            <v>135.76599999999999</v>
          </cell>
          <cell r="AG202">
            <v>7069.3356199999998</v>
          </cell>
          <cell r="AH202">
            <v>47.93</v>
          </cell>
          <cell r="AI202">
            <v>80.92</v>
          </cell>
          <cell r="AJ202">
            <v>3878.4956000000002</v>
          </cell>
          <cell r="AK202">
            <v>53826.449990080007</v>
          </cell>
          <cell r="AM202">
            <v>36.050000000000004</v>
          </cell>
          <cell r="AN202">
            <v>50.405999999999999</v>
          </cell>
          <cell r="AO202">
            <v>1817.1363000000001</v>
          </cell>
          <cell r="AP202">
            <v>38.15</v>
          </cell>
          <cell r="AQ202">
            <v>65.808999999999997</v>
          </cell>
          <cell r="AR202">
            <v>2510.6133499999996</v>
          </cell>
          <cell r="AS202">
            <v>84.24</v>
          </cell>
          <cell r="AT202">
            <v>45.334000000000003</v>
          </cell>
          <cell r="AU202">
            <v>3818.9361600000002</v>
          </cell>
          <cell r="AV202">
            <v>48.24</v>
          </cell>
          <cell r="AW202">
            <v>23.978000000000002</v>
          </cell>
          <cell r="AX202">
            <v>1156.6987200000001</v>
          </cell>
          <cell r="AY202">
            <v>6.22</v>
          </cell>
          <cell r="AZ202">
            <v>38.667000000000002</v>
          </cell>
          <cell r="BA202">
            <v>240.50873999999999</v>
          </cell>
          <cell r="BB202">
            <v>78.69</v>
          </cell>
          <cell r="BC202">
            <v>96.495999999999995</v>
          </cell>
          <cell r="BD202">
            <v>7593.2702399999998</v>
          </cell>
          <cell r="BE202">
            <v>17137.163509999998</v>
          </cell>
          <cell r="BG202">
            <v>50.31</v>
          </cell>
          <cell r="BH202">
            <v>119.292</v>
          </cell>
          <cell r="BI202">
            <v>6001.5805200000004</v>
          </cell>
          <cell r="BJ202">
            <v>21.8</v>
          </cell>
          <cell r="BK202">
            <v>312.91899999999998</v>
          </cell>
          <cell r="BL202">
            <v>6821.6341999999995</v>
          </cell>
          <cell r="BM202">
            <v>41.730000000000004</v>
          </cell>
          <cell r="BN202">
            <v>89.463999999999999</v>
          </cell>
          <cell r="BO202">
            <v>3733.3327200000003</v>
          </cell>
          <cell r="BP202">
            <v>44.56</v>
          </cell>
          <cell r="BQ202">
            <v>158.45699999999999</v>
          </cell>
          <cell r="BR202">
            <v>7060.8439200000003</v>
          </cell>
          <cell r="BS202">
            <v>28.98</v>
          </cell>
          <cell r="BT202">
            <v>255.029</v>
          </cell>
          <cell r="BU202">
            <v>7390.7404200000001</v>
          </cell>
          <cell r="BV202">
            <v>510</v>
          </cell>
          <cell r="BW202">
            <v>5.7510000000000003</v>
          </cell>
          <cell r="BX202">
            <v>2933.01</v>
          </cell>
          <cell r="BY202">
            <v>26.29</v>
          </cell>
          <cell r="BZ202">
            <v>153.471</v>
          </cell>
          <cell r="CA202">
            <v>4034.7525900000001</v>
          </cell>
          <cell r="CB202">
            <v>37975.894370000009</v>
          </cell>
          <cell r="CD202">
            <v>15.55</v>
          </cell>
          <cell r="CE202">
            <v>34.283000000000001</v>
          </cell>
          <cell r="CF202">
            <v>533.10065000000009</v>
          </cell>
          <cell r="CG202">
            <v>25.75</v>
          </cell>
          <cell r="CH202">
            <v>28.996000000000002</v>
          </cell>
          <cell r="CI202">
            <v>746.64700000000005</v>
          </cell>
          <cell r="CJ202">
            <v>1279.7476500000002</v>
          </cell>
          <cell r="CL202">
            <v>1313.25</v>
          </cell>
        </row>
        <row r="203">
          <cell r="A203" t="str">
            <v>09/06/2006</v>
          </cell>
          <cell r="B203">
            <v>38966</v>
          </cell>
          <cell r="C203">
            <v>90.641204033618834</v>
          </cell>
          <cell r="D203">
            <v>96.612878156546529</v>
          </cell>
          <cell r="E203">
            <v>64.414248024901283</v>
          </cell>
          <cell r="F203">
            <v>70.968939256447953</v>
          </cell>
          <cell r="G203">
            <v>102.4795081967213</v>
          </cell>
          <cell r="H203">
            <v>95.791381393475632</v>
          </cell>
          <cell r="I203">
            <v>47.57</v>
          </cell>
          <cell r="J203">
            <v>28.820970000000003</v>
          </cell>
          <cell r="K203">
            <v>200.46100000000001</v>
          </cell>
          <cell r="L203">
            <v>5777.4804671700012</v>
          </cell>
          <cell r="M203">
            <v>73.66</v>
          </cell>
          <cell r="N203">
            <v>74.040000000000006</v>
          </cell>
          <cell r="O203">
            <v>5453.7864</v>
          </cell>
          <cell r="P203">
            <v>71.88</v>
          </cell>
          <cell r="Q203">
            <v>150.828</v>
          </cell>
          <cell r="R203">
            <v>10841.51664</v>
          </cell>
          <cell r="S203">
            <v>26.02</v>
          </cell>
          <cell r="T203">
            <v>92.665199999999999</v>
          </cell>
          <cell r="U203">
            <v>2411.1485039999998</v>
          </cell>
          <cell r="V203">
            <v>27.400000000000002</v>
          </cell>
          <cell r="W203">
            <v>391.84000000000003</v>
          </cell>
          <cell r="X203">
            <v>10736.416000000001</v>
          </cell>
          <cell r="Y203">
            <v>70.36</v>
          </cell>
          <cell r="Z203">
            <v>67.716999999999999</v>
          </cell>
          <cell r="AA203">
            <v>4764.5681199999999</v>
          </cell>
          <cell r="AB203">
            <v>19</v>
          </cell>
          <cell r="AC203">
            <v>118.85000000000001</v>
          </cell>
          <cell r="AD203">
            <v>2258.15</v>
          </cell>
          <cell r="AE203">
            <v>50.75</v>
          </cell>
          <cell r="AF203">
            <v>135.76599999999999</v>
          </cell>
          <cell r="AG203">
            <v>6890.1244999999999</v>
          </cell>
          <cell r="AH203">
            <v>47.14</v>
          </cell>
          <cell r="AI203">
            <v>80.92</v>
          </cell>
          <cell r="AJ203">
            <v>3814.5688</v>
          </cell>
          <cell r="AK203">
            <v>52947.759431170001</v>
          </cell>
          <cell r="AM203">
            <v>34.75</v>
          </cell>
          <cell r="AN203">
            <v>50.405999999999999</v>
          </cell>
          <cell r="AO203">
            <v>1751.6085</v>
          </cell>
          <cell r="AP203">
            <v>37.85</v>
          </cell>
          <cell r="AQ203">
            <v>65.808999999999997</v>
          </cell>
          <cell r="AR203">
            <v>2490.8706499999998</v>
          </cell>
          <cell r="AS203">
            <v>81.42</v>
          </cell>
          <cell r="AT203">
            <v>45.334000000000003</v>
          </cell>
          <cell r="AU203">
            <v>3691.0942800000003</v>
          </cell>
          <cell r="AV203">
            <v>47.57</v>
          </cell>
          <cell r="AW203">
            <v>23.978000000000002</v>
          </cell>
          <cell r="AX203">
            <v>1140.63346</v>
          </cell>
          <cell r="AY203">
            <v>5.94</v>
          </cell>
          <cell r="AZ203">
            <v>38.667000000000002</v>
          </cell>
          <cell r="BA203">
            <v>229.68198000000004</v>
          </cell>
          <cell r="BB203">
            <v>77.39</v>
          </cell>
          <cell r="BC203">
            <v>96.495999999999995</v>
          </cell>
          <cell r="BD203">
            <v>7467.8254399999996</v>
          </cell>
          <cell r="BE203">
            <v>16771.714309999999</v>
          </cell>
          <cell r="BG203">
            <v>48.07</v>
          </cell>
          <cell r="BH203">
            <v>119.292</v>
          </cell>
          <cell r="BI203">
            <v>5734.3664399999998</v>
          </cell>
          <cell r="BJ203">
            <v>21</v>
          </cell>
          <cell r="BK203">
            <v>312.91899999999998</v>
          </cell>
          <cell r="BL203">
            <v>6571.299</v>
          </cell>
          <cell r="BM203">
            <v>40.39</v>
          </cell>
          <cell r="BN203">
            <v>89.463999999999999</v>
          </cell>
          <cell r="BO203">
            <v>3613.4509600000001</v>
          </cell>
          <cell r="BP203">
            <v>43.5</v>
          </cell>
          <cell r="BQ203">
            <v>158.45699999999999</v>
          </cell>
          <cell r="BR203">
            <v>6892.8795</v>
          </cell>
          <cell r="BS203">
            <v>28.01</v>
          </cell>
          <cell r="BT203">
            <v>255.029</v>
          </cell>
          <cell r="BU203">
            <v>7143.36229</v>
          </cell>
          <cell r="BV203">
            <v>491.48</v>
          </cell>
          <cell r="BW203">
            <v>5.7510000000000003</v>
          </cell>
          <cell r="BX203">
            <v>2826.5014800000004</v>
          </cell>
          <cell r="BY203">
            <v>25.6</v>
          </cell>
          <cell r="BZ203">
            <v>153.471</v>
          </cell>
          <cell r="CA203">
            <v>3928.8576000000003</v>
          </cell>
          <cell r="CB203">
            <v>36710.717270000008</v>
          </cell>
          <cell r="CD203">
            <v>15.200000000000001</v>
          </cell>
          <cell r="CE203">
            <v>34.283000000000001</v>
          </cell>
          <cell r="CF203">
            <v>521.10160000000008</v>
          </cell>
          <cell r="CG203">
            <v>25.35</v>
          </cell>
          <cell r="CH203">
            <v>28.996000000000002</v>
          </cell>
          <cell r="CI203">
            <v>735.04860000000008</v>
          </cell>
          <cell r="CJ203">
            <v>1256.1502</v>
          </cell>
          <cell r="CL203">
            <v>1300.26</v>
          </cell>
        </row>
        <row r="204">
          <cell r="A204" t="str">
            <v>09/07/2006</v>
          </cell>
          <cell r="B204">
            <v>38967</v>
          </cell>
          <cell r="C204">
            <v>90.520651016440951</v>
          </cell>
          <cell r="D204">
            <v>95.266670091018568</v>
          </cell>
          <cell r="E204">
            <v>65.102112830470588</v>
          </cell>
          <cell r="F204">
            <v>70.964505358055192</v>
          </cell>
          <cell r="G204">
            <v>101.98770491803278</v>
          </cell>
          <cell r="H204">
            <v>95.650422875553758</v>
          </cell>
          <cell r="I204">
            <v>47.5</v>
          </cell>
          <cell r="J204">
            <v>28.553460000000001</v>
          </cell>
          <cell r="K204">
            <v>200.46100000000001</v>
          </cell>
          <cell r="L204">
            <v>5723.8551450600007</v>
          </cell>
          <cell r="M204">
            <v>74.62</v>
          </cell>
          <cell r="N204">
            <v>74.040000000000006</v>
          </cell>
          <cell r="O204">
            <v>5524.8648000000012</v>
          </cell>
          <cell r="P204">
            <v>71.88</v>
          </cell>
          <cell r="Q204">
            <v>150.828</v>
          </cell>
          <cell r="R204">
            <v>10841.51664</v>
          </cell>
          <cell r="S204">
            <v>26</v>
          </cell>
          <cell r="T204">
            <v>92.665199999999999</v>
          </cell>
          <cell r="U204">
            <v>2409.2952</v>
          </cell>
          <cell r="V204">
            <v>26.84</v>
          </cell>
          <cell r="W204">
            <v>391.84000000000003</v>
          </cell>
          <cell r="X204">
            <v>10516.9856</v>
          </cell>
          <cell r="Y204">
            <v>70.52</v>
          </cell>
          <cell r="Z204">
            <v>67.716999999999999</v>
          </cell>
          <cell r="AA204">
            <v>4775.4028399999997</v>
          </cell>
          <cell r="AB204">
            <v>18.78</v>
          </cell>
          <cell r="AC204">
            <v>118.85000000000001</v>
          </cell>
          <cell r="AD204">
            <v>2232.0030000000002</v>
          </cell>
          <cell r="AE204">
            <v>52.06</v>
          </cell>
          <cell r="AF204">
            <v>135.76599999999999</v>
          </cell>
          <cell r="AG204">
            <v>7067.9779600000002</v>
          </cell>
          <cell r="AH204">
            <v>46.78</v>
          </cell>
          <cell r="AI204">
            <v>80.92</v>
          </cell>
          <cell r="AJ204">
            <v>3785.4376000000002</v>
          </cell>
          <cell r="AK204">
            <v>52877.338785060005</v>
          </cell>
          <cell r="AM204">
            <v>34.14</v>
          </cell>
          <cell r="AN204">
            <v>50.405999999999999</v>
          </cell>
          <cell r="AO204">
            <v>1720.8608400000001</v>
          </cell>
          <cell r="AP204">
            <v>37.19</v>
          </cell>
          <cell r="AQ204">
            <v>65.808999999999997</v>
          </cell>
          <cell r="AR204">
            <v>2447.4367099999999</v>
          </cell>
          <cell r="AS204">
            <v>79.22</v>
          </cell>
          <cell r="AT204">
            <v>45.334000000000003</v>
          </cell>
          <cell r="AU204">
            <v>3591.3594800000001</v>
          </cell>
          <cell r="AV204">
            <v>47.5</v>
          </cell>
          <cell r="AW204">
            <v>23.978000000000002</v>
          </cell>
          <cell r="AX204">
            <v>1138.9550000000002</v>
          </cell>
          <cell r="AY204">
            <v>5.76</v>
          </cell>
          <cell r="AZ204">
            <v>38.667000000000002</v>
          </cell>
          <cell r="BA204">
            <v>222.72192000000001</v>
          </cell>
          <cell r="BB204">
            <v>76.86</v>
          </cell>
          <cell r="BC204">
            <v>96.495999999999995</v>
          </cell>
          <cell r="BD204">
            <v>7416.6825599999993</v>
          </cell>
          <cell r="BE204">
            <v>16538.016510000001</v>
          </cell>
          <cell r="BG204">
            <v>48.39</v>
          </cell>
          <cell r="BH204">
            <v>119.292</v>
          </cell>
          <cell r="BI204">
            <v>5772.5398800000003</v>
          </cell>
          <cell r="BJ204">
            <v>21.21</v>
          </cell>
          <cell r="BK204">
            <v>312.91899999999998</v>
          </cell>
          <cell r="BL204">
            <v>6637.01199</v>
          </cell>
          <cell r="BM204">
            <v>40.400000000000006</v>
          </cell>
          <cell r="BN204">
            <v>89.463999999999999</v>
          </cell>
          <cell r="BO204">
            <v>3614.3456000000006</v>
          </cell>
          <cell r="BP204">
            <v>43.25</v>
          </cell>
          <cell r="BQ204">
            <v>158.45699999999999</v>
          </cell>
          <cell r="BR204">
            <v>6853.2652499999995</v>
          </cell>
          <cell r="BS204">
            <v>28.810000000000002</v>
          </cell>
          <cell r="BT204">
            <v>255.029</v>
          </cell>
          <cell r="BU204">
            <v>7347.3854900000006</v>
          </cell>
          <cell r="BV204">
            <v>505.1</v>
          </cell>
          <cell r="BW204">
            <v>5.7510000000000003</v>
          </cell>
          <cell r="BX204">
            <v>2904.8301000000001</v>
          </cell>
          <cell r="BY204">
            <v>25.89</v>
          </cell>
          <cell r="BZ204">
            <v>153.471</v>
          </cell>
          <cell r="CA204">
            <v>3973.3641900000002</v>
          </cell>
          <cell r="CB204">
            <v>37102.7425</v>
          </cell>
          <cell r="CD204">
            <v>15.24</v>
          </cell>
          <cell r="CE204">
            <v>34.283000000000001</v>
          </cell>
          <cell r="CF204">
            <v>522.47292000000004</v>
          </cell>
          <cell r="CG204">
            <v>25.3</v>
          </cell>
          <cell r="CH204">
            <v>28.996000000000002</v>
          </cell>
          <cell r="CI204">
            <v>733.5988000000001</v>
          </cell>
          <cell r="CJ204">
            <v>1256.0717200000001</v>
          </cell>
          <cell r="CL204">
            <v>1294.02</v>
          </cell>
        </row>
        <row r="205">
          <cell r="A205" t="str">
            <v>09/08/2006</v>
          </cell>
          <cell r="B205">
            <v>38968</v>
          </cell>
          <cell r="C205">
            <v>91.134589072642868</v>
          </cell>
          <cell r="D205">
            <v>96.062216845872541</v>
          </cell>
          <cell r="E205">
            <v>65.747900372674479</v>
          </cell>
          <cell r="F205">
            <v>71.87582571505871</v>
          </cell>
          <cell r="G205">
            <v>102.37389659520805</v>
          </cell>
          <cell r="H205">
            <v>97.986306886830448</v>
          </cell>
          <cell r="I205">
            <v>48.660000000000004</v>
          </cell>
          <cell r="J205">
            <v>28.694250000000004</v>
          </cell>
          <cell r="K205">
            <v>200.46100000000001</v>
          </cell>
          <cell r="L205">
            <v>5752.0780492500007</v>
          </cell>
          <cell r="M205">
            <v>75.320000000000007</v>
          </cell>
          <cell r="N205">
            <v>74.040000000000006</v>
          </cell>
          <cell r="O205">
            <v>5576.6928000000007</v>
          </cell>
          <cell r="P205">
            <v>72.239999999999995</v>
          </cell>
          <cell r="Q205">
            <v>150.828</v>
          </cell>
          <cell r="R205">
            <v>10895.81472</v>
          </cell>
          <cell r="S205">
            <v>25.35</v>
          </cell>
          <cell r="T205">
            <v>92.665199999999999</v>
          </cell>
          <cell r="U205">
            <v>2349.0628200000001</v>
          </cell>
          <cell r="V205">
            <v>27.02</v>
          </cell>
          <cell r="W205">
            <v>391.84000000000003</v>
          </cell>
          <cell r="X205">
            <v>10587.516800000001</v>
          </cell>
          <cell r="Y205">
            <v>71.540000000000006</v>
          </cell>
          <cell r="Z205">
            <v>67.716999999999999</v>
          </cell>
          <cell r="AA205">
            <v>4844.4741800000002</v>
          </cell>
          <cell r="AB205">
            <v>19</v>
          </cell>
          <cell r="AC205">
            <v>118.85000000000001</v>
          </cell>
          <cell r="AD205">
            <v>2258.15</v>
          </cell>
          <cell r="AE205">
            <v>52.75</v>
          </cell>
          <cell r="AF205">
            <v>135.76599999999999</v>
          </cell>
          <cell r="AG205">
            <v>7161.6564999999991</v>
          </cell>
          <cell r="AH205">
            <v>47.09</v>
          </cell>
          <cell r="AI205">
            <v>80.92</v>
          </cell>
          <cell r="AJ205">
            <v>3810.5228000000002</v>
          </cell>
          <cell r="AK205">
            <v>53235.968669250004</v>
          </cell>
          <cell r="AM205">
            <v>33.78</v>
          </cell>
          <cell r="AN205">
            <v>50.405999999999999</v>
          </cell>
          <cell r="AO205">
            <v>1702.71468</v>
          </cell>
          <cell r="AP205">
            <v>37.75</v>
          </cell>
          <cell r="AQ205">
            <v>65.808999999999997</v>
          </cell>
          <cell r="AR205">
            <v>2484.2897499999999</v>
          </cell>
          <cell r="AS205">
            <v>79.350000000000009</v>
          </cell>
          <cell r="AT205">
            <v>45.334000000000003</v>
          </cell>
          <cell r="AU205">
            <v>3597.2529000000009</v>
          </cell>
          <cell r="AV205">
            <v>48.660000000000004</v>
          </cell>
          <cell r="AW205">
            <v>23.978000000000002</v>
          </cell>
          <cell r="AX205">
            <v>1166.7694800000002</v>
          </cell>
          <cell r="AY205">
            <v>5.78</v>
          </cell>
          <cell r="AZ205">
            <v>38.667000000000002</v>
          </cell>
          <cell r="BA205">
            <v>223.49526000000003</v>
          </cell>
          <cell r="BB205">
            <v>77.739999999999995</v>
          </cell>
          <cell r="BC205">
            <v>96.495999999999995</v>
          </cell>
          <cell r="BD205">
            <v>7501.5990399999991</v>
          </cell>
          <cell r="BE205">
            <v>16676.12111</v>
          </cell>
          <cell r="BG205">
            <v>48.96</v>
          </cell>
          <cell r="BH205">
            <v>119.292</v>
          </cell>
          <cell r="BI205">
            <v>5840.5363200000002</v>
          </cell>
          <cell r="BJ205">
            <v>22.01</v>
          </cell>
          <cell r="BK205">
            <v>312.91899999999998</v>
          </cell>
          <cell r="BL205">
            <v>6887.3471900000004</v>
          </cell>
          <cell r="BM205">
            <v>40.35</v>
          </cell>
          <cell r="BN205">
            <v>89.463999999999999</v>
          </cell>
          <cell r="BO205">
            <v>3609.8724000000002</v>
          </cell>
          <cell r="BP205">
            <v>42.71</v>
          </cell>
          <cell r="BQ205">
            <v>158.45699999999999</v>
          </cell>
          <cell r="BR205">
            <v>6767.6984700000003</v>
          </cell>
          <cell r="BS205">
            <v>29.07</v>
          </cell>
          <cell r="BT205">
            <v>255.029</v>
          </cell>
          <cell r="BU205">
            <v>7413.6930300000004</v>
          </cell>
          <cell r="BV205">
            <v>512</v>
          </cell>
          <cell r="BW205">
            <v>5.7510000000000003</v>
          </cell>
          <cell r="BX205">
            <v>2944.5120000000002</v>
          </cell>
          <cell r="BY205">
            <v>26.11</v>
          </cell>
          <cell r="BZ205">
            <v>153.471</v>
          </cell>
          <cell r="CA205">
            <v>4007.12781</v>
          </cell>
          <cell r="CB205">
            <v>37470.787219999998</v>
          </cell>
          <cell r="CD205">
            <v>15.11</v>
          </cell>
          <cell r="CE205">
            <v>34.283000000000001</v>
          </cell>
          <cell r="CF205">
            <v>518.01612999999998</v>
          </cell>
          <cell r="CG205">
            <v>26.01</v>
          </cell>
          <cell r="CH205">
            <v>28.996000000000002</v>
          </cell>
          <cell r="CI205">
            <v>754.18596000000014</v>
          </cell>
          <cell r="CJ205">
            <v>1272.2020900000002</v>
          </cell>
          <cell r="CL205">
            <v>1298.92</v>
          </cell>
        </row>
        <row r="206">
          <cell r="A206" t="str">
            <v>09/11/2006</v>
          </cell>
          <cell r="B206">
            <v>38971</v>
          </cell>
          <cell r="C206">
            <v>92.181740201488054</v>
          </cell>
          <cell r="D206">
            <v>94.876752087295216</v>
          </cell>
          <cell r="E206">
            <v>66.68202633675395</v>
          </cell>
          <cell r="F206">
            <v>70.580113825030494</v>
          </cell>
          <cell r="G206">
            <v>102.42276166456492</v>
          </cell>
          <cell r="H206">
            <v>96.455900120821596</v>
          </cell>
          <cell r="I206">
            <v>47.900000000000006</v>
          </cell>
          <cell r="J206">
            <v>29.081450000000004</v>
          </cell>
          <cell r="K206">
            <v>200.46100000000001</v>
          </cell>
          <cell r="L206">
            <v>5829.6965484500015</v>
          </cell>
          <cell r="M206">
            <v>75.850000000000009</v>
          </cell>
          <cell r="N206">
            <v>74.040000000000006</v>
          </cell>
          <cell r="O206">
            <v>5615.9340000000011</v>
          </cell>
          <cell r="P206">
            <v>72.320000000000007</v>
          </cell>
          <cell r="Q206">
            <v>150.828</v>
          </cell>
          <cell r="R206">
            <v>10907.880960000002</v>
          </cell>
          <cell r="S206">
            <v>25.09</v>
          </cell>
          <cell r="T206">
            <v>92.665199999999999</v>
          </cell>
          <cell r="U206">
            <v>2324.9698680000001</v>
          </cell>
          <cell r="V206">
            <v>27.59</v>
          </cell>
          <cell r="W206">
            <v>391.84000000000003</v>
          </cell>
          <cell r="X206">
            <v>10810.865600000001</v>
          </cell>
          <cell r="Y206">
            <v>74.460000000000008</v>
          </cell>
          <cell r="Z206">
            <v>67.716999999999999</v>
          </cell>
          <cell r="AA206">
            <v>5042.2078200000005</v>
          </cell>
          <cell r="AB206">
            <v>19.05</v>
          </cell>
          <cell r="AC206">
            <v>118.85000000000001</v>
          </cell>
          <cell r="AD206">
            <v>2264.0925000000002</v>
          </cell>
          <cell r="AE206">
            <v>52.14</v>
          </cell>
          <cell r="AF206">
            <v>135.76599999999999</v>
          </cell>
          <cell r="AG206">
            <v>7078.8392399999993</v>
          </cell>
          <cell r="AH206">
            <v>49.1</v>
          </cell>
          <cell r="AI206">
            <v>80.92</v>
          </cell>
          <cell r="AJ206">
            <v>3973.172</v>
          </cell>
          <cell r="AK206">
            <v>53847.658536450006</v>
          </cell>
          <cell r="AM206">
            <v>33.58</v>
          </cell>
          <cell r="AN206">
            <v>50.405999999999999</v>
          </cell>
          <cell r="AO206">
            <v>1692.63348</v>
          </cell>
          <cell r="AP206">
            <v>37.89</v>
          </cell>
          <cell r="AQ206">
            <v>65.808999999999997</v>
          </cell>
          <cell r="AR206">
            <v>2493.5030099999999</v>
          </cell>
          <cell r="AS206">
            <v>77.02</v>
          </cell>
          <cell r="AT206">
            <v>45.334000000000003</v>
          </cell>
          <cell r="AU206">
            <v>3491.6246799999999</v>
          </cell>
          <cell r="AV206">
            <v>47.900000000000006</v>
          </cell>
          <cell r="AW206">
            <v>23.978000000000002</v>
          </cell>
          <cell r="AX206">
            <v>1148.5462000000002</v>
          </cell>
          <cell r="AY206">
            <v>5.53</v>
          </cell>
          <cell r="AZ206">
            <v>38.667000000000002</v>
          </cell>
          <cell r="BA206">
            <v>213.82851000000002</v>
          </cell>
          <cell r="BB206">
            <v>77</v>
          </cell>
          <cell r="BC206">
            <v>96.495999999999995</v>
          </cell>
          <cell r="BD206">
            <v>7430.192</v>
          </cell>
          <cell r="BE206">
            <v>16470.327880000001</v>
          </cell>
          <cell r="BG206">
            <v>49.64</v>
          </cell>
          <cell r="BH206">
            <v>119.292</v>
          </cell>
          <cell r="BI206">
            <v>5921.65488</v>
          </cell>
          <cell r="BJ206">
            <v>22.35</v>
          </cell>
          <cell r="BK206">
            <v>312.91899999999998</v>
          </cell>
          <cell r="BL206">
            <v>6993.7396500000004</v>
          </cell>
          <cell r="BM206">
            <v>41.11</v>
          </cell>
          <cell r="BN206">
            <v>89.463999999999999</v>
          </cell>
          <cell r="BO206">
            <v>3677.8650399999997</v>
          </cell>
          <cell r="BP206">
            <v>43.11</v>
          </cell>
          <cell r="BQ206">
            <v>158.45699999999999</v>
          </cell>
          <cell r="BR206">
            <v>6831.0812699999997</v>
          </cell>
          <cell r="BS206">
            <v>29.51</v>
          </cell>
          <cell r="BT206">
            <v>255.029</v>
          </cell>
          <cell r="BU206">
            <v>7525.9057900000007</v>
          </cell>
          <cell r="BV206">
            <v>516</v>
          </cell>
          <cell r="BW206">
            <v>5.7510000000000003</v>
          </cell>
          <cell r="BX206">
            <v>2967.5160000000001</v>
          </cell>
          <cell r="BY206">
            <v>26.62</v>
          </cell>
          <cell r="BZ206">
            <v>153.471</v>
          </cell>
          <cell r="CA206">
            <v>4085.3980200000001</v>
          </cell>
          <cell r="CB206">
            <v>38003.160650000005</v>
          </cell>
          <cell r="CD206">
            <v>15.05</v>
          </cell>
          <cell r="CE206">
            <v>34.283000000000001</v>
          </cell>
          <cell r="CF206">
            <v>515.95915000000002</v>
          </cell>
          <cell r="CG206">
            <v>25.29</v>
          </cell>
          <cell r="CH206">
            <v>28.996000000000002</v>
          </cell>
          <cell r="CI206">
            <v>733.30884000000003</v>
          </cell>
          <cell r="CJ206">
            <v>1249.2679900000001</v>
          </cell>
          <cell r="CL206">
            <v>1299.54</v>
          </cell>
        </row>
        <row r="207">
          <cell r="A207" t="str">
            <v>09/12/2006</v>
          </cell>
          <cell r="B207">
            <v>38972</v>
          </cell>
          <cell r="C207">
            <v>94.077092206507274</v>
          </cell>
          <cell r="D207">
            <v>96.916277197456751</v>
          </cell>
          <cell r="E207">
            <v>70.62254115048178</v>
          </cell>
          <cell r="F207">
            <v>74.609551757815993</v>
          </cell>
          <cell r="G207">
            <v>103.49227616645649</v>
          </cell>
          <cell r="H207">
            <v>99.476439790575924</v>
          </cell>
          <cell r="I207">
            <v>49.400000000000006</v>
          </cell>
          <cell r="J207">
            <v>29.855820000000001</v>
          </cell>
          <cell r="K207">
            <v>200.46100000000001</v>
          </cell>
          <cell r="L207">
            <v>5984.9275330200007</v>
          </cell>
          <cell r="M207">
            <v>78.989999999999995</v>
          </cell>
          <cell r="N207">
            <v>74.040000000000006</v>
          </cell>
          <cell r="O207">
            <v>5848.4196000000002</v>
          </cell>
          <cell r="P207">
            <v>74.84</v>
          </cell>
          <cell r="Q207">
            <v>150.828</v>
          </cell>
          <cell r="R207">
            <v>11287.96752</v>
          </cell>
          <cell r="S207">
            <v>24.88</v>
          </cell>
          <cell r="T207">
            <v>92.665199999999999</v>
          </cell>
          <cell r="U207">
            <v>2305.5101759999998</v>
          </cell>
          <cell r="V207">
            <v>27.810000000000002</v>
          </cell>
          <cell r="W207">
            <v>391.84000000000003</v>
          </cell>
          <cell r="X207">
            <v>10897.070400000002</v>
          </cell>
          <cell r="Y207">
            <v>75.03</v>
          </cell>
          <cell r="Z207">
            <v>67.716999999999999</v>
          </cell>
          <cell r="AA207">
            <v>5080.8065100000003</v>
          </cell>
          <cell r="AB207">
            <v>19.240000000000002</v>
          </cell>
          <cell r="AC207">
            <v>118.85000000000001</v>
          </cell>
          <cell r="AD207">
            <v>2286.6740000000004</v>
          </cell>
          <cell r="AE207">
            <v>53</v>
          </cell>
          <cell r="AF207">
            <v>135.76599999999999</v>
          </cell>
          <cell r="AG207">
            <v>7195.598</v>
          </cell>
          <cell r="AH207">
            <v>50.27</v>
          </cell>
          <cell r="AI207">
            <v>80.92</v>
          </cell>
          <cell r="AJ207">
            <v>4067.8484000000003</v>
          </cell>
          <cell r="AK207">
            <v>54954.822139020005</v>
          </cell>
          <cell r="AM207">
            <v>35.03</v>
          </cell>
          <cell r="AN207">
            <v>50.405999999999999</v>
          </cell>
          <cell r="AO207">
            <v>1765.72218</v>
          </cell>
          <cell r="AP207">
            <v>39.590000000000003</v>
          </cell>
          <cell r="AQ207">
            <v>65.808999999999997</v>
          </cell>
          <cell r="AR207">
            <v>2605.3783100000001</v>
          </cell>
          <cell r="AS207">
            <v>77.44</v>
          </cell>
          <cell r="AT207">
            <v>45.334000000000003</v>
          </cell>
          <cell r="AU207">
            <v>3510.6649600000001</v>
          </cell>
          <cell r="AV207">
            <v>49.400000000000006</v>
          </cell>
          <cell r="AW207">
            <v>23.978000000000002</v>
          </cell>
          <cell r="AX207">
            <v>1184.5132000000003</v>
          </cell>
          <cell r="AY207">
            <v>5.91</v>
          </cell>
          <cell r="AZ207">
            <v>38.667000000000002</v>
          </cell>
          <cell r="BA207">
            <v>228.52197000000001</v>
          </cell>
          <cell r="BB207">
            <v>78.03</v>
          </cell>
          <cell r="BC207">
            <v>96.495999999999995</v>
          </cell>
          <cell r="BD207">
            <v>7529.5828799999999</v>
          </cell>
          <cell r="BE207">
            <v>16824.3835</v>
          </cell>
          <cell r="BG207">
            <v>52.53</v>
          </cell>
          <cell r="BH207">
            <v>119.292</v>
          </cell>
          <cell r="BI207">
            <v>6266.4087600000003</v>
          </cell>
          <cell r="BJ207">
            <v>23.64</v>
          </cell>
          <cell r="BK207">
            <v>312.91899999999998</v>
          </cell>
          <cell r="BL207">
            <v>7397.4051599999993</v>
          </cell>
          <cell r="BM207">
            <v>43.92</v>
          </cell>
          <cell r="BN207">
            <v>89.463999999999999</v>
          </cell>
          <cell r="BO207">
            <v>3929.2588800000003</v>
          </cell>
          <cell r="BP207">
            <v>45.47</v>
          </cell>
          <cell r="BQ207">
            <v>158.45699999999999</v>
          </cell>
          <cell r="BR207">
            <v>7205.0397899999998</v>
          </cell>
          <cell r="BS207">
            <v>31.490000000000002</v>
          </cell>
          <cell r="BT207">
            <v>255.029</v>
          </cell>
          <cell r="BU207">
            <v>8030.8632100000004</v>
          </cell>
          <cell r="BV207">
            <v>551</v>
          </cell>
          <cell r="BW207">
            <v>5.7510000000000003</v>
          </cell>
          <cell r="BX207">
            <v>3168.8010000000004</v>
          </cell>
          <cell r="BY207">
            <v>27.700000000000003</v>
          </cell>
          <cell r="BZ207">
            <v>153.471</v>
          </cell>
          <cell r="CA207">
            <v>4251.1467000000002</v>
          </cell>
          <cell r="CB207">
            <v>40248.923499999997</v>
          </cell>
          <cell r="CD207">
            <v>16.2</v>
          </cell>
          <cell r="CE207">
            <v>34.283000000000001</v>
          </cell>
          <cell r="CF207">
            <v>555.38459999999998</v>
          </cell>
          <cell r="CG207">
            <v>26.39</v>
          </cell>
          <cell r="CH207">
            <v>28.996000000000002</v>
          </cell>
          <cell r="CI207">
            <v>765.20444000000009</v>
          </cell>
          <cell r="CJ207">
            <v>1320.5890400000001</v>
          </cell>
          <cell r="CL207">
            <v>1313.1100000000001</v>
          </cell>
        </row>
        <row r="208">
          <cell r="A208" t="str">
            <v>09/13/2006</v>
          </cell>
          <cell r="B208">
            <v>38973</v>
          </cell>
          <cell r="C208">
            <v>94.505610837324767</v>
          </cell>
          <cell r="D208">
            <v>98.655484597196988</v>
          </cell>
          <cell r="E208">
            <v>70.163298907265698</v>
          </cell>
          <cell r="F208">
            <v>75.004444420991845</v>
          </cell>
          <cell r="G208">
            <v>103.88319672131145</v>
          </cell>
          <cell r="H208">
            <v>100.8457511075312</v>
          </cell>
          <cell r="I208">
            <v>50.08</v>
          </cell>
          <cell r="J208">
            <v>30.271170000000001</v>
          </cell>
          <cell r="K208">
            <v>200.46100000000001</v>
          </cell>
          <cell r="L208">
            <v>6068.1890093700003</v>
          </cell>
          <cell r="M208">
            <v>81.44</v>
          </cell>
          <cell r="N208">
            <v>74.040000000000006</v>
          </cell>
          <cell r="O208">
            <v>6029.8176000000003</v>
          </cell>
          <cell r="P208">
            <v>74.63</v>
          </cell>
          <cell r="Q208">
            <v>150.828</v>
          </cell>
          <cell r="R208">
            <v>11256.29364</v>
          </cell>
          <cell r="S208">
            <v>25.3</v>
          </cell>
          <cell r="T208">
            <v>92.665199999999999</v>
          </cell>
          <cell r="U208">
            <v>2344.42956</v>
          </cell>
          <cell r="V208">
            <v>27.62</v>
          </cell>
          <cell r="W208">
            <v>391.84000000000003</v>
          </cell>
          <cell r="X208">
            <v>10822.620800000001</v>
          </cell>
          <cell r="Y208">
            <v>75.010000000000005</v>
          </cell>
          <cell r="Z208">
            <v>67.716999999999999</v>
          </cell>
          <cell r="AA208">
            <v>5079.4521700000005</v>
          </cell>
          <cell r="AB208">
            <v>19.080000000000002</v>
          </cell>
          <cell r="AC208">
            <v>118.85000000000001</v>
          </cell>
          <cell r="AD208">
            <v>2267.6580000000004</v>
          </cell>
          <cell r="AE208">
            <v>53.45</v>
          </cell>
          <cell r="AF208">
            <v>135.76599999999999</v>
          </cell>
          <cell r="AG208">
            <v>7256.6926999999996</v>
          </cell>
          <cell r="AH208">
            <v>50.42</v>
          </cell>
          <cell r="AI208">
            <v>80.92</v>
          </cell>
          <cell r="AJ208">
            <v>4079.9864000000002</v>
          </cell>
          <cell r="AK208">
            <v>55205.139879370006</v>
          </cell>
          <cell r="AM208">
            <v>35.83</v>
          </cell>
          <cell r="AN208">
            <v>50.405999999999999</v>
          </cell>
          <cell r="AO208">
            <v>1806.0469799999998</v>
          </cell>
          <cell r="AP208">
            <v>39.61</v>
          </cell>
          <cell r="AQ208">
            <v>65.808999999999997</v>
          </cell>
          <cell r="AR208">
            <v>2606.6944899999999</v>
          </cell>
          <cell r="AS208">
            <v>81.31</v>
          </cell>
          <cell r="AT208">
            <v>45.334000000000003</v>
          </cell>
          <cell r="AU208">
            <v>3686.1075400000004</v>
          </cell>
          <cell r="AV208">
            <v>50.08</v>
          </cell>
          <cell r="AW208">
            <v>23.978000000000002</v>
          </cell>
          <cell r="AX208">
            <v>1200.8182400000001</v>
          </cell>
          <cell r="AY208">
            <v>6.21</v>
          </cell>
          <cell r="AZ208">
            <v>38.667000000000002</v>
          </cell>
          <cell r="BA208">
            <v>240.12207000000001</v>
          </cell>
          <cell r="BB208">
            <v>78.62</v>
          </cell>
          <cell r="BC208">
            <v>96.495999999999995</v>
          </cell>
          <cell r="BD208">
            <v>7586.5155199999999</v>
          </cell>
          <cell r="BE208">
            <v>17126.304840000001</v>
          </cell>
          <cell r="BG208">
            <v>51.76</v>
          </cell>
          <cell r="BH208">
            <v>119.292</v>
          </cell>
          <cell r="BI208">
            <v>6174.5539200000003</v>
          </cell>
          <cell r="BJ208">
            <v>23.650000000000002</v>
          </cell>
          <cell r="BK208">
            <v>312.91899999999998</v>
          </cell>
          <cell r="BL208">
            <v>7400.5343499999999</v>
          </cell>
          <cell r="BM208">
            <v>43.550000000000004</v>
          </cell>
          <cell r="BN208">
            <v>89.463999999999999</v>
          </cell>
          <cell r="BO208">
            <v>3896.1572000000001</v>
          </cell>
          <cell r="BP208">
            <v>45.22</v>
          </cell>
          <cell r="BQ208">
            <v>158.45699999999999</v>
          </cell>
          <cell r="BR208">
            <v>7165.4255399999993</v>
          </cell>
          <cell r="BS208">
            <v>31.11</v>
          </cell>
          <cell r="BT208">
            <v>255.029</v>
          </cell>
          <cell r="BU208">
            <v>7933.95219</v>
          </cell>
          <cell r="BV208">
            <v>555.75</v>
          </cell>
          <cell r="BW208">
            <v>5.7510000000000003</v>
          </cell>
          <cell r="BX208">
            <v>3196.11825</v>
          </cell>
          <cell r="BY208">
            <v>27.5</v>
          </cell>
          <cell r="BZ208">
            <v>153.471</v>
          </cell>
          <cell r="CA208">
            <v>4220.4525000000003</v>
          </cell>
          <cell r="CB208">
            <v>39987.193950000001</v>
          </cell>
          <cell r="CD208">
            <v>16.48</v>
          </cell>
          <cell r="CE208">
            <v>34.283000000000001</v>
          </cell>
          <cell r="CF208">
            <v>564.98383999999999</v>
          </cell>
          <cell r="CG208">
            <v>26.3</v>
          </cell>
          <cell r="CH208">
            <v>28.996000000000002</v>
          </cell>
          <cell r="CI208">
            <v>762.59480000000008</v>
          </cell>
          <cell r="CJ208">
            <v>1327.5786400000002</v>
          </cell>
          <cell r="CL208">
            <v>1318.07</v>
          </cell>
        </row>
        <row r="209">
          <cell r="A209" t="str">
            <v>09/14/2006</v>
          </cell>
          <cell r="B209">
            <v>38974</v>
          </cell>
          <cell r="C209">
            <v>95.201340943626519</v>
          </cell>
          <cell r="D209">
            <v>98.794470165905565</v>
          </cell>
          <cell r="E209">
            <v>70.742999055654508</v>
          </cell>
          <cell r="F209">
            <v>74.433877743042785</v>
          </cell>
          <cell r="G209">
            <v>103.74211853720048</v>
          </cell>
          <cell r="H209">
            <v>101.38944824808698</v>
          </cell>
          <cell r="I209">
            <v>50.35</v>
          </cell>
          <cell r="J209">
            <v>30.419</v>
          </cell>
          <cell r="K209">
            <v>200.46100000000001</v>
          </cell>
          <cell r="L209">
            <v>6097.8231590000005</v>
          </cell>
          <cell r="M209">
            <v>80.320000000000007</v>
          </cell>
          <cell r="N209">
            <v>74.040000000000006</v>
          </cell>
          <cell r="O209">
            <v>5946.8928000000014</v>
          </cell>
          <cell r="P209">
            <v>75.350000000000009</v>
          </cell>
          <cell r="Q209">
            <v>150.828</v>
          </cell>
          <cell r="R209">
            <v>11364.889800000001</v>
          </cell>
          <cell r="S209">
            <v>25.05</v>
          </cell>
          <cell r="T209">
            <v>92.665199999999999</v>
          </cell>
          <cell r="U209">
            <v>2321.2632600000002</v>
          </cell>
          <cell r="V209">
            <v>28.080000000000002</v>
          </cell>
          <cell r="W209">
            <v>391.84000000000003</v>
          </cell>
          <cell r="X209">
            <v>11002.867200000002</v>
          </cell>
          <cell r="Y209">
            <v>75.36</v>
          </cell>
          <cell r="Z209">
            <v>67.716999999999999</v>
          </cell>
          <cell r="AA209">
            <v>5103.1531199999999</v>
          </cell>
          <cell r="AB209">
            <v>18.990000000000002</v>
          </cell>
          <cell r="AC209">
            <v>118.85000000000001</v>
          </cell>
          <cell r="AD209">
            <v>2256.9615000000003</v>
          </cell>
          <cell r="AE209">
            <v>54.980000000000004</v>
          </cell>
          <cell r="AF209">
            <v>135.76599999999999</v>
          </cell>
          <cell r="AG209">
            <v>7464.4146799999999</v>
          </cell>
          <cell r="AH209">
            <v>50.09</v>
          </cell>
          <cell r="AI209">
            <v>80.92</v>
          </cell>
          <cell r="AJ209">
            <v>4053.2828000000004</v>
          </cell>
          <cell r="AK209">
            <v>55611.548319000009</v>
          </cell>
          <cell r="AM209">
            <v>35.97</v>
          </cell>
          <cell r="AN209">
            <v>50.405999999999999</v>
          </cell>
          <cell r="AO209">
            <v>1813.1038199999998</v>
          </cell>
          <cell r="AP209">
            <v>39.53</v>
          </cell>
          <cell r="AQ209">
            <v>65.808999999999997</v>
          </cell>
          <cell r="AR209">
            <v>2601.4297700000002</v>
          </cell>
          <cell r="AS209">
            <v>82.06</v>
          </cell>
          <cell r="AT209">
            <v>45.334000000000003</v>
          </cell>
          <cell r="AU209">
            <v>3720.1080400000005</v>
          </cell>
          <cell r="AV209">
            <v>50.35</v>
          </cell>
          <cell r="AW209">
            <v>23.978000000000002</v>
          </cell>
          <cell r="AX209">
            <v>1207.2923000000001</v>
          </cell>
          <cell r="AY209">
            <v>6.24</v>
          </cell>
          <cell r="AZ209">
            <v>38.667000000000002</v>
          </cell>
          <cell r="BA209">
            <v>241.28208000000001</v>
          </cell>
          <cell r="BB209">
            <v>78.42</v>
          </cell>
          <cell r="BC209">
            <v>96.495999999999995</v>
          </cell>
          <cell r="BD209">
            <v>7567.2163199999995</v>
          </cell>
          <cell r="BE209">
            <v>17150.43233</v>
          </cell>
          <cell r="BG209">
            <v>52.26</v>
          </cell>
          <cell r="BH209">
            <v>119.292</v>
          </cell>
          <cell r="BI209">
            <v>6234.19992</v>
          </cell>
          <cell r="BJ209">
            <v>23.990000000000002</v>
          </cell>
          <cell r="BK209">
            <v>312.91899999999998</v>
          </cell>
          <cell r="BL209">
            <v>7506.9268099999999</v>
          </cell>
          <cell r="BM209">
            <v>44.2</v>
          </cell>
          <cell r="BN209">
            <v>89.463999999999999</v>
          </cell>
          <cell r="BO209">
            <v>3954.3088000000002</v>
          </cell>
          <cell r="BP209">
            <v>45.28</v>
          </cell>
          <cell r="BQ209">
            <v>158.45699999999999</v>
          </cell>
          <cell r="BR209">
            <v>7174.9329600000001</v>
          </cell>
          <cell r="BS209">
            <v>31.27</v>
          </cell>
          <cell r="BT209">
            <v>255.029</v>
          </cell>
          <cell r="BU209">
            <v>7974.7568299999994</v>
          </cell>
          <cell r="BV209">
            <v>566</v>
          </cell>
          <cell r="BW209">
            <v>5.7510000000000003</v>
          </cell>
          <cell r="BX209">
            <v>3255.0660000000003</v>
          </cell>
          <cell r="BY209">
            <v>27.48</v>
          </cell>
          <cell r="BZ209">
            <v>153.471</v>
          </cell>
          <cell r="CA209">
            <v>4217.3830800000005</v>
          </cell>
          <cell r="CB209">
            <v>40317.574399999998</v>
          </cell>
          <cell r="CD209">
            <v>16.27</v>
          </cell>
          <cell r="CE209">
            <v>34.283000000000001</v>
          </cell>
          <cell r="CF209">
            <v>557.78440999999998</v>
          </cell>
          <cell r="CG209">
            <v>26.200000000000003</v>
          </cell>
          <cell r="CH209">
            <v>28.996000000000002</v>
          </cell>
          <cell r="CI209">
            <v>759.69520000000011</v>
          </cell>
          <cell r="CJ209">
            <v>1317.4796100000001</v>
          </cell>
          <cell r="CL209">
            <v>1316.28</v>
          </cell>
        </row>
        <row r="210">
          <cell r="A210" t="str">
            <v>09/15/2006</v>
          </cell>
          <cell r="B210">
            <v>38975</v>
          </cell>
          <cell r="C210">
            <v>95.485711883727078</v>
          </cell>
          <cell r="D210">
            <v>98.187953310000665</v>
          </cell>
          <cell r="E210">
            <v>72.407665141606117</v>
          </cell>
          <cell r="F210">
            <v>74.830124078561795</v>
          </cell>
          <cell r="G210">
            <v>104.02466897856242</v>
          </cell>
          <cell r="H210">
            <v>101.53040676600887</v>
          </cell>
          <cell r="I210">
            <v>50.42</v>
          </cell>
          <cell r="J210">
            <v>30.799160000000004</v>
          </cell>
          <cell r="K210">
            <v>200.46100000000001</v>
          </cell>
          <cell r="L210">
            <v>6174.0304127600011</v>
          </cell>
          <cell r="M210">
            <v>80.02</v>
          </cell>
          <cell r="N210">
            <v>74.040000000000006</v>
          </cell>
          <cell r="O210">
            <v>5924.6808000000001</v>
          </cell>
          <cell r="P210">
            <v>75.52</v>
          </cell>
          <cell r="Q210">
            <v>150.828</v>
          </cell>
          <cell r="R210">
            <v>11390.530559999999</v>
          </cell>
          <cell r="S210">
            <v>25.5</v>
          </cell>
          <cell r="T210">
            <v>92.665199999999999</v>
          </cell>
          <cell r="U210">
            <v>2362.9625999999998</v>
          </cell>
          <cell r="V210">
            <v>28.23</v>
          </cell>
          <cell r="W210">
            <v>391.84000000000003</v>
          </cell>
          <cell r="X210">
            <v>11061.6432</v>
          </cell>
          <cell r="Y210">
            <v>76.27</v>
          </cell>
          <cell r="Z210">
            <v>67.716999999999999</v>
          </cell>
          <cell r="AA210">
            <v>5164.7755899999993</v>
          </cell>
          <cell r="AB210">
            <v>18.75</v>
          </cell>
          <cell r="AC210">
            <v>118.85000000000001</v>
          </cell>
          <cell r="AD210">
            <v>2228.4375</v>
          </cell>
          <cell r="AE210">
            <v>54.800000000000004</v>
          </cell>
          <cell r="AF210">
            <v>135.76599999999999</v>
          </cell>
          <cell r="AG210">
            <v>7439.9768000000004</v>
          </cell>
          <cell r="AH210">
            <v>49.81</v>
          </cell>
          <cell r="AI210">
            <v>80.92</v>
          </cell>
          <cell r="AJ210">
            <v>4030.6252000000004</v>
          </cell>
          <cell r="AK210">
            <v>55777.662662759998</v>
          </cell>
          <cell r="AM210">
            <v>35.410000000000004</v>
          </cell>
          <cell r="AN210">
            <v>50.405999999999999</v>
          </cell>
          <cell r="AO210">
            <v>1784.8764600000002</v>
          </cell>
          <cell r="AP210">
            <v>39.590000000000003</v>
          </cell>
          <cell r="AQ210">
            <v>65.808999999999997</v>
          </cell>
          <cell r="AR210">
            <v>2605.3783100000001</v>
          </cell>
          <cell r="AS210">
            <v>81.5</v>
          </cell>
          <cell r="AT210">
            <v>45.334000000000003</v>
          </cell>
          <cell r="AU210">
            <v>3694.7210000000005</v>
          </cell>
          <cell r="AV210">
            <v>50.42</v>
          </cell>
          <cell r="AW210">
            <v>23.978000000000002</v>
          </cell>
          <cell r="AX210">
            <v>1208.9707600000002</v>
          </cell>
          <cell r="AY210">
            <v>6.48</v>
          </cell>
          <cell r="AZ210">
            <v>38.667000000000002</v>
          </cell>
          <cell r="BA210">
            <v>250.56216000000003</v>
          </cell>
          <cell r="BB210">
            <v>77.73</v>
          </cell>
          <cell r="BC210">
            <v>96.495999999999995</v>
          </cell>
          <cell r="BD210">
            <v>7500.6340799999998</v>
          </cell>
          <cell r="BE210">
            <v>17045.142769999999</v>
          </cell>
          <cell r="BG210">
            <v>53.45</v>
          </cell>
          <cell r="BH210">
            <v>119.292</v>
          </cell>
          <cell r="BI210">
            <v>6376.1574000000001</v>
          </cell>
          <cell r="BJ210">
            <v>24.34</v>
          </cell>
          <cell r="BK210">
            <v>312.91899999999998</v>
          </cell>
          <cell r="BL210">
            <v>7616.4484599999996</v>
          </cell>
          <cell r="BM210">
            <v>45.7</v>
          </cell>
          <cell r="BN210">
            <v>89.463999999999999</v>
          </cell>
          <cell r="BO210">
            <v>4088.5048000000002</v>
          </cell>
          <cell r="BP210">
            <v>46.39</v>
          </cell>
          <cell r="BQ210">
            <v>158.45699999999999</v>
          </cell>
          <cell r="BR210">
            <v>7350.8202299999994</v>
          </cell>
          <cell r="BS210">
            <v>31.970000000000002</v>
          </cell>
          <cell r="BT210">
            <v>255.029</v>
          </cell>
          <cell r="BU210">
            <v>8153.2771300000004</v>
          </cell>
          <cell r="BV210">
            <v>586</v>
          </cell>
          <cell r="BW210">
            <v>5.7510000000000003</v>
          </cell>
          <cell r="BX210">
            <v>3370.0860000000002</v>
          </cell>
          <cell r="BY210">
            <v>28.09</v>
          </cell>
          <cell r="BZ210">
            <v>153.471</v>
          </cell>
          <cell r="CA210">
            <v>4311.0003900000002</v>
          </cell>
          <cell r="CB210">
            <v>41266.294410000002</v>
          </cell>
          <cell r="CD210">
            <v>16.39</v>
          </cell>
          <cell r="CE210">
            <v>34.283000000000001</v>
          </cell>
          <cell r="CF210">
            <v>561.89837</v>
          </cell>
          <cell r="CG210">
            <v>26.3</v>
          </cell>
          <cell r="CH210">
            <v>28.996000000000002</v>
          </cell>
          <cell r="CI210">
            <v>762.59480000000008</v>
          </cell>
          <cell r="CJ210">
            <v>1324.4931700000002</v>
          </cell>
          <cell r="CL210">
            <v>1319.865</v>
          </cell>
        </row>
        <row r="211">
          <cell r="A211" t="str">
            <v>09/18/2006</v>
          </cell>
          <cell r="B211">
            <v>38978</v>
          </cell>
          <cell r="C211">
            <v>94.687526275730391</v>
          </cell>
          <cell r="D211">
            <v>97.44841803617301</v>
          </cell>
          <cell r="E211">
            <v>72.521777007466653</v>
          </cell>
          <cell r="F211">
            <v>73.945313891574003</v>
          </cell>
          <cell r="G211">
            <v>104.12831021437579</v>
          </cell>
          <cell r="H211">
            <v>100.54369714055578</v>
          </cell>
          <cell r="I211">
            <v>49.93</v>
          </cell>
          <cell r="J211">
            <v>30.454210000000003</v>
          </cell>
          <cell r="K211">
            <v>200.46100000000001</v>
          </cell>
          <cell r="L211">
            <v>6104.881390810001</v>
          </cell>
          <cell r="M211">
            <v>80.650000000000006</v>
          </cell>
          <cell r="N211">
            <v>74.040000000000006</v>
          </cell>
          <cell r="O211">
            <v>5971.3260000000009</v>
          </cell>
          <cell r="P211">
            <v>74.81</v>
          </cell>
          <cell r="Q211">
            <v>150.828</v>
          </cell>
          <cell r="R211">
            <v>11283.44268</v>
          </cell>
          <cell r="S211">
            <v>25.8</v>
          </cell>
          <cell r="T211">
            <v>92.665199999999999</v>
          </cell>
          <cell r="U211">
            <v>2390.7621600000002</v>
          </cell>
          <cell r="V211">
            <v>27.560000000000002</v>
          </cell>
          <cell r="W211">
            <v>391.84000000000003</v>
          </cell>
          <cell r="X211">
            <v>10799.110400000001</v>
          </cell>
          <cell r="Y211">
            <v>75.31</v>
          </cell>
          <cell r="Z211">
            <v>67.716999999999999</v>
          </cell>
          <cell r="AA211">
            <v>5099.7672700000003</v>
          </cell>
          <cell r="AB211">
            <v>19.14</v>
          </cell>
          <cell r="AC211">
            <v>118.85000000000001</v>
          </cell>
          <cell r="AD211">
            <v>2274.7890000000002</v>
          </cell>
          <cell r="AE211">
            <v>54.58</v>
          </cell>
          <cell r="AF211">
            <v>135.76599999999999</v>
          </cell>
          <cell r="AG211">
            <v>7410.1082799999995</v>
          </cell>
          <cell r="AH211">
            <v>49.15</v>
          </cell>
          <cell r="AI211">
            <v>80.92</v>
          </cell>
          <cell r="AJ211">
            <v>3977.2179999999998</v>
          </cell>
          <cell r="AK211">
            <v>55311.405180810005</v>
          </cell>
          <cell r="AM211">
            <v>35.51</v>
          </cell>
          <cell r="AN211">
            <v>50.405999999999999</v>
          </cell>
          <cell r="AO211">
            <v>1789.9170599999998</v>
          </cell>
          <cell r="AP211">
            <v>39.01</v>
          </cell>
          <cell r="AQ211">
            <v>65.808999999999997</v>
          </cell>
          <cell r="AR211">
            <v>2567.2090899999998</v>
          </cell>
          <cell r="AS211">
            <v>80.88</v>
          </cell>
          <cell r="AT211">
            <v>45.334000000000003</v>
          </cell>
          <cell r="AU211">
            <v>3666.6139200000002</v>
          </cell>
          <cell r="AV211">
            <v>49.93</v>
          </cell>
          <cell r="AW211">
            <v>23.978000000000002</v>
          </cell>
          <cell r="AX211">
            <v>1197.22154</v>
          </cell>
          <cell r="AY211">
            <v>6.37</v>
          </cell>
          <cell r="AZ211">
            <v>38.667000000000002</v>
          </cell>
          <cell r="BA211">
            <v>246.30879000000002</v>
          </cell>
          <cell r="BB211">
            <v>77.2</v>
          </cell>
          <cell r="BC211">
            <v>96.495999999999995</v>
          </cell>
          <cell r="BD211">
            <v>7449.4911999999995</v>
          </cell>
          <cell r="BE211">
            <v>16916.761599999998</v>
          </cell>
          <cell r="BG211">
            <v>53.660000000000004</v>
          </cell>
          <cell r="BH211">
            <v>119.292</v>
          </cell>
          <cell r="BI211">
            <v>6401.2087200000005</v>
          </cell>
          <cell r="BJ211">
            <v>24.26</v>
          </cell>
          <cell r="BK211">
            <v>312.91899999999998</v>
          </cell>
          <cell r="BL211">
            <v>7591.4149399999997</v>
          </cell>
          <cell r="BM211">
            <v>46.160000000000004</v>
          </cell>
          <cell r="BN211">
            <v>89.463999999999999</v>
          </cell>
          <cell r="BO211">
            <v>4129.6582400000007</v>
          </cell>
          <cell r="BP211">
            <v>46.33</v>
          </cell>
          <cell r="BQ211">
            <v>158.45699999999999</v>
          </cell>
          <cell r="BR211">
            <v>7341.3128099999994</v>
          </cell>
          <cell r="BS211">
            <v>32.07</v>
          </cell>
          <cell r="BT211">
            <v>255.029</v>
          </cell>
          <cell r="BU211">
            <v>8178.7800299999999</v>
          </cell>
          <cell r="BV211">
            <v>585.5</v>
          </cell>
          <cell r="BW211">
            <v>5.7510000000000003</v>
          </cell>
          <cell r="BX211">
            <v>3367.2105000000001</v>
          </cell>
          <cell r="BY211">
            <v>28.16</v>
          </cell>
          <cell r="BZ211">
            <v>153.471</v>
          </cell>
          <cell r="CA211">
            <v>4321.7433600000004</v>
          </cell>
          <cell r="CB211">
            <v>41331.328600000001</v>
          </cell>
          <cell r="CD211">
            <v>16.170000000000002</v>
          </cell>
          <cell r="CE211">
            <v>34.283000000000001</v>
          </cell>
          <cell r="CF211">
            <v>554.35611000000006</v>
          </cell>
          <cell r="CG211">
            <v>26.02</v>
          </cell>
          <cell r="CH211">
            <v>28.996000000000002</v>
          </cell>
          <cell r="CI211">
            <v>754.47592000000009</v>
          </cell>
          <cell r="CJ211">
            <v>1308.83203</v>
          </cell>
          <cell r="CL211">
            <v>1321.18</v>
          </cell>
        </row>
        <row r="212">
          <cell r="A212" t="str">
            <v>09/19/2006</v>
          </cell>
          <cell r="B212">
            <v>38979</v>
          </cell>
          <cell r="C212">
            <v>94.207026311229896</v>
          </cell>
          <cell r="D212">
            <v>95.430773938210777</v>
          </cell>
          <cell r="E212">
            <v>71.350132083888269</v>
          </cell>
          <cell r="F212">
            <v>72.780470930687287</v>
          </cell>
          <cell r="G212">
            <v>103.90211223203025</v>
          </cell>
          <cell r="H212">
            <v>100.28191703584375</v>
          </cell>
          <cell r="I212">
            <v>49.800000000000004</v>
          </cell>
          <cell r="J212">
            <v>29.989580000000004</v>
          </cell>
          <cell r="K212">
            <v>200.46100000000001</v>
          </cell>
          <cell r="L212">
            <v>6011.7411963800014</v>
          </cell>
          <cell r="M212">
            <v>80.09</v>
          </cell>
          <cell r="N212">
            <v>74.040000000000006</v>
          </cell>
          <cell r="O212">
            <v>5929.8636000000006</v>
          </cell>
          <cell r="P212">
            <v>74.5</v>
          </cell>
          <cell r="Q212">
            <v>150.828</v>
          </cell>
          <cell r="R212">
            <v>11236.686</v>
          </cell>
          <cell r="S212">
            <v>26.25</v>
          </cell>
          <cell r="T212">
            <v>92.665199999999999</v>
          </cell>
          <cell r="U212">
            <v>2432.4614999999999</v>
          </cell>
          <cell r="V212">
            <v>27.34</v>
          </cell>
          <cell r="W212">
            <v>391.84000000000003</v>
          </cell>
          <cell r="X212">
            <v>10712.9056</v>
          </cell>
          <cell r="Y212">
            <v>74.12</v>
          </cell>
          <cell r="Z212">
            <v>67.716999999999999</v>
          </cell>
          <cell r="AA212">
            <v>5019.1840400000001</v>
          </cell>
          <cell r="AB212">
            <v>18.96</v>
          </cell>
          <cell r="AC212">
            <v>118.85000000000001</v>
          </cell>
          <cell r="AD212">
            <v>2253.3960000000002</v>
          </cell>
          <cell r="AE212">
            <v>55.13</v>
          </cell>
          <cell r="AF212">
            <v>135.76599999999999</v>
          </cell>
          <cell r="AG212">
            <v>7484.7795799999994</v>
          </cell>
          <cell r="AH212">
            <v>48.81</v>
          </cell>
          <cell r="AI212">
            <v>80.92</v>
          </cell>
          <cell r="AJ212">
            <v>3949.7052000000003</v>
          </cell>
          <cell r="AK212">
            <v>55030.722716380013</v>
          </cell>
          <cell r="AM212">
            <v>34.160000000000004</v>
          </cell>
          <cell r="AN212">
            <v>50.405999999999999</v>
          </cell>
          <cell r="AO212">
            <v>1721.8689600000002</v>
          </cell>
          <cell r="AP212">
            <v>38.25</v>
          </cell>
          <cell r="AQ212">
            <v>65.808999999999997</v>
          </cell>
          <cell r="AR212">
            <v>2517.19425</v>
          </cell>
          <cell r="AS212">
            <v>78.989999999999995</v>
          </cell>
          <cell r="AT212">
            <v>45.334000000000003</v>
          </cell>
          <cell r="AU212">
            <v>3580.9326599999999</v>
          </cell>
          <cell r="AV212">
            <v>49.800000000000004</v>
          </cell>
          <cell r="AW212">
            <v>23.978000000000002</v>
          </cell>
          <cell r="AX212">
            <v>1194.1044000000002</v>
          </cell>
          <cell r="AY212">
            <v>6.33</v>
          </cell>
          <cell r="AZ212">
            <v>38.667000000000002</v>
          </cell>
          <cell r="BA212">
            <v>244.76211000000001</v>
          </cell>
          <cell r="BB212">
            <v>75.73</v>
          </cell>
          <cell r="BC212">
            <v>96.495999999999995</v>
          </cell>
          <cell r="BD212">
            <v>7307.6420799999996</v>
          </cell>
          <cell r="BE212">
            <v>16566.50446</v>
          </cell>
          <cell r="BG212">
            <v>52.32</v>
          </cell>
          <cell r="BH212">
            <v>119.292</v>
          </cell>
          <cell r="BI212">
            <v>6241.3574399999998</v>
          </cell>
          <cell r="BJ212">
            <v>24.060000000000002</v>
          </cell>
          <cell r="BK212">
            <v>312.91899999999998</v>
          </cell>
          <cell r="BL212">
            <v>7528.8311400000002</v>
          </cell>
          <cell r="BM212">
            <v>45.27</v>
          </cell>
          <cell r="BN212">
            <v>89.463999999999999</v>
          </cell>
          <cell r="BO212">
            <v>4050.0352800000001</v>
          </cell>
          <cell r="BP212">
            <v>46.06</v>
          </cell>
          <cell r="BQ212">
            <v>158.45699999999999</v>
          </cell>
          <cell r="BR212">
            <v>7298.5294199999998</v>
          </cell>
          <cell r="BS212">
            <v>31.61</v>
          </cell>
          <cell r="BT212">
            <v>255.029</v>
          </cell>
          <cell r="BU212">
            <v>8061.4666899999993</v>
          </cell>
          <cell r="BV212">
            <v>569.5</v>
          </cell>
          <cell r="BW212">
            <v>5.7510000000000003</v>
          </cell>
          <cell r="BX212">
            <v>3275.1945000000001</v>
          </cell>
          <cell r="BY212">
            <v>27.42</v>
          </cell>
          <cell r="BZ212">
            <v>153.471</v>
          </cell>
          <cell r="CA212">
            <v>4208.1748200000002</v>
          </cell>
          <cell r="CB212">
            <v>40663.589289999996</v>
          </cell>
          <cell r="CD212">
            <v>15.89</v>
          </cell>
          <cell r="CE212">
            <v>34.283000000000001</v>
          </cell>
          <cell r="CF212">
            <v>544.75687000000005</v>
          </cell>
          <cell r="CG212">
            <v>25.64</v>
          </cell>
          <cell r="CH212">
            <v>28.996000000000002</v>
          </cell>
          <cell r="CI212">
            <v>743.45744000000002</v>
          </cell>
          <cell r="CJ212">
            <v>1288.2143100000001</v>
          </cell>
          <cell r="CL212">
            <v>1318.31</v>
          </cell>
        </row>
        <row r="213">
          <cell r="A213" t="str">
            <v>09/20/2006</v>
          </cell>
          <cell r="B213">
            <v>38980</v>
          </cell>
          <cell r="C213">
            <v>93.601570936508239</v>
          </cell>
          <cell r="D213">
            <v>96.638318387435305</v>
          </cell>
          <cell r="E213">
            <v>70.402124304668206</v>
          </cell>
          <cell r="F213">
            <v>71.754290684406882</v>
          </cell>
          <cell r="G213">
            <v>104.44317465321562</v>
          </cell>
          <cell r="H213">
            <v>98.932742650020131</v>
          </cell>
          <cell r="I213">
            <v>49.13</v>
          </cell>
          <cell r="J213">
            <v>29.693910000000002</v>
          </cell>
          <cell r="K213">
            <v>200.46100000000001</v>
          </cell>
          <cell r="L213">
            <v>5952.4708925100012</v>
          </cell>
          <cell r="M213">
            <v>79.14</v>
          </cell>
          <cell r="N213">
            <v>74.040000000000006</v>
          </cell>
          <cell r="O213">
            <v>5859.5256000000008</v>
          </cell>
          <cell r="P213">
            <v>74.070000000000007</v>
          </cell>
          <cell r="Q213">
            <v>150.828</v>
          </cell>
          <cell r="R213">
            <v>11171.829960000001</v>
          </cell>
          <cell r="S213">
            <v>26.900000000000002</v>
          </cell>
          <cell r="T213">
            <v>92.665199999999999</v>
          </cell>
          <cell r="U213">
            <v>2492.6938800000003</v>
          </cell>
          <cell r="V213">
            <v>26.91</v>
          </cell>
          <cell r="W213">
            <v>391.84000000000003</v>
          </cell>
          <cell r="X213">
            <v>10544.414400000001</v>
          </cell>
          <cell r="Y213">
            <v>72.89</v>
          </cell>
          <cell r="Z213">
            <v>67.716999999999999</v>
          </cell>
          <cell r="AA213">
            <v>4935.8921300000002</v>
          </cell>
          <cell r="AB213">
            <v>19.440000000000001</v>
          </cell>
          <cell r="AC213">
            <v>118.85000000000001</v>
          </cell>
          <cell r="AD213">
            <v>2310.4440000000004</v>
          </cell>
          <cell r="AE213">
            <v>54.65</v>
          </cell>
          <cell r="AF213">
            <v>135.76599999999999</v>
          </cell>
          <cell r="AG213">
            <v>7419.611899999999</v>
          </cell>
          <cell r="AH213">
            <v>49.31</v>
          </cell>
          <cell r="AI213">
            <v>80.92</v>
          </cell>
          <cell r="AJ213">
            <v>3990.1652000000004</v>
          </cell>
          <cell r="AK213">
            <v>54677.047962510005</v>
          </cell>
          <cell r="AM213">
            <v>38.43</v>
          </cell>
          <cell r="AN213">
            <v>50.405999999999999</v>
          </cell>
          <cell r="AO213">
            <v>1937.10258</v>
          </cell>
          <cell r="AP213">
            <v>38.400000000000006</v>
          </cell>
          <cell r="AQ213">
            <v>65.808999999999997</v>
          </cell>
          <cell r="AR213">
            <v>2527.0656000000004</v>
          </cell>
          <cell r="AS213">
            <v>78.42</v>
          </cell>
          <cell r="AT213">
            <v>45.334000000000003</v>
          </cell>
          <cell r="AU213">
            <v>3555.0922800000003</v>
          </cell>
          <cell r="AV213">
            <v>49.13</v>
          </cell>
          <cell r="AW213">
            <v>23.978000000000002</v>
          </cell>
          <cell r="AX213">
            <v>1178.0391400000001</v>
          </cell>
          <cell r="AY213">
            <v>6.1400000000000006</v>
          </cell>
          <cell r="AZ213">
            <v>38.667000000000002</v>
          </cell>
          <cell r="BA213">
            <v>237.41538000000003</v>
          </cell>
          <cell r="BB213">
            <v>76.08</v>
          </cell>
          <cell r="BC213">
            <v>96.495999999999995</v>
          </cell>
          <cell r="BD213">
            <v>7341.4156799999992</v>
          </cell>
          <cell r="BE213">
            <v>16776.130660000003</v>
          </cell>
          <cell r="BG213">
            <v>51.45</v>
          </cell>
          <cell r="BH213">
            <v>119.292</v>
          </cell>
          <cell r="BI213">
            <v>6137.5734000000002</v>
          </cell>
          <cell r="BJ213">
            <v>23.580000000000002</v>
          </cell>
          <cell r="BK213">
            <v>312.91899999999998</v>
          </cell>
          <cell r="BL213">
            <v>7378.6300200000005</v>
          </cell>
          <cell r="BM213">
            <v>44.38</v>
          </cell>
          <cell r="BN213">
            <v>89.463999999999999</v>
          </cell>
          <cell r="BO213">
            <v>3970.4123200000004</v>
          </cell>
          <cell r="BP213">
            <v>45.69</v>
          </cell>
          <cell r="BQ213">
            <v>158.45699999999999</v>
          </cell>
          <cell r="BR213">
            <v>7239.9003299999995</v>
          </cell>
          <cell r="BS213">
            <v>31.34</v>
          </cell>
          <cell r="BT213">
            <v>255.029</v>
          </cell>
          <cell r="BU213">
            <v>7992.6088600000003</v>
          </cell>
          <cell r="BV213">
            <v>560</v>
          </cell>
          <cell r="BW213">
            <v>5.7510000000000003</v>
          </cell>
          <cell r="BX213">
            <v>3220.5600000000004</v>
          </cell>
          <cell r="BY213">
            <v>27.26</v>
          </cell>
          <cell r="BZ213">
            <v>153.471</v>
          </cell>
          <cell r="CA213">
            <v>4183.6194599999999</v>
          </cell>
          <cell r="CB213">
            <v>40123.304390000005</v>
          </cell>
          <cell r="CD213">
            <v>15.8</v>
          </cell>
          <cell r="CE213">
            <v>34.283000000000001</v>
          </cell>
          <cell r="CF213">
            <v>541.67140000000006</v>
          </cell>
          <cell r="CG213">
            <v>25.12</v>
          </cell>
          <cell r="CH213">
            <v>28.996000000000002</v>
          </cell>
          <cell r="CI213">
            <v>728.37952000000007</v>
          </cell>
          <cell r="CJ213">
            <v>1270.0509200000001</v>
          </cell>
          <cell r="CL213">
            <v>1325.175</v>
          </cell>
        </row>
        <row r="214">
          <cell r="A214" t="str">
            <v>09/21/2006</v>
          </cell>
          <cell r="B214">
            <v>38981</v>
          </cell>
          <cell r="C214">
            <v>92.446667103525471</v>
          </cell>
          <cell r="D214">
            <v>94.980115975526829</v>
          </cell>
          <cell r="E214">
            <v>69.111092931866196</v>
          </cell>
          <cell r="F214">
            <v>70.772449422054095</v>
          </cell>
          <cell r="G214">
            <v>103.88004413619166</v>
          </cell>
          <cell r="H214">
            <v>97.301651228352796</v>
          </cell>
          <cell r="I214">
            <v>48.32</v>
          </cell>
          <cell r="J214">
            <v>29.553110000000004</v>
          </cell>
          <cell r="K214">
            <v>200.46100000000001</v>
          </cell>
          <cell r="L214">
            <v>5924.2459837100014</v>
          </cell>
          <cell r="M214">
            <v>77.800000000000011</v>
          </cell>
          <cell r="N214">
            <v>74.040000000000006</v>
          </cell>
          <cell r="O214">
            <v>5760.3120000000017</v>
          </cell>
          <cell r="P214">
            <v>73.290000000000006</v>
          </cell>
          <cell r="Q214">
            <v>150.828</v>
          </cell>
          <cell r="R214">
            <v>11054.184120000002</v>
          </cell>
          <cell r="S214">
            <v>27.13</v>
          </cell>
          <cell r="T214">
            <v>92.665199999999999</v>
          </cell>
          <cell r="U214">
            <v>2514.0068759999999</v>
          </cell>
          <cell r="V214">
            <v>26.09</v>
          </cell>
          <cell r="W214">
            <v>391.84000000000003</v>
          </cell>
          <cell r="X214">
            <v>10223.105600000001</v>
          </cell>
          <cell r="Y214">
            <v>72.989999999999995</v>
          </cell>
          <cell r="Z214">
            <v>67.716999999999999</v>
          </cell>
          <cell r="AA214">
            <v>4942.6638299999995</v>
          </cell>
          <cell r="AB214">
            <v>19.27</v>
          </cell>
          <cell r="AC214">
            <v>118.85000000000001</v>
          </cell>
          <cell r="AD214">
            <v>2290.2395000000001</v>
          </cell>
          <cell r="AE214">
            <v>54.2</v>
          </cell>
          <cell r="AF214">
            <v>135.76599999999999</v>
          </cell>
          <cell r="AG214">
            <v>7358.5172000000002</v>
          </cell>
          <cell r="AH214">
            <v>48.63</v>
          </cell>
          <cell r="AI214">
            <v>80.92</v>
          </cell>
          <cell r="AJ214">
            <v>3935.1396000000004</v>
          </cell>
          <cell r="AK214">
            <v>54002.414709710014</v>
          </cell>
          <cell r="AM214">
            <v>36.69</v>
          </cell>
          <cell r="AN214">
            <v>50.405999999999999</v>
          </cell>
          <cell r="AO214">
            <v>1849.3961399999998</v>
          </cell>
          <cell r="AP214">
            <v>37.770000000000003</v>
          </cell>
          <cell r="AQ214">
            <v>65.808999999999997</v>
          </cell>
          <cell r="AR214">
            <v>2485.6059300000002</v>
          </cell>
          <cell r="AS214">
            <v>77.17</v>
          </cell>
          <cell r="AT214">
            <v>45.334000000000003</v>
          </cell>
          <cell r="AU214">
            <v>3498.4247800000003</v>
          </cell>
          <cell r="AV214">
            <v>48.32</v>
          </cell>
          <cell r="AW214">
            <v>23.978000000000002</v>
          </cell>
          <cell r="AX214">
            <v>1158.6169600000001</v>
          </cell>
          <cell r="AY214">
            <v>6.1000000000000005</v>
          </cell>
          <cell r="AZ214">
            <v>38.667000000000002</v>
          </cell>
          <cell r="BA214">
            <v>235.86870000000002</v>
          </cell>
          <cell r="BB214">
            <v>75.239999999999995</v>
          </cell>
          <cell r="BC214">
            <v>96.495999999999995</v>
          </cell>
          <cell r="BD214">
            <v>7260.3590399999994</v>
          </cell>
          <cell r="BE214">
            <v>16488.271550000001</v>
          </cell>
          <cell r="BG214">
            <v>50.46</v>
          </cell>
          <cell r="BH214">
            <v>119.292</v>
          </cell>
          <cell r="BI214">
            <v>6019.4743200000003</v>
          </cell>
          <cell r="BJ214">
            <v>23.07</v>
          </cell>
          <cell r="BK214">
            <v>312.91899999999998</v>
          </cell>
          <cell r="BL214">
            <v>7219.04133</v>
          </cell>
          <cell r="BM214">
            <v>43.050000000000004</v>
          </cell>
          <cell r="BN214">
            <v>89.463999999999999</v>
          </cell>
          <cell r="BO214">
            <v>3851.4252000000001</v>
          </cell>
          <cell r="BP214">
            <v>45.25</v>
          </cell>
          <cell r="BQ214">
            <v>158.45699999999999</v>
          </cell>
          <cell r="BR214">
            <v>7170.1792500000001</v>
          </cell>
          <cell r="BS214">
            <v>30.84</v>
          </cell>
          <cell r="BT214">
            <v>255.029</v>
          </cell>
          <cell r="BU214">
            <v>7865.0943600000001</v>
          </cell>
          <cell r="BV214">
            <v>538</v>
          </cell>
          <cell r="BW214">
            <v>5.7510000000000003</v>
          </cell>
          <cell r="BX214">
            <v>3094.038</v>
          </cell>
          <cell r="BY214">
            <v>27.16</v>
          </cell>
          <cell r="BZ214">
            <v>153.471</v>
          </cell>
          <cell r="CA214">
            <v>4168.2723599999999</v>
          </cell>
          <cell r="CB214">
            <v>39387.524820000006</v>
          </cell>
          <cell r="CD214">
            <v>15.31</v>
          </cell>
          <cell r="CE214">
            <v>34.283000000000001</v>
          </cell>
          <cell r="CF214">
            <v>524.87273000000005</v>
          </cell>
          <cell r="CG214">
            <v>25.1</v>
          </cell>
          <cell r="CH214">
            <v>28.996000000000002</v>
          </cell>
          <cell r="CI214">
            <v>727.79960000000005</v>
          </cell>
          <cell r="CJ214">
            <v>1252.6723300000001</v>
          </cell>
          <cell r="CL214">
            <v>1318.03</v>
          </cell>
        </row>
        <row r="215">
          <cell r="A215" t="str">
            <v>09/22/2006</v>
          </cell>
          <cell r="B215">
            <v>38982</v>
          </cell>
          <cell r="C215">
            <v>92.619825574141572</v>
          </cell>
          <cell r="D215">
            <v>95.81636156975614</v>
          </cell>
          <cell r="E215">
            <v>70.446637698528093</v>
          </cell>
          <cell r="F215">
            <v>72.772770365563261</v>
          </cell>
          <cell r="G215">
            <v>103.62389659520805</v>
          </cell>
          <cell r="H215">
            <v>97.321788159484484</v>
          </cell>
          <cell r="I215">
            <v>48.33</v>
          </cell>
          <cell r="J215">
            <v>29.567190000000004</v>
          </cell>
          <cell r="K215">
            <v>200.46100000000001</v>
          </cell>
          <cell r="L215">
            <v>5927.0684745900007</v>
          </cell>
          <cell r="M215">
            <v>77.34</v>
          </cell>
          <cell r="N215">
            <v>74.040000000000006</v>
          </cell>
          <cell r="O215">
            <v>5726.2536000000009</v>
          </cell>
          <cell r="P215">
            <v>73.22</v>
          </cell>
          <cell r="Q215">
            <v>150.828</v>
          </cell>
          <cell r="R215">
            <v>11043.62616</v>
          </cell>
          <cell r="S215">
            <v>27.039000000000001</v>
          </cell>
          <cell r="T215">
            <v>92.665199999999999</v>
          </cell>
          <cell r="U215">
            <v>2505.5743428000001</v>
          </cell>
          <cell r="V215">
            <v>26.61</v>
          </cell>
          <cell r="W215">
            <v>391.84000000000003</v>
          </cell>
          <cell r="X215">
            <v>10426.8624</v>
          </cell>
          <cell r="Y215">
            <v>73.540000000000006</v>
          </cell>
          <cell r="Z215">
            <v>67.716999999999999</v>
          </cell>
          <cell r="AA215">
            <v>4979.9081800000004</v>
          </cell>
          <cell r="AB215">
            <v>19.37</v>
          </cell>
          <cell r="AC215">
            <v>118.85000000000001</v>
          </cell>
          <cell r="AD215">
            <v>2302.1245000000004</v>
          </cell>
          <cell r="AE215">
            <v>53.5</v>
          </cell>
          <cell r="AF215">
            <v>135.76599999999999</v>
          </cell>
          <cell r="AG215">
            <v>7263.4809999999998</v>
          </cell>
          <cell r="AH215">
            <v>48.550000000000004</v>
          </cell>
          <cell r="AI215">
            <v>80.92</v>
          </cell>
          <cell r="AJ215">
            <v>3928.6660000000006</v>
          </cell>
          <cell r="AK215">
            <v>54103.564657389994</v>
          </cell>
          <cell r="AM215">
            <v>37.380000000000003</v>
          </cell>
          <cell r="AN215">
            <v>50.405999999999999</v>
          </cell>
          <cell r="AO215">
            <v>1884.1762800000001</v>
          </cell>
          <cell r="AP215">
            <v>38.090000000000003</v>
          </cell>
          <cell r="AQ215">
            <v>65.808999999999997</v>
          </cell>
          <cell r="AR215">
            <v>2506.6648100000002</v>
          </cell>
          <cell r="AS215">
            <v>78.45</v>
          </cell>
          <cell r="AT215">
            <v>45.334000000000003</v>
          </cell>
          <cell r="AU215">
            <v>3556.4523000000004</v>
          </cell>
          <cell r="AV215">
            <v>48.33</v>
          </cell>
          <cell r="AW215">
            <v>23.978000000000002</v>
          </cell>
          <cell r="AX215">
            <v>1158.8567399999999</v>
          </cell>
          <cell r="AY215">
            <v>5.98</v>
          </cell>
          <cell r="AZ215">
            <v>38.667000000000002</v>
          </cell>
          <cell r="BA215">
            <v>231.22866000000002</v>
          </cell>
          <cell r="BB215">
            <v>75.61</v>
          </cell>
          <cell r="BC215">
            <v>96.495999999999995</v>
          </cell>
          <cell r="BD215">
            <v>7296.0625599999994</v>
          </cell>
          <cell r="BE215">
            <v>16633.441350000001</v>
          </cell>
          <cell r="BG215">
            <v>51.36</v>
          </cell>
          <cell r="BH215">
            <v>119.292</v>
          </cell>
          <cell r="BI215">
            <v>6126.8371200000001</v>
          </cell>
          <cell r="BJ215">
            <v>23.5</v>
          </cell>
          <cell r="BK215">
            <v>312.91899999999998</v>
          </cell>
          <cell r="BL215">
            <v>7353.5964999999997</v>
          </cell>
          <cell r="BM215">
            <v>44.25</v>
          </cell>
          <cell r="BN215">
            <v>89.463999999999999</v>
          </cell>
          <cell r="BO215">
            <v>3958.7820000000002</v>
          </cell>
          <cell r="BP215">
            <v>45.81</v>
          </cell>
          <cell r="BQ215">
            <v>158.45699999999999</v>
          </cell>
          <cell r="BR215">
            <v>7258.9151700000002</v>
          </cell>
          <cell r="BS215">
            <v>31.310000000000002</v>
          </cell>
          <cell r="BT215">
            <v>255.029</v>
          </cell>
          <cell r="BU215">
            <v>7984.9579900000008</v>
          </cell>
          <cell r="BV215">
            <v>556</v>
          </cell>
          <cell r="BW215">
            <v>5.7510000000000003</v>
          </cell>
          <cell r="BX215">
            <v>3197.556</v>
          </cell>
          <cell r="BY215">
            <v>27.810000000000002</v>
          </cell>
          <cell r="BZ215">
            <v>153.471</v>
          </cell>
          <cell r="CA215">
            <v>4268.0285100000001</v>
          </cell>
          <cell r="CB215">
            <v>40148.673289999992</v>
          </cell>
          <cell r="CD215">
            <v>15.59</v>
          </cell>
          <cell r="CE215">
            <v>34.283000000000001</v>
          </cell>
          <cell r="CF215">
            <v>534.47197000000006</v>
          </cell>
          <cell r="CG215">
            <v>25.990000000000002</v>
          </cell>
          <cell r="CH215">
            <v>28.996000000000002</v>
          </cell>
          <cell r="CI215">
            <v>753.60604000000012</v>
          </cell>
          <cell r="CJ215">
            <v>1288.0780100000002</v>
          </cell>
          <cell r="CL215">
            <v>1314.78</v>
          </cell>
        </row>
        <row r="216">
          <cell r="A216" t="str">
            <v>09/25/2006</v>
          </cell>
          <cell r="B216">
            <v>38985</v>
          </cell>
          <cell r="C216">
            <v>93.86441929083135</v>
          </cell>
          <cell r="D216">
            <v>96.623190944743399</v>
          </cell>
          <cell r="E216">
            <v>72.893165389987487</v>
          </cell>
          <cell r="F216">
            <v>77.185947288987663</v>
          </cell>
          <cell r="G216">
            <v>104.5373581336696</v>
          </cell>
          <cell r="H216">
            <v>99.818767619814736</v>
          </cell>
          <cell r="I216">
            <v>49.57</v>
          </cell>
          <cell r="J216">
            <v>30.067</v>
          </cell>
          <cell r="K216">
            <v>200.46100000000001</v>
          </cell>
          <cell r="L216">
            <v>6027.2608870000004</v>
          </cell>
          <cell r="M216">
            <v>79</v>
          </cell>
          <cell r="N216">
            <v>74.040000000000006</v>
          </cell>
          <cell r="O216">
            <v>5849.1600000000008</v>
          </cell>
          <cell r="P216">
            <v>74.39</v>
          </cell>
          <cell r="Q216">
            <v>150.828</v>
          </cell>
          <cell r="R216">
            <v>11220.09492</v>
          </cell>
          <cell r="S216">
            <v>26.96</v>
          </cell>
          <cell r="T216">
            <v>92.665199999999999</v>
          </cell>
          <cell r="U216">
            <v>2498.253792</v>
          </cell>
          <cell r="V216">
            <v>26.810000000000002</v>
          </cell>
          <cell r="W216">
            <v>391.84000000000003</v>
          </cell>
          <cell r="X216">
            <v>10505.230400000002</v>
          </cell>
          <cell r="Y216">
            <v>73.680000000000007</v>
          </cell>
          <cell r="Z216">
            <v>67.716999999999999</v>
          </cell>
          <cell r="AA216">
            <v>4989.3885600000003</v>
          </cell>
          <cell r="AB216">
            <v>19.41</v>
          </cell>
          <cell r="AC216">
            <v>118.85000000000001</v>
          </cell>
          <cell r="AD216">
            <v>2306.8785000000003</v>
          </cell>
          <cell r="AE216">
            <v>54.95</v>
          </cell>
          <cell r="AF216">
            <v>135.76599999999999</v>
          </cell>
          <cell r="AG216">
            <v>7460.3416999999999</v>
          </cell>
          <cell r="AH216">
            <v>49.11</v>
          </cell>
          <cell r="AI216">
            <v>80.92</v>
          </cell>
          <cell r="AJ216">
            <v>3973.9812000000002</v>
          </cell>
          <cell r="AK216">
            <v>54830.589958999997</v>
          </cell>
          <cell r="AM216">
            <v>39.31</v>
          </cell>
          <cell r="AN216">
            <v>50.405999999999999</v>
          </cell>
          <cell r="AO216">
            <v>1981.4598600000002</v>
          </cell>
          <cell r="AP216">
            <v>38.700000000000003</v>
          </cell>
          <cell r="AQ216">
            <v>65.808999999999997</v>
          </cell>
          <cell r="AR216">
            <v>2546.8083000000001</v>
          </cell>
          <cell r="AS216">
            <v>77.320000000000007</v>
          </cell>
          <cell r="AT216">
            <v>45.334000000000003</v>
          </cell>
          <cell r="AU216">
            <v>3505.2248800000007</v>
          </cell>
          <cell r="AV216">
            <v>49.57</v>
          </cell>
          <cell r="AW216">
            <v>23.978000000000002</v>
          </cell>
          <cell r="AX216">
            <v>1188.5894600000001</v>
          </cell>
          <cell r="AY216">
            <v>6.08</v>
          </cell>
          <cell r="AZ216">
            <v>38.667000000000002</v>
          </cell>
          <cell r="BA216">
            <v>235.09536</v>
          </cell>
          <cell r="BB216">
            <v>75.820000000000007</v>
          </cell>
          <cell r="BC216">
            <v>96.495999999999995</v>
          </cell>
          <cell r="BD216">
            <v>7316.32672</v>
          </cell>
          <cell r="BE216">
            <v>16773.504580000001</v>
          </cell>
          <cell r="BG216">
            <v>53.58</v>
          </cell>
          <cell r="BH216">
            <v>119.292</v>
          </cell>
          <cell r="BI216">
            <v>6391.66536</v>
          </cell>
          <cell r="BJ216">
            <v>24.39</v>
          </cell>
          <cell r="BK216">
            <v>312.91899999999998</v>
          </cell>
          <cell r="BL216">
            <v>7632.0944099999997</v>
          </cell>
          <cell r="BM216">
            <v>45.62</v>
          </cell>
          <cell r="BN216">
            <v>89.463999999999999</v>
          </cell>
          <cell r="BO216">
            <v>4081.3476799999999</v>
          </cell>
          <cell r="BP216">
            <v>46.88</v>
          </cell>
          <cell r="BQ216">
            <v>158.45699999999999</v>
          </cell>
          <cell r="BR216">
            <v>7428.4641600000004</v>
          </cell>
          <cell r="BS216">
            <v>32.660000000000004</v>
          </cell>
          <cell r="BT216">
            <v>255.029</v>
          </cell>
          <cell r="BU216">
            <v>8329.2471400000013</v>
          </cell>
          <cell r="BV216">
            <v>575.70000000000005</v>
          </cell>
          <cell r="BW216">
            <v>5.7510000000000003</v>
          </cell>
          <cell r="BX216">
            <v>3310.8507000000004</v>
          </cell>
          <cell r="BY216">
            <v>28.47</v>
          </cell>
          <cell r="BZ216">
            <v>153.471</v>
          </cell>
          <cell r="CA216">
            <v>4369.3193700000002</v>
          </cell>
          <cell r="CB216">
            <v>41542.988819999999</v>
          </cell>
          <cell r="CD216">
            <v>16.16</v>
          </cell>
          <cell r="CE216">
            <v>34.283000000000001</v>
          </cell>
          <cell r="CF216">
            <v>554.01328000000001</v>
          </cell>
          <cell r="CG216">
            <v>28.01</v>
          </cell>
          <cell r="CH216">
            <v>28.996000000000002</v>
          </cell>
          <cell r="CI216">
            <v>812.1779600000001</v>
          </cell>
          <cell r="CJ216">
            <v>1366.1912400000001</v>
          </cell>
          <cell r="CL216">
            <v>1326.3700000000001</v>
          </cell>
        </row>
        <row r="217">
          <cell r="A217" t="str">
            <v>09/26/2006</v>
          </cell>
          <cell r="B217">
            <v>38986</v>
          </cell>
          <cell r="C217">
            <v>95.07579695525348</v>
          </cell>
          <cell r="D217">
            <v>97.025766476455743</v>
          </cell>
          <cell r="E217">
            <v>73.879989250817871</v>
          </cell>
          <cell r="F217">
            <v>75.364380586301323</v>
          </cell>
          <cell r="G217">
            <v>105.32313997477929</v>
          </cell>
          <cell r="H217">
            <v>100.28191703584375</v>
          </cell>
          <cell r="I217">
            <v>49.800000000000004</v>
          </cell>
          <cell r="J217">
            <v>30.024780000000003</v>
          </cell>
          <cell r="K217">
            <v>200.46100000000001</v>
          </cell>
          <cell r="L217">
            <v>6018.7974235800011</v>
          </cell>
          <cell r="M217">
            <v>79.39</v>
          </cell>
          <cell r="N217">
            <v>74.040000000000006</v>
          </cell>
          <cell r="O217">
            <v>5878.0356000000002</v>
          </cell>
          <cell r="P217">
            <v>75.91</v>
          </cell>
          <cell r="Q217">
            <v>150.828</v>
          </cell>
          <cell r="R217">
            <v>11449.35348</v>
          </cell>
          <cell r="S217">
            <v>27.5</v>
          </cell>
          <cell r="T217">
            <v>92.665199999999999</v>
          </cell>
          <cell r="U217">
            <v>2548.2930000000001</v>
          </cell>
          <cell r="V217">
            <v>27.29</v>
          </cell>
          <cell r="W217">
            <v>391.84000000000003</v>
          </cell>
          <cell r="X217">
            <v>10693.313600000001</v>
          </cell>
          <cell r="Y217">
            <v>74.89</v>
          </cell>
          <cell r="Z217">
            <v>67.716999999999999</v>
          </cell>
          <cell r="AA217">
            <v>5071.3261300000004</v>
          </cell>
          <cell r="AB217">
            <v>19.54</v>
          </cell>
          <cell r="AC217">
            <v>118.85000000000001</v>
          </cell>
          <cell r="AD217">
            <v>2322.3290000000002</v>
          </cell>
          <cell r="AE217">
            <v>55.53</v>
          </cell>
          <cell r="AF217">
            <v>135.76599999999999</v>
          </cell>
          <cell r="AG217">
            <v>7539.0859799999998</v>
          </cell>
          <cell r="AH217">
            <v>49.65</v>
          </cell>
          <cell r="AI217">
            <v>80.92</v>
          </cell>
          <cell r="AJ217">
            <v>4017.6779999999999</v>
          </cell>
          <cell r="AK217">
            <v>55538.212213580002</v>
          </cell>
          <cell r="AM217">
            <v>35.230000000000004</v>
          </cell>
          <cell r="AN217">
            <v>50.405999999999999</v>
          </cell>
          <cell r="AO217">
            <v>1775.8033800000001</v>
          </cell>
          <cell r="AP217">
            <v>38.54</v>
          </cell>
          <cell r="AQ217">
            <v>65.808999999999997</v>
          </cell>
          <cell r="AR217">
            <v>2536.2788599999999</v>
          </cell>
          <cell r="AS217">
            <v>81.12</v>
          </cell>
          <cell r="AT217">
            <v>45.334000000000003</v>
          </cell>
          <cell r="AU217">
            <v>3677.4940800000004</v>
          </cell>
          <cell r="AV217">
            <v>49.800000000000004</v>
          </cell>
          <cell r="AW217">
            <v>23.978000000000002</v>
          </cell>
          <cell r="AX217">
            <v>1194.1044000000002</v>
          </cell>
          <cell r="AY217">
            <v>6.36</v>
          </cell>
          <cell r="AZ217">
            <v>38.667000000000002</v>
          </cell>
          <cell r="BA217">
            <v>245.92212000000004</v>
          </cell>
          <cell r="BB217">
            <v>76.83</v>
          </cell>
          <cell r="BC217">
            <v>96.495999999999995</v>
          </cell>
          <cell r="BD217">
            <v>7413.7876799999995</v>
          </cell>
          <cell r="BE217">
            <v>16843.390520000001</v>
          </cell>
          <cell r="BG217">
            <v>54.89</v>
          </cell>
          <cell r="BH217">
            <v>119.292</v>
          </cell>
          <cell r="BI217">
            <v>6547.9378800000004</v>
          </cell>
          <cell r="BJ217">
            <v>24.86</v>
          </cell>
          <cell r="BK217">
            <v>312.91899999999998</v>
          </cell>
          <cell r="BL217">
            <v>7779.1663399999998</v>
          </cell>
          <cell r="BM217">
            <v>46.160000000000004</v>
          </cell>
          <cell r="BN217">
            <v>89.463999999999999</v>
          </cell>
          <cell r="BO217">
            <v>4129.6582400000007</v>
          </cell>
          <cell r="BP217">
            <v>46.95</v>
          </cell>
          <cell r="BQ217">
            <v>158.45699999999999</v>
          </cell>
          <cell r="BR217">
            <v>7439.5561500000003</v>
          </cell>
          <cell r="BS217">
            <v>33.230000000000004</v>
          </cell>
          <cell r="BT217">
            <v>255.029</v>
          </cell>
          <cell r="BU217">
            <v>8474.6136700000006</v>
          </cell>
          <cell r="BV217">
            <v>575</v>
          </cell>
          <cell r="BW217">
            <v>5.7510000000000003</v>
          </cell>
          <cell r="BX217">
            <v>3306.8250000000003</v>
          </cell>
          <cell r="BY217">
            <v>28.85</v>
          </cell>
          <cell r="BZ217">
            <v>153.471</v>
          </cell>
          <cell r="CA217">
            <v>4427.6383500000002</v>
          </cell>
          <cell r="CB217">
            <v>42105.395629999999</v>
          </cell>
          <cell r="CD217">
            <v>15.93</v>
          </cell>
          <cell r="CE217">
            <v>34.283000000000001</v>
          </cell>
          <cell r="CF217">
            <v>546.12819000000002</v>
          </cell>
          <cell r="CG217">
            <v>27.17</v>
          </cell>
          <cell r="CH217">
            <v>28.996000000000002</v>
          </cell>
          <cell r="CI217">
            <v>787.82132000000013</v>
          </cell>
          <cell r="CJ217">
            <v>1333.9495100000001</v>
          </cell>
          <cell r="CL217">
            <v>1336.34</v>
          </cell>
        </row>
        <row r="218">
          <cell r="A218" t="str">
            <v>09/27/2006</v>
          </cell>
          <cell r="B218">
            <v>38987</v>
          </cell>
          <cell r="C218">
            <v>95.302586074723578</v>
          </cell>
          <cell r="D218">
            <v>98.218132272451925</v>
          </cell>
          <cell r="E218">
            <v>72.50118304649645</v>
          </cell>
          <cell r="F218">
            <v>73.678116711149201</v>
          </cell>
          <cell r="G218">
            <v>105.34284363177804</v>
          </cell>
          <cell r="H218">
            <v>101.73177607732582</v>
          </cell>
          <cell r="I218">
            <v>50.52</v>
          </cell>
          <cell r="J218">
            <v>29.912140000000001</v>
          </cell>
          <cell r="K218">
            <v>200.46100000000001</v>
          </cell>
          <cell r="L218">
            <v>5996.2174965400009</v>
          </cell>
          <cell r="M218">
            <v>79.5</v>
          </cell>
          <cell r="N218">
            <v>74.040000000000006</v>
          </cell>
          <cell r="O218">
            <v>5886.18</v>
          </cell>
          <cell r="P218">
            <v>75</v>
          </cell>
          <cell r="Q218">
            <v>150.828</v>
          </cell>
          <cell r="R218">
            <v>11312.1</v>
          </cell>
          <cell r="S218">
            <v>27.879000000000001</v>
          </cell>
          <cell r="T218">
            <v>92.665199999999999</v>
          </cell>
          <cell r="U218">
            <v>2583.4131108000001</v>
          </cell>
          <cell r="V218">
            <v>27.650000000000002</v>
          </cell>
          <cell r="W218">
            <v>391.84000000000003</v>
          </cell>
          <cell r="X218">
            <v>10834.376000000002</v>
          </cell>
          <cell r="Y218">
            <v>73.94</v>
          </cell>
          <cell r="Z218">
            <v>67.716999999999999</v>
          </cell>
          <cell r="AA218">
            <v>5006.9949799999995</v>
          </cell>
          <cell r="AB218">
            <v>19.330000000000002</v>
          </cell>
          <cell r="AC218">
            <v>118.85000000000001</v>
          </cell>
          <cell r="AD218">
            <v>2297.3705000000004</v>
          </cell>
          <cell r="AE218">
            <v>56.84</v>
          </cell>
          <cell r="AF218">
            <v>135.76599999999999</v>
          </cell>
          <cell r="AG218">
            <v>7716.9394400000001</v>
          </cell>
          <cell r="AH218">
            <v>49.89</v>
          </cell>
          <cell r="AI218">
            <v>80.92</v>
          </cell>
          <cell r="AJ218">
            <v>4037.0988000000002</v>
          </cell>
          <cell r="AK218">
            <v>55670.690327340009</v>
          </cell>
          <cell r="AM218">
            <v>34.51</v>
          </cell>
          <cell r="AN218">
            <v>50.405999999999999</v>
          </cell>
          <cell r="AO218">
            <v>1739.5110599999998</v>
          </cell>
          <cell r="AP218">
            <v>39.06</v>
          </cell>
          <cell r="AQ218">
            <v>65.808999999999997</v>
          </cell>
          <cell r="AR218">
            <v>2570.4995400000003</v>
          </cell>
          <cell r="AS218">
            <v>83.15</v>
          </cell>
          <cell r="AT218">
            <v>45.334000000000003</v>
          </cell>
          <cell r="AU218">
            <v>3769.5221000000006</v>
          </cell>
          <cell r="AV218">
            <v>50.52</v>
          </cell>
          <cell r="AW218">
            <v>23.978000000000002</v>
          </cell>
          <cell r="AX218">
            <v>1211.3685600000001</v>
          </cell>
          <cell r="AY218">
            <v>6.2700000000000005</v>
          </cell>
          <cell r="AZ218">
            <v>38.667000000000002</v>
          </cell>
          <cell r="BA218">
            <v>242.44209000000004</v>
          </cell>
          <cell r="BB218">
            <v>77.900000000000006</v>
          </cell>
          <cell r="BC218">
            <v>96.495999999999995</v>
          </cell>
          <cell r="BD218">
            <v>7517.0384000000004</v>
          </cell>
          <cell r="BE218">
            <v>17050.38175</v>
          </cell>
          <cell r="BG218">
            <v>53.59</v>
          </cell>
          <cell r="BH218">
            <v>119.292</v>
          </cell>
          <cell r="BI218">
            <v>6392.8582800000004</v>
          </cell>
          <cell r="BJ218">
            <v>24.61</v>
          </cell>
          <cell r="BK218">
            <v>312.91899999999998</v>
          </cell>
          <cell r="BL218">
            <v>7700.9365899999993</v>
          </cell>
          <cell r="BM218">
            <v>45.37</v>
          </cell>
          <cell r="BN218">
            <v>89.463999999999999</v>
          </cell>
          <cell r="BO218">
            <v>4058.9816799999999</v>
          </cell>
          <cell r="BP218">
            <v>46.13</v>
          </cell>
          <cell r="BQ218">
            <v>158.45699999999999</v>
          </cell>
          <cell r="BR218">
            <v>7309.6214099999997</v>
          </cell>
          <cell r="BS218">
            <v>32.46</v>
          </cell>
          <cell r="BT218">
            <v>255.029</v>
          </cell>
          <cell r="BU218">
            <v>8278.2413400000005</v>
          </cell>
          <cell r="BV218">
            <v>558.1</v>
          </cell>
          <cell r="BW218">
            <v>5.7510000000000003</v>
          </cell>
          <cell r="BX218">
            <v>3209.6331000000005</v>
          </cell>
          <cell r="BY218">
            <v>28.47</v>
          </cell>
          <cell r="BZ218">
            <v>153.471</v>
          </cell>
          <cell r="CA218">
            <v>4369.3193700000002</v>
          </cell>
          <cell r="CB218">
            <v>41319.591769999992</v>
          </cell>
          <cell r="CD218">
            <v>15.44</v>
          </cell>
          <cell r="CE218">
            <v>34.283000000000001</v>
          </cell>
          <cell r="CF218">
            <v>529.32952</v>
          </cell>
          <cell r="CG218">
            <v>26.72</v>
          </cell>
          <cell r="CH218">
            <v>28.996000000000002</v>
          </cell>
          <cell r="CI218">
            <v>774.77312000000006</v>
          </cell>
          <cell r="CJ218">
            <v>1304.1026400000001</v>
          </cell>
          <cell r="CL218">
            <v>1336.59</v>
          </cell>
        </row>
        <row r="219">
          <cell r="A219" t="str">
            <v>09/28/2006</v>
          </cell>
          <cell r="B219">
            <v>38988</v>
          </cell>
          <cell r="C219">
            <v>95.500628600486522</v>
          </cell>
          <cell r="D219">
            <v>99.956049846408817</v>
          </cell>
          <cell r="E219">
            <v>72.48038603809664</v>
          </cell>
          <cell r="F219">
            <v>74.300816158490719</v>
          </cell>
          <cell r="G219">
            <v>105.54460907944514</v>
          </cell>
          <cell r="H219">
            <v>105.51751913008458</v>
          </cell>
          <cell r="I219">
            <v>52.400000000000006</v>
          </cell>
          <cell r="J219">
            <v>29.9755</v>
          </cell>
          <cell r="K219">
            <v>200.46100000000001</v>
          </cell>
          <cell r="L219">
            <v>6008.9187055000002</v>
          </cell>
          <cell r="M219">
            <v>80.290000000000006</v>
          </cell>
          <cell r="N219">
            <v>74.040000000000006</v>
          </cell>
          <cell r="O219">
            <v>5944.6716000000006</v>
          </cell>
          <cell r="P219">
            <v>75.3</v>
          </cell>
          <cell r="Q219">
            <v>150.828</v>
          </cell>
          <cell r="R219">
            <v>11357.348399999999</v>
          </cell>
          <cell r="S219">
            <v>27.64</v>
          </cell>
          <cell r="T219">
            <v>92.665199999999999</v>
          </cell>
          <cell r="U219">
            <v>2561.2661280000002</v>
          </cell>
          <cell r="V219">
            <v>27.700000000000003</v>
          </cell>
          <cell r="W219">
            <v>391.84000000000003</v>
          </cell>
          <cell r="X219">
            <v>10853.968000000003</v>
          </cell>
          <cell r="Y219">
            <v>74.88</v>
          </cell>
          <cell r="Z219">
            <v>67.716999999999999</v>
          </cell>
          <cell r="AA219">
            <v>5070.6489599999995</v>
          </cell>
          <cell r="AB219">
            <v>19.25</v>
          </cell>
          <cell r="AC219">
            <v>118.85000000000001</v>
          </cell>
          <cell r="AD219">
            <v>2287.8625000000002</v>
          </cell>
          <cell r="AE219">
            <v>56.52</v>
          </cell>
          <cell r="AF219">
            <v>135.76599999999999</v>
          </cell>
          <cell r="AG219">
            <v>7673.4943199999998</v>
          </cell>
          <cell r="AH219">
            <v>49.78</v>
          </cell>
          <cell r="AI219">
            <v>80.92</v>
          </cell>
          <cell r="AJ219">
            <v>4028.1976</v>
          </cell>
          <cell r="AK219">
            <v>55786.3762135</v>
          </cell>
          <cell r="AM219">
            <v>33.86</v>
          </cell>
          <cell r="AN219">
            <v>50.405999999999999</v>
          </cell>
          <cell r="AO219">
            <v>1706.7471599999999</v>
          </cell>
          <cell r="AP219">
            <v>39.369999999999997</v>
          </cell>
          <cell r="AQ219">
            <v>65.808999999999997</v>
          </cell>
          <cell r="AR219">
            <v>2590.9003299999999</v>
          </cell>
          <cell r="AS219">
            <v>85.49</v>
          </cell>
          <cell r="AT219">
            <v>45.334000000000003</v>
          </cell>
          <cell r="AU219">
            <v>3875.6036600000002</v>
          </cell>
          <cell r="AV219">
            <v>52.400000000000006</v>
          </cell>
          <cell r="AW219">
            <v>23.978000000000002</v>
          </cell>
          <cell r="AX219">
            <v>1256.4472000000003</v>
          </cell>
          <cell r="AY219">
            <v>6.49</v>
          </cell>
          <cell r="AZ219">
            <v>38.667000000000002</v>
          </cell>
          <cell r="BA219">
            <v>250.94883000000002</v>
          </cell>
          <cell r="BB219">
            <v>79.5</v>
          </cell>
          <cell r="BC219">
            <v>96.495999999999995</v>
          </cell>
          <cell r="BD219">
            <v>7671.4319999999998</v>
          </cell>
          <cell r="BE219">
            <v>17352.079180000001</v>
          </cell>
          <cell r="BG219">
            <v>53.49</v>
          </cell>
          <cell r="BH219">
            <v>119.292</v>
          </cell>
          <cell r="BI219">
            <v>6380.9290799999999</v>
          </cell>
          <cell r="BJ219">
            <v>24.6</v>
          </cell>
          <cell r="BK219">
            <v>312.91899999999998</v>
          </cell>
          <cell r="BL219">
            <v>7697.8073999999997</v>
          </cell>
          <cell r="BM219">
            <v>45.14</v>
          </cell>
          <cell r="BN219">
            <v>89.463999999999999</v>
          </cell>
          <cell r="BO219">
            <v>4038.4049599999998</v>
          </cell>
          <cell r="BP219">
            <v>45.78</v>
          </cell>
          <cell r="BQ219">
            <v>158.45699999999999</v>
          </cell>
          <cell r="BR219">
            <v>7254.1614600000003</v>
          </cell>
          <cell r="BS219">
            <v>32.85</v>
          </cell>
          <cell r="BT219">
            <v>255.029</v>
          </cell>
          <cell r="BU219">
            <v>8377.7026500000011</v>
          </cell>
          <cell r="BV219">
            <v>553.25</v>
          </cell>
          <cell r="BW219">
            <v>5.7510000000000003</v>
          </cell>
          <cell r="BX219">
            <v>3181.7407500000004</v>
          </cell>
          <cell r="BY219">
            <v>28.52</v>
          </cell>
          <cell r="BZ219">
            <v>153.471</v>
          </cell>
          <cell r="CA219">
            <v>4376.9929199999997</v>
          </cell>
          <cell r="CB219">
            <v>41307.739219999996</v>
          </cell>
          <cell r="CD219">
            <v>15.66</v>
          </cell>
          <cell r="CE219">
            <v>34.283000000000001</v>
          </cell>
          <cell r="CF219">
            <v>536.87178000000006</v>
          </cell>
          <cell r="CG219">
            <v>26.84</v>
          </cell>
          <cell r="CH219">
            <v>28.996000000000002</v>
          </cell>
          <cell r="CI219">
            <v>778.25264000000004</v>
          </cell>
          <cell r="CJ219">
            <v>1315.1244200000001</v>
          </cell>
          <cell r="CL219">
            <v>1339.15</v>
          </cell>
        </row>
        <row r="220">
          <cell r="A220" t="str">
            <v>09/29/2006</v>
          </cell>
          <cell r="B220">
            <v>38989</v>
          </cell>
          <cell r="C220">
            <v>93.60651989599576</v>
          </cell>
          <cell r="D220">
            <v>97.294429220404226</v>
          </cell>
          <cell r="E220">
            <v>70.6523080580738</v>
          </cell>
          <cell r="F220">
            <v>72.360080526894251</v>
          </cell>
          <cell r="G220">
            <v>105.28452080706178</v>
          </cell>
          <cell r="H220">
            <v>104.83286347160691</v>
          </cell>
          <cell r="I220">
            <v>52.06</v>
          </cell>
          <cell r="J220">
            <v>29.546070000000004</v>
          </cell>
          <cell r="K220">
            <v>198.92600000000002</v>
          </cell>
          <cell r="L220">
            <v>5877.4815208200016</v>
          </cell>
          <cell r="M220">
            <v>79.350000000000009</v>
          </cell>
          <cell r="N220">
            <v>68.004999999999995</v>
          </cell>
          <cell r="O220">
            <v>5396.1967500000001</v>
          </cell>
          <cell r="P220">
            <v>75.11</v>
          </cell>
          <cell r="Q220">
            <v>151.38400000000001</v>
          </cell>
          <cell r="R220">
            <v>11370.452240000001</v>
          </cell>
          <cell r="S220">
            <v>27.84</v>
          </cell>
          <cell r="T220">
            <v>92.747</v>
          </cell>
          <cell r="U220">
            <v>2582.0764800000002</v>
          </cell>
          <cell r="V220">
            <v>27.42</v>
          </cell>
          <cell r="W220">
            <v>385.97</v>
          </cell>
          <cell r="X220">
            <v>10583.297400000001</v>
          </cell>
          <cell r="Y220">
            <v>74.45</v>
          </cell>
          <cell r="Z220">
            <v>67.697000000000003</v>
          </cell>
          <cell r="AA220">
            <v>5040.0416500000001</v>
          </cell>
          <cell r="AB220">
            <v>18.990000000000002</v>
          </cell>
          <cell r="AC220">
            <v>118.85000000000001</v>
          </cell>
          <cell r="AD220">
            <v>2256.9615000000003</v>
          </cell>
          <cell r="AE220">
            <v>55.78</v>
          </cell>
          <cell r="AF220">
            <v>134.82300000000001</v>
          </cell>
          <cell r="AG220">
            <v>7520.4269400000003</v>
          </cell>
          <cell r="AH220">
            <v>49.85</v>
          </cell>
          <cell r="AI220">
            <v>81.304000000000002</v>
          </cell>
          <cell r="AJ220">
            <v>4053.0044000000003</v>
          </cell>
          <cell r="AK220">
            <v>54679.938880819995</v>
          </cell>
          <cell r="AM220">
            <v>33.68</v>
          </cell>
          <cell r="AN220">
            <v>49.058</v>
          </cell>
          <cell r="AO220">
            <v>1652.2734399999999</v>
          </cell>
          <cell r="AP220">
            <v>38.71</v>
          </cell>
          <cell r="AQ220">
            <v>65.331000000000003</v>
          </cell>
          <cell r="AR220">
            <v>2528.9630100000004</v>
          </cell>
          <cell r="AS220">
            <v>84.62</v>
          </cell>
          <cell r="AT220">
            <v>45.145000000000003</v>
          </cell>
          <cell r="AU220">
            <v>3820.1699000000003</v>
          </cell>
          <cell r="AV220">
            <v>52.06</v>
          </cell>
          <cell r="AW220">
            <v>23.978000000000002</v>
          </cell>
          <cell r="AX220">
            <v>1248.2946800000002</v>
          </cell>
          <cell r="AY220">
            <v>6.51</v>
          </cell>
          <cell r="AZ220">
            <v>38.655999999999999</v>
          </cell>
          <cell r="BA220">
            <v>251.65055999999998</v>
          </cell>
          <cell r="BB220">
            <v>78.25</v>
          </cell>
          <cell r="BC220">
            <v>94.424000000000007</v>
          </cell>
          <cell r="BD220">
            <v>7388.6780000000008</v>
          </cell>
          <cell r="BE220">
            <v>16890.029590000002</v>
          </cell>
          <cell r="BG220">
            <v>52.620000000000005</v>
          </cell>
          <cell r="BH220">
            <v>118.479</v>
          </cell>
          <cell r="BI220">
            <v>6234.3649800000003</v>
          </cell>
          <cell r="BJ220">
            <v>23.95</v>
          </cell>
          <cell r="BK220">
            <v>313.24700000000001</v>
          </cell>
          <cell r="BL220">
            <v>7502.2656500000003</v>
          </cell>
          <cell r="BM220">
            <v>43.800000000000004</v>
          </cell>
          <cell r="BN220">
            <v>89.463999999999999</v>
          </cell>
          <cell r="BO220">
            <v>3918.5232000000005</v>
          </cell>
          <cell r="BP220">
            <v>45.25</v>
          </cell>
          <cell r="BQ220">
            <v>158.45699999999999</v>
          </cell>
          <cell r="BR220">
            <v>7170.1792500000001</v>
          </cell>
          <cell r="BS220">
            <v>31.86</v>
          </cell>
          <cell r="BT220">
            <v>254.583</v>
          </cell>
          <cell r="BU220">
            <v>8111.0143799999996</v>
          </cell>
          <cell r="BV220">
            <v>535</v>
          </cell>
          <cell r="BW220">
            <v>5.6450000000000005</v>
          </cell>
          <cell r="BX220">
            <v>3020.0750000000003</v>
          </cell>
          <cell r="BY220">
            <v>28.080000000000002</v>
          </cell>
          <cell r="BZ220">
            <v>153.471</v>
          </cell>
          <cell r="CA220">
            <v>4309.4656800000002</v>
          </cell>
          <cell r="CB220">
            <v>40265.888139999995</v>
          </cell>
          <cell r="CD220">
            <v>15.23</v>
          </cell>
          <cell r="CE220">
            <v>34.49</v>
          </cell>
          <cell r="CF220">
            <v>525.28270000000009</v>
          </cell>
          <cell r="CG220">
            <v>26.02</v>
          </cell>
          <cell r="CH220">
            <v>29.035</v>
          </cell>
          <cell r="CI220">
            <v>755.49069999999995</v>
          </cell>
          <cell r="CJ220">
            <v>1280.7734</v>
          </cell>
          <cell r="CL220">
            <v>1335.8500000000001</v>
          </cell>
        </row>
        <row r="221">
          <cell r="A221" t="str">
            <v>10/02/2006</v>
          </cell>
          <cell r="B221">
            <v>38992</v>
          </cell>
          <cell r="C221">
            <v>94.102450628596728</v>
          </cell>
          <cell r="D221">
            <v>97.471954836515636</v>
          </cell>
          <cell r="E221">
            <v>71.574517513822443</v>
          </cell>
          <cell r="F221">
            <v>69.958543756242392</v>
          </cell>
          <cell r="G221">
            <v>104.92749054224461</v>
          </cell>
          <cell r="H221">
            <v>103.80587998389046</v>
          </cell>
          <cell r="I221">
            <v>51.550000000000004</v>
          </cell>
          <cell r="J221">
            <v>29.644630000000003</v>
          </cell>
          <cell r="K221">
            <v>198.92600000000002</v>
          </cell>
          <cell r="L221">
            <v>5897.0876673800012</v>
          </cell>
          <cell r="M221">
            <v>80.12</v>
          </cell>
          <cell r="N221">
            <v>68.004999999999995</v>
          </cell>
          <cell r="O221">
            <v>5448.5605999999998</v>
          </cell>
          <cell r="P221">
            <v>74.820000000000007</v>
          </cell>
          <cell r="Q221">
            <v>151.38400000000001</v>
          </cell>
          <cell r="R221">
            <v>11326.550880000003</v>
          </cell>
          <cell r="S221">
            <v>28.3</v>
          </cell>
          <cell r="T221">
            <v>92.747</v>
          </cell>
          <cell r="U221">
            <v>2624.7401</v>
          </cell>
          <cell r="V221">
            <v>27.72</v>
          </cell>
          <cell r="W221">
            <v>385.97</v>
          </cell>
          <cell r="X221">
            <v>10699.088400000001</v>
          </cell>
          <cell r="Y221">
            <v>75.27</v>
          </cell>
          <cell r="Z221">
            <v>67.697000000000003</v>
          </cell>
          <cell r="AA221">
            <v>5095.5531899999996</v>
          </cell>
          <cell r="AB221">
            <v>19.22</v>
          </cell>
          <cell r="AC221">
            <v>118.85000000000001</v>
          </cell>
          <cell r="AD221">
            <v>2284.297</v>
          </cell>
          <cell r="AE221">
            <v>55.78</v>
          </cell>
          <cell r="AF221">
            <v>134.82300000000001</v>
          </cell>
          <cell r="AG221">
            <v>7520.4269400000003</v>
          </cell>
          <cell r="AH221">
            <v>50.1</v>
          </cell>
          <cell r="AI221">
            <v>81.304000000000002</v>
          </cell>
          <cell r="AJ221">
            <v>4073.3304000000003</v>
          </cell>
          <cell r="AK221">
            <v>54969.635177379998</v>
          </cell>
          <cell r="AM221">
            <v>33.410000000000004</v>
          </cell>
          <cell r="AN221">
            <v>49.058</v>
          </cell>
          <cell r="AO221">
            <v>1639.0277800000001</v>
          </cell>
          <cell r="AP221">
            <v>39.07</v>
          </cell>
          <cell r="AQ221">
            <v>65.331000000000003</v>
          </cell>
          <cell r="AR221">
            <v>2552.4821700000002</v>
          </cell>
          <cell r="AS221">
            <v>85.19</v>
          </cell>
          <cell r="AT221">
            <v>45.145000000000003</v>
          </cell>
          <cell r="AU221">
            <v>3845.9025500000002</v>
          </cell>
          <cell r="AV221">
            <v>51.550000000000004</v>
          </cell>
          <cell r="AW221">
            <v>23.978000000000002</v>
          </cell>
          <cell r="AX221">
            <v>1236.0659000000003</v>
          </cell>
          <cell r="AY221">
            <v>6.57</v>
          </cell>
          <cell r="AZ221">
            <v>38.655999999999999</v>
          </cell>
          <cell r="BA221">
            <v>253.96992</v>
          </cell>
          <cell r="BB221">
            <v>78.300000000000011</v>
          </cell>
          <cell r="BC221">
            <v>94.424000000000007</v>
          </cell>
          <cell r="BD221">
            <v>7393.3992000000017</v>
          </cell>
          <cell r="BE221">
            <v>16920.847520000003</v>
          </cell>
          <cell r="BG221">
            <v>53.34</v>
          </cell>
          <cell r="BH221">
            <v>118.479</v>
          </cell>
          <cell r="BI221">
            <v>6319.66986</v>
          </cell>
          <cell r="BJ221">
            <v>24.46</v>
          </cell>
          <cell r="BK221">
            <v>313.24700000000001</v>
          </cell>
          <cell r="BL221">
            <v>7662.0216200000004</v>
          </cell>
          <cell r="BM221">
            <v>44.08</v>
          </cell>
          <cell r="BN221">
            <v>89.463999999999999</v>
          </cell>
          <cell r="BO221">
            <v>3943.5731199999996</v>
          </cell>
          <cell r="BP221">
            <v>45.63</v>
          </cell>
          <cell r="BQ221">
            <v>158.45699999999999</v>
          </cell>
          <cell r="BR221">
            <v>7230.3929100000005</v>
          </cell>
          <cell r="BS221">
            <v>32.450000000000003</v>
          </cell>
          <cell r="BT221">
            <v>254.583</v>
          </cell>
          <cell r="BU221">
            <v>8261.218350000001</v>
          </cell>
          <cell r="BV221">
            <v>537</v>
          </cell>
          <cell r="BW221">
            <v>5.6450000000000005</v>
          </cell>
          <cell r="BX221">
            <v>3031.3650000000002</v>
          </cell>
          <cell r="BY221">
            <v>28.3</v>
          </cell>
          <cell r="BZ221">
            <v>153.471</v>
          </cell>
          <cell r="CA221">
            <v>4343.2293</v>
          </cell>
          <cell r="CB221">
            <v>40791.470160000004</v>
          </cell>
          <cell r="CD221">
            <v>14.57</v>
          </cell>
          <cell r="CE221">
            <v>34.49</v>
          </cell>
          <cell r="CF221">
            <v>502.51930000000004</v>
          </cell>
          <cell r="CG221">
            <v>25.34</v>
          </cell>
          <cell r="CH221">
            <v>29.035</v>
          </cell>
          <cell r="CI221">
            <v>735.74689999999998</v>
          </cell>
          <cell r="CJ221">
            <v>1238.2662</v>
          </cell>
          <cell r="CL221">
            <v>1331.32</v>
          </cell>
        </row>
        <row r="222">
          <cell r="A222" t="str">
            <v>10/03/2006</v>
          </cell>
          <cell r="B222">
            <v>38993</v>
          </cell>
          <cell r="C222">
            <v>93.814821854516509</v>
          </cell>
          <cell r="D222">
            <v>96.106329164165487</v>
          </cell>
          <cell r="E222">
            <v>70.315147573074213</v>
          </cell>
          <cell r="F222">
            <v>69.587416630259654</v>
          </cell>
          <cell r="G222">
            <v>105.14738335435057</v>
          </cell>
          <cell r="H222">
            <v>100.88602496979459</v>
          </cell>
          <cell r="I222">
            <v>50.1</v>
          </cell>
          <cell r="J222">
            <v>29.919180000000001</v>
          </cell>
          <cell r="K222">
            <v>198.92600000000002</v>
          </cell>
          <cell r="L222">
            <v>5951.702800680001</v>
          </cell>
          <cell r="M222">
            <v>80.45</v>
          </cell>
          <cell r="N222">
            <v>68.004999999999995</v>
          </cell>
          <cell r="O222">
            <v>5471.0022499999995</v>
          </cell>
          <cell r="P222">
            <v>74.42</v>
          </cell>
          <cell r="Q222">
            <v>151.38400000000001</v>
          </cell>
          <cell r="R222">
            <v>11265.997280000001</v>
          </cell>
          <cell r="S222">
            <v>27.51</v>
          </cell>
          <cell r="T222">
            <v>92.747</v>
          </cell>
          <cell r="U222">
            <v>2551.4699700000001</v>
          </cell>
          <cell r="V222">
            <v>27.42</v>
          </cell>
          <cell r="W222">
            <v>385.97</v>
          </cell>
          <cell r="X222">
            <v>10583.297400000001</v>
          </cell>
          <cell r="Y222">
            <v>75.100000000000009</v>
          </cell>
          <cell r="Z222">
            <v>67.697000000000003</v>
          </cell>
          <cell r="AA222">
            <v>5084.0447000000004</v>
          </cell>
          <cell r="AB222">
            <v>19</v>
          </cell>
          <cell r="AC222">
            <v>118.85000000000001</v>
          </cell>
          <cell r="AD222">
            <v>2258.15</v>
          </cell>
          <cell r="AE222">
            <v>55.900000000000006</v>
          </cell>
          <cell r="AF222">
            <v>134.82300000000001</v>
          </cell>
          <cell r="AG222">
            <v>7536.605700000001</v>
          </cell>
          <cell r="AH222">
            <v>50.42</v>
          </cell>
          <cell r="AI222">
            <v>81.304000000000002</v>
          </cell>
          <cell r="AJ222">
            <v>4099.3476799999999</v>
          </cell>
          <cell r="AK222">
            <v>54801.617780680004</v>
          </cell>
          <cell r="AM222">
            <v>32.300000000000004</v>
          </cell>
          <cell r="AN222">
            <v>49.058</v>
          </cell>
          <cell r="AO222">
            <v>1584.5734000000002</v>
          </cell>
          <cell r="AP222">
            <v>38.04</v>
          </cell>
          <cell r="AQ222">
            <v>65.331000000000003</v>
          </cell>
          <cell r="AR222">
            <v>2485.1912400000001</v>
          </cell>
          <cell r="AS222">
            <v>85</v>
          </cell>
          <cell r="AT222">
            <v>45.145000000000003</v>
          </cell>
          <cell r="AU222">
            <v>3837.3250000000003</v>
          </cell>
          <cell r="AV222">
            <v>50.1</v>
          </cell>
          <cell r="AW222">
            <v>23.978000000000002</v>
          </cell>
          <cell r="AX222">
            <v>1201.2978000000001</v>
          </cell>
          <cell r="AY222">
            <v>6.54</v>
          </cell>
          <cell r="AZ222">
            <v>38.655999999999999</v>
          </cell>
          <cell r="BA222">
            <v>252.81023999999999</v>
          </cell>
          <cell r="BB222">
            <v>77.55</v>
          </cell>
          <cell r="BC222">
            <v>94.424000000000007</v>
          </cell>
          <cell r="BD222">
            <v>7322.5812000000005</v>
          </cell>
          <cell r="BE222">
            <v>16683.778880000002</v>
          </cell>
          <cell r="BG222">
            <v>53.27</v>
          </cell>
          <cell r="BH222">
            <v>118.479</v>
          </cell>
          <cell r="BI222">
            <v>6311.3763300000001</v>
          </cell>
          <cell r="BJ222">
            <v>23.54</v>
          </cell>
          <cell r="BK222">
            <v>313.24700000000001</v>
          </cell>
          <cell r="BL222">
            <v>7373.8343800000002</v>
          </cell>
          <cell r="BM222">
            <v>43.37</v>
          </cell>
          <cell r="BN222">
            <v>89.463999999999999</v>
          </cell>
          <cell r="BO222">
            <v>3880.0536799999995</v>
          </cell>
          <cell r="BP222">
            <v>44.87</v>
          </cell>
          <cell r="BQ222">
            <v>158.45699999999999</v>
          </cell>
          <cell r="BR222">
            <v>7109.9655899999989</v>
          </cell>
          <cell r="BS222">
            <v>31.68</v>
          </cell>
          <cell r="BT222">
            <v>254.583</v>
          </cell>
          <cell r="BU222">
            <v>8065.1894400000001</v>
          </cell>
          <cell r="BV222">
            <v>532.95000000000005</v>
          </cell>
          <cell r="BW222">
            <v>5.6450000000000005</v>
          </cell>
          <cell r="BX222">
            <v>3008.5027500000006</v>
          </cell>
          <cell r="BY222">
            <v>28.18</v>
          </cell>
          <cell r="BZ222">
            <v>153.471</v>
          </cell>
          <cell r="CA222">
            <v>4324.8127800000002</v>
          </cell>
          <cell r="CB222">
            <v>40073.734949999998</v>
          </cell>
          <cell r="CD222">
            <v>14.59</v>
          </cell>
          <cell r="CE222">
            <v>34.49</v>
          </cell>
          <cell r="CF222">
            <v>503.20910000000003</v>
          </cell>
          <cell r="CG222">
            <v>25.09</v>
          </cell>
          <cell r="CH222">
            <v>29.035</v>
          </cell>
          <cell r="CI222">
            <v>728.48815000000002</v>
          </cell>
          <cell r="CJ222">
            <v>1231.6972500000002</v>
          </cell>
          <cell r="CL222">
            <v>1334.1100000000001</v>
          </cell>
        </row>
        <row r="223">
          <cell r="A223" t="str">
            <v>10/04/2006</v>
          </cell>
          <cell r="B223">
            <v>38994</v>
          </cell>
          <cell r="C223">
            <v>94.783230207231099</v>
          </cell>
          <cell r="D223">
            <v>97.061913165739355</v>
          </cell>
          <cell r="E223">
            <v>71.54496453245423</v>
          </cell>
          <cell r="F223">
            <v>70.959481629142289</v>
          </cell>
          <cell r="G223">
            <v>106.41708701134928</v>
          </cell>
          <cell r="H223">
            <v>103.08095046314941</v>
          </cell>
          <cell r="I223">
            <v>51.19</v>
          </cell>
          <cell r="J223">
            <v>30.327490000000001</v>
          </cell>
          <cell r="K223">
            <v>198.92600000000002</v>
          </cell>
          <cell r="L223">
            <v>6032.9262757400011</v>
          </cell>
          <cell r="M223">
            <v>80.800000000000011</v>
          </cell>
          <cell r="N223">
            <v>68.004999999999995</v>
          </cell>
          <cell r="O223">
            <v>5494.8040000000001</v>
          </cell>
          <cell r="P223">
            <v>74.989999999999995</v>
          </cell>
          <cell r="Q223">
            <v>151.38400000000001</v>
          </cell>
          <cell r="R223">
            <v>11352.28616</v>
          </cell>
          <cell r="S223">
            <v>27.47</v>
          </cell>
          <cell r="T223">
            <v>92.747</v>
          </cell>
          <cell r="U223">
            <v>2547.7600899999998</v>
          </cell>
          <cell r="V223">
            <v>27.52</v>
          </cell>
          <cell r="W223">
            <v>385.97</v>
          </cell>
          <cell r="X223">
            <v>10621.894400000001</v>
          </cell>
          <cell r="Y223">
            <v>76.11</v>
          </cell>
          <cell r="Z223">
            <v>67.697000000000003</v>
          </cell>
          <cell r="AA223">
            <v>5152.41867</v>
          </cell>
          <cell r="AB223">
            <v>18.71</v>
          </cell>
          <cell r="AC223">
            <v>118.85000000000001</v>
          </cell>
          <cell r="AD223">
            <v>2223.6835000000001</v>
          </cell>
          <cell r="AE223">
            <v>57.660000000000004</v>
          </cell>
          <cell r="AF223">
            <v>134.82300000000001</v>
          </cell>
          <cell r="AG223">
            <v>7773.8941800000011</v>
          </cell>
          <cell r="AH223">
            <v>51.26</v>
          </cell>
          <cell r="AI223">
            <v>81.304000000000002</v>
          </cell>
          <cell r="AJ223">
            <v>4167.6430399999999</v>
          </cell>
          <cell r="AK223">
            <v>55367.310315740004</v>
          </cell>
          <cell r="AM223">
            <v>32.200000000000003</v>
          </cell>
          <cell r="AN223">
            <v>49.058</v>
          </cell>
          <cell r="AO223">
            <v>1579.6676000000002</v>
          </cell>
          <cell r="AP223">
            <v>37.79</v>
          </cell>
          <cell r="AQ223">
            <v>65.331000000000003</v>
          </cell>
          <cell r="AR223">
            <v>2468.8584900000001</v>
          </cell>
          <cell r="AS223">
            <v>85.33</v>
          </cell>
          <cell r="AT223">
            <v>45.145000000000003</v>
          </cell>
          <cell r="AU223">
            <v>3852.2228500000001</v>
          </cell>
          <cell r="AV223">
            <v>51.19</v>
          </cell>
          <cell r="AW223">
            <v>23.978000000000002</v>
          </cell>
          <cell r="AX223">
            <v>1227.43382</v>
          </cell>
          <cell r="AY223">
            <v>6.24</v>
          </cell>
          <cell r="AZ223">
            <v>38.655999999999999</v>
          </cell>
          <cell r="BA223">
            <v>241.21343999999999</v>
          </cell>
          <cell r="BB223">
            <v>79.22</v>
          </cell>
          <cell r="BC223">
            <v>94.424000000000007</v>
          </cell>
          <cell r="BD223">
            <v>7480.2692800000004</v>
          </cell>
          <cell r="BE223">
            <v>16849.66548</v>
          </cell>
          <cell r="BG223">
            <v>54.02</v>
          </cell>
          <cell r="BH223">
            <v>118.479</v>
          </cell>
          <cell r="BI223">
            <v>6400.2355800000005</v>
          </cell>
          <cell r="BJ223">
            <v>23.990000000000002</v>
          </cell>
          <cell r="BK223">
            <v>313.24700000000001</v>
          </cell>
          <cell r="BL223">
            <v>7514.7955300000012</v>
          </cell>
          <cell r="BM223">
            <v>44.01</v>
          </cell>
          <cell r="BN223">
            <v>89.463999999999999</v>
          </cell>
          <cell r="BO223">
            <v>3937.3106399999997</v>
          </cell>
          <cell r="BP223">
            <v>45.92</v>
          </cell>
          <cell r="BQ223">
            <v>158.45699999999999</v>
          </cell>
          <cell r="BR223">
            <v>7276.3454400000001</v>
          </cell>
          <cell r="BS223">
            <v>32.31</v>
          </cell>
          <cell r="BT223">
            <v>254.583</v>
          </cell>
          <cell r="BU223">
            <v>8225.5767300000007</v>
          </cell>
          <cell r="BV223">
            <v>532.33000000000004</v>
          </cell>
          <cell r="BW223">
            <v>5.6450000000000005</v>
          </cell>
          <cell r="BX223">
            <v>3005.0028500000003</v>
          </cell>
          <cell r="BY223">
            <v>28.77</v>
          </cell>
          <cell r="BZ223">
            <v>153.471</v>
          </cell>
          <cell r="CA223">
            <v>4415.36067</v>
          </cell>
          <cell r="CB223">
            <v>40774.627439999997</v>
          </cell>
          <cell r="CD223">
            <v>15.05</v>
          </cell>
          <cell r="CE223">
            <v>34.49</v>
          </cell>
          <cell r="CF223">
            <v>519.07450000000006</v>
          </cell>
          <cell r="CG223">
            <v>25.38</v>
          </cell>
          <cell r="CH223">
            <v>29.035</v>
          </cell>
          <cell r="CI223">
            <v>736.90829999999994</v>
          </cell>
          <cell r="CJ223">
            <v>1255.9828</v>
          </cell>
          <cell r="CL223">
            <v>1350.22</v>
          </cell>
        </row>
        <row r="224">
          <cell r="A224" t="str">
            <v>10/05/2006</v>
          </cell>
          <cell r="B224">
            <v>38995</v>
          </cell>
          <cell r="C224">
            <v>95.418897299853427</v>
          </cell>
          <cell r="D224">
            <v>98.129294319126515</v>
          </cell>
          <cell r="E224">
            <v>71.117924695652732</v>
          </cell>
          <cell r="F224">
            <v>71.568614409548886</v>
          </cell>
          <cell r="G224">
            <v>106.65353089533416</v>
          </cell>
          <cell r="H224">
            <v>102.69834877164719</v>
          </cell>
          <cell r="I224">
            <v>51</v>
          </cell>
          <cell r="J224">
            <v>30.932910000000003</v>
          </cell>
          <cell r="K224">
            <v>198.92600000000002</v>
          </cell>
          <cell r="L224">
            <v>6153.360054660001</v>
          </cell>
          <cell r="M224">
            <v>81.77</v>
          </cell>
          <cell r="N224">
            <v>68.004999999999995</v>
          </cell>
          <cell r="O224">
            <v>5560.7688499999995</v>
          </cell>
          <cell r="P224">
            <v>75.44</v>
          </cell>
          <cell r="Q224">
            <v>151.38400000000001</v>
          </cell>
          <cell r="R224">
            <v>11420.408960000001</v>
          </cell>
          <cell r="S224">
            <v>27.900000000000002</v>
          </cell>
          <cell r="T224">
            <v>92.747</v>
          </cell>
          <cell r="U224">
            <v>2587.6413000000002</v>
          </cell>
          <cell r="V224">
            <v>27.6</v>
          </cell>
          <cell r="W224">
            <v>385.97</v>
          </cell>
          <cell r="X224">
            <v>10652.772000000001</v>
          </cell>
          <cell r="Y224">
            <v>76</v>
          </cell>
          <cell r="Z224">
            <v>67.697000000000003</v>
          </cell>
          <cell r="AA224">
            <v>5144.9719999999998</v>
          </cell>
          <cell r="AB224">
            <v>18.8</v>
          </cell>
          <cell r="AC224">
            <v>118.85000000000001</v>
          </cell>
          <cell r="AD224">
            <v>2234.38</v>
          </cell>
          <cell r="AE224">
            <v>57.7</v>
          </cell>
          <cell r="AF224">
            <v>134.82300000000001</v>
          </cell>
          <cell r="AG224">
            <v>7779.2871000000005</v>
          </cell>
          <cell r="AH224">
            <v>51.72</v>
          </cell>
          <cell r="AI224">
            <v>81.304000000000002</v>
          </cell>
          <cell r="AJ224">
            <v>4205.04288</v>
          </cell>
          <cell r="AK224">
            <v>55738.633144660002</v>
          </cell>
          <cell r="AM224">
            <v>32.42</v>
          </cell>
          <cell r="AN224">
            <v>49.058</v>
          </cell>
          <cell r="AO224">
            <v>1590.46036</v>
          </cell>
          <cell r="AP224">
            <v>38.21</v>
          </cell>
          <cell r="AQ224">
            <v>65.331000000000003</v>
          </cell>
          <cell r="AR224">
            <v>2496.2975100000003</v>
          </cell>
          <cell r="AS224">
            <v>87.31</v>
          </cell>
          <cell r="AT224">
            <v>45.145000000000003</v>
          </cell>
          <cell r="AU224">
            <v>3941.6099500000005</v>
          </cell>
          <cell r="AV224">
            <v>51</v>
          </cell>
          <cell r="AW224">
            <v>23.978000000000002</v>
          </cell>
          <cell r="AX224">
            <v>1222.8780000000002</v>
          </cell>
          <cell r="AY224">
            <v>6.1400000000000006</v>
          </cell>
          <cell r="AZ224">
            <v>38.655999999999999</v>
          </cell>
          <cell r="BA224">
            <v>237.34784000000002</v>
          </cell>
          <cell r="BB224">
            <v>79.92</v>
          </cell>
          <cell r="BC224">
            <v>94.424000000000007</v>
          </cell>
          <cell r="BD224">
            <v>7546.3660800000007</v>
          </cell>
          <cell r="BE224">
            <v>17034.959740000002</v>
          </cell>
          <cell r="BG224">
            <v>53.300000000000004</v>
          </cell>
          <cell r="BH224">
            <v>118.479</v>
          </cell>
          <cell r="BI224">
            <v>6314.9307000000008</v>
          </cell>
          <cell r="BJ224">
            <v>23.86</v>
          </cell>
          <cell r="BK224">
            <v>313.24700000000001</v>
          </cell>
          <cell r="BL224">
            <v>7474.0734199999997</v>
          </cell>
          <cell r="BM224">
            <v>43.81</v>
          </cell>
          <cell r="BN224">
            <v>89.463999999999999</v>
          </cell>
          <cell r="BO224">
            <v>3919.4178400000001</v>
          </cell>
          <cell r="BP224">
            <v>45.64</v>
          </cell>
          <cell r="BQ224">
            <v>158.45699999999999</v>
          </cell>
          <cell r="BR224">
            <v>7231.9774799999996</v>
          </cell>
          <cell r="BS224">
            <v>32.08</v>
          </cell>
          <cell r="BT224">
            <v>254.583</v>
          </cell>
          <cell r="BU224">
            <v>8167.0226399999992</v>
          </cell>
          <cell r="BV224">
            <v>536.75</v>
          </cell>
          <cell r="BW224">
            <v>5.6450000000000005</v>
          </cell>
          <cell r="BX224">
            <v>3029.9537500000001</v>
          </cell>
          <cell r="BY224">
            <v>28.63</v>
          </cell>
          <cell r="BZ224">
            <v>153.471</v>
          </cell>
          <cell r="CA224">
            <v>4393.8747299999995</v>
          </cell>
          <cell r="CB224">
            <v>40531.25056</v>
          </cell>
          <cell r="CD224">
            <v>15.27</v>
          </cell>
          <cell r="CE224">
            <v>34.49</v>
          </cell>
          <cell r="CF224">
            <v>526.66229999999996</v>
          </cell>
          <cell r="CG224">
            <v>25.490000000000002</v>
          </cell>
          <cell r="CH224">
            <v>29.035</v>
          </cell>
          <cell r="CI224">
            <v>740.10215000000005</v>
          </cell>
          <cell r="CJ224">
            <v>1266.7644500000001</v>
          </cell>
          <cell r="CL224">
            <v>1353.22</v>
          </cell>
        </row>
        <row r="225">
          <cell r="A225" t="str">
            <v>10/06/2006</v>
          </cell>
          <cell r="B225">
            <v>38996</v>
          </cell>
          <cell r="C225">
            <v>94.758723775621817</v>
          </cell>
          <cell r="D225">
            <v>98.28583225599597</v>
          </cell>
          <cell r="E225">
            <v>70.573742652229697</v>
          </cell>
          <cell r="F225">
            <v>71.221049430924708</v>
          </cell>
          <cell r="G225">
            <v>106.36664564943253</v>
          </cell>
          <cell r="H225">
            <v>102.73862263391058</v>
          </cell>
          <cell r="I225">
            <v>51.02</v>
          </cell>
          <cell r="J225">
            <v>30.559800000000003</v>
          </cell>
          <cell r="K225">
            <v>198.92600000000002</v>
          </cell>
          <cell r="L225">
            <v>6079.1387748000006</v>
          </cell>
          <cell r="M225">
            <v>80.75</v>
          </cell>
          <cell r="N225">
            <v>68.004999999999995</v>
          </cell>
          <cell r="O225">
            <v>5491.4037499999995</v>
          </cell>
          <cell r="P225">
            <v>74.33</v>
          </cell>
          <cell r="Q225">
            <v>151.38400000000001</v>
          </cell>
          <cell r="R225">
            <v>11252.372720000001</v>
          </cell>
          <cell r="S225">
            <v>27.07</v>
          </cell>
          <cell r="T225">
            <v>92.747</v>
          </cell>
          <cell r="U225">
            <v>2510.66129</v>
          </cell>
          <cell r="V225">
            <v>27.54</v>
          </cell>
          <cell r="W225">
            <v>385.97</v>
          </cell>
          <cell r="X225">
            <v>10629.613800000001</v>
          </cell>
          <cell r="Y225">
            <v>76.75</v>
          </cell>
          <cell r="Z225">
            <v>67.697000000000003</v>
          </cell>
          <cell r="AA225">
            <v>5195.7447499999998</v>
          </cell>
          <cell r="AB225">
            <v>18.63</v>
          </cell>
          <cell r="AC225">
            <v>118.85000000000001</v>
          </cell>
          <cell r="AD225">
            <v>2214.1754999999998</v>
          </cell>
          <cell r="AE225">
            <v>57.86</v>
          </cell>
          <cell r="AF225">
            <v>134.82300000000001</v>
          </cell>
          <cell r="AG225">
            <v>7800.8587800000005</v>
          </cell>
          <cell r="AH225">
            <v>51.400000000000006</v>
          </cell>
          <cell r="AI225">
            <v>81.304000000000002</v>
          </cell>
          <cell r="AJ225">
            <v>4179.0256000000008</v>
          </cell>
          <cell r="AK225">
            <v>55352.994964800004</v>
          </cell>
          <cell r="AM225">
            <v>33.6</v>
          </cell>
          <cell r="AN225">
            <v>49.058</v>
          </cell>
          <cell r="AO225">
            <v>1648.3488</v>
          </cell>
          <cell r="AP225">
            <v>37.65</v>
          </cell>
          <cell r="AQ225">
            <v>65.331000000000003</v>
          </cell>
          <cell r="AR225">
            <v>2459.7121499999998</v>
          </cell>
          <cell r="AS225">
            <v>86.800000000000011</v>
          </cell>
          <cell r="AT225">
            <v>45.145000000000003</v>
          </cell>
          <cell r="AU225">
            <v>3918.5860000000007</v>
          </cell>
          <cell r="AV225">
            <v>51.02</v>
          </cell>
          <cell r="AW225">
            <v>23.978000000000002</v>
          </cell>
          <cell r="AX225">
            <v>1223.3575600000001</v>
          </cell>
          <cell r="AY225">
            <v>6.24</v>
          </cell>
          <cell r="AZ225">
            <v>38.655999999999999</v>
          </cell>
          <cell r="BA225">
            <v>241.21343999999999</v>
          </cell>
          <cell r="BB225">
            <v>80.180000000000007</v>
          </cell>
          <cell r="BC225">
            <v>94.424000000000007</v>
          </cell>
          <cell r="BD225">
            <v>7570.9163200000012</v>
          </cell>
          <cell r="BE225">
            <v>17062.134270000002</v>
          </cell>
          <cell r="BG225">
            <v>52.72</v>
          </cell>
          <cell r="BH225">
            <v>118.479</v>
          </cell>
          <cell r="BI225">
            <v>6246.21288</v>
          </cell>
          <cell r="BJ225">
            <v>23.59</v>
          </cell>
          <cell r="BK225">
            <v>313.24700000000001</v>
          </cell>
          <cell r="BL225">
            <v>7389.4967299999998</v>
          </cell>
          <cell r="BM225">
            <v>43.59</v>
          </cell>
          <cell r="BN225">
            <v>89.463999999999999</v>
          </cell>
          <cell r="BO225">
            <v>3899.73576</v>
          </cell>
          <cell r="BP225">
            <v>45.12</v>
          </cell>
          <cell r="BQ225">
            <v>158.45699999999999</v>
          </cell>
          <cell r="BR225">
            <v>7149.5798399999994</v>
          </cell>
          <cell r="BS225">
            <v>32.160000000000004</v>
          </cell>
          <cell r="BT225">
            <v>254.583</v>
          </cell>
          <cell r="BU225">
            <v>8187.3892800000012</v>
          </cell>
          <cell r="BV225">
            <v>533.5</v>
          </cell>
          <cell r="BW225">
            <v>5.6450000000000005</v>
          </cell>
          <cell r="BX225">
            <v>3011.6075000000001</v>
          </cell>
          <cell r="BY225">
            <v>28.26</v>
          </cell>
          <cell r="BZ225">
            <v>153.471</v>
          </cell>
          <cell r="CA225">
            <v>4337.0904600000003</v>
          </cell>
          <cell r="CB225">
            <v>40221.112450000001</v>
          </cell>
          <cell r="CD225">
            <v>15.26</v>
          </cell>
          <cell r="CE225">
            <v>34.49</v>
          </cell>
          <cell r="CF225">
            <v>526.31740000000002</v>
          </cell>
          <cell r="CG225">
            <v>25.29</v>
          </cell>
          <cell r="CH225">
            <v>29.035</v>
          </cell>
          <cell r="CI225">
            <v>734.29515000000004</v>
          </cell>
          <cell r="CJ225">
            <v>1260.6125500000001</v>
          </cell>
          <cell r="CL225">
            <v>1349.58</v>
          </cell>
        </row>
        <row r="226">
          <cell r="A226" t="str">
            <v>10/09/2006</v>
          </cell>
          <cell r="B226">
            <v>38999</v>
          </cell>
          <cell r="C226">
            <v>95.678511487830747</v>
          </cell>
          <cell r="D226">
            <v>98.804825235917676</v>
          </cell>
          <cell r="E226">
            <v>72.118325905757942</v>
          </cell>
          <cell r="F226">
            <v>74.939973233276305</v>
          </cell>
          <cell r="G226">
            <v>106.45176544766709</v>
          </cell>
          <cell r="H226">
            <v>102.55739025372532</v>
          </cell>
          <cell r="I226">
            <v>50.93</v>
          </cell>
          <cell r="J226">
            <v>30.749880000000001</v>
          </cell>
          <cell r="K226">
            <v>198.92600000000002</v>
          </cell>
          <cell r="L226">
            <v>6116.9506288800003</v>
          </cell>
          <cell r="M226">
            <v>82.2</v>
          </cell>
          <cell r="N226">
            <v>68.004999999999995</v>
          </cell>
          <cell r="O226">
            <v>5590.0109999999995</v>
          </cell>
          <cell r="P226">
            <v>74.650000000000006</v>
          </cell>
          <cell r="Q226">
            <v>151.38400000000001</v>
          </cell>
          <cell r="R226">
            <v>11300.815600000002</v>
          </cell>
          <cell r="S226">
            <v>27.2501</v>
          </cell>
          <cell r="T226">
            <v>92.747</v>
          </cell>
          <cell r="U226">
            <v>2527.3650247</v>
          </cell>
          <cell r="V226">
            <v>28.03</v>
          </cell>
          <cell r="W226">
            <v>385.97</v>
          </cell>
          <cell r="X226">
            <v>10818.739100000001</v>
          </cell>
          <cell r="Y226">
            <v>78.19</v>
          </cell>
          <cell r="Z226">
            <v>67.697000000000003</v>
          </cell>
          <cell r="AA226">
            <v>5293.2284300000001</v>
          </cell>
          <cell r="AB226">
            <v>18.66</v>
          </cell>
          <cell r="AC226">
            <v>118.85000000000001</v>
          </cell>
          <cell r="AD226">
            <v>2217.741</v>
          </cell>
          <cell r="AE226">
            <v>57.83</v>
          </cell>
          <cell r="AF226">
            <v>134.82300000000001</v>
          </cell>
          <cell r="AG226">
            <v>7796.8140899999999</v>
          </cell>
          <cell r="AH226">
            <v>52.01</v>
          </cell>
          <cell r="AI226">
            <v>81.304000000000002</v>
          </cell>
          <cell r="AJ226">
            <v>4228.62104</v>
          </cell>
          <cell r="AK226">
            <v>55890.285913580003</v>
          </cell>
          <cell r="AM226">
            <v>34.07</v>
          </cell>
          <cell r="AN226">
            <v>49.058</v>
          </cell>
          <cell r="AO226">
            <v>1671.40606</v>
          </cell>
          <cell r="AP226">
            <v>38.75</v>
          </cell>
          <cell r="AQ226">
            <v>65.331000000000003</v>
          </cell>
          <cell r="AR226">
            <v>2531.5762500000001</v>
          </cell>
          <cell r="AS226">
            <v>86.97</v>
          </cell>
          <cell r="AT226">
            <v>45.145000000000003</v>
          </cell>
          <cell r="AU226">
            <v>3926.2606500000002</v>
          </cell>
          <cell r="AV226">
            <v>50.93</v>
          </cell>
          <cell r="AW226">
            <v>23.978000000000002</v>
          </cell>
          <cell r="AX226">
            <v>1221.1995400000001</v>
          </cell>
          <cell r="AY226">
            <v>6.29</v>
          </cell>
          <cell r="AZ226">
            <v>38.655999999999999</v>
          </cell>
          <cell r="BA226">
            <v>243.14624000000001</v>
          </cell>
          <cell r="BB226">
            <v>80.05</v>
          </cell>
          <cell r="BC226">
            <v>94.424000000000007</v>
          </cell>
          <cell r="BD226">
            <v>7558.6412</v>
          </cell>
          <cell r="BE226">
            <v>17152.229940000001</v>
          </cell>
          <cell r="BG226">
            <v>53.78</v>
          </cell>
          <cell r="BH226">
            <v>118.479</v>
          </cell>
          <cell r="BI226">
            <v>6371.80062</v>
          </cell>
          <cell r="BJ226">
            <v>23.84</v>
          </cell>
          <cell r="BK226">
            <v>313.24700000000001</v>
          </cell>
          <cell r="BL226">
            <v>7467.8084800000006</v>
          </cell>
          <cell r="BM226">
            <v>44.79</v>
          </cell>
          <cell r="BN226">
            <v>89.463999999999999</v>
          </cell>
          <cell r="BO226">
            <v>4007.09256</v>
          </cell>
          <cell r="BP226">
            <v>46.2</v>
          </cell>
          <cell r="BQ226">
            <v>158.45699999999999</v>
          </cell>
          <cell r="BR226">
            <v>7320.7134000000005</v>
          </cell>
          <cell r="BS226">
            <v>33</v>
          </cell>
          <cell r="BT226">
            <v>254.583</v>
          </cell>
          <cell r="BU226">
            <v>8401.2389999999996</v>
          </cell>
          <cell r="BV226">
            <v>551.15</v>
          </cell>
          <cell r="BW226">
            <v>5.6450000000000005</v>
          </cell>
          <cell r="BX226">
            <v>3111.2417500000001</v>
          </cell>
          <cell r="BY226">
            <v>28.810000000000002</v>
          </cell>
          <cell r="BZ226">
            <v>153.471</v>
          </cell>
          <cell r="CA226">
            <v>4421.4995100000006</v>
          </cell>
          <cell r="CB226">
            <v>41101.395320000003</v>
          </cell>
          <cell r="CD226">
            <v>15.83</v>
          </cell>
          <cell r="CE226">
            <v>34.49</v>
          </cell>
          <cell r="CF226">
            <v>545.97670000000005</v>
          </cell>
          <cell r="CG226">
            <v>26.88</v>
          </cell>
          <cell r="CH226">
            <v>29.035</v>
          </cell>
          <cell r="CI226">
            <v>780.46079999999995</v>
          </cell>
          <cell r="CJ226">
            <v>1326.4375</v>
          </cell>
          <cell r="CL226">
            <v>1350.66</v>
          </cell>
        </row>
        <row r="227">
          <cell r="A227" t="str">
            <v>10/10/2006</v>
          </cell>
          <cell r="B227">
            <v>39000</v>
          </cell>
          <cell r="C227">
            <v>96.219283939147857</v>
          </cell>
          <cell r="D227">
            <v>100.77782860810582</v>
          </cell>
          <cell r="E227">
            <v>74.149612058365278</v>
          </cell>
          <cell r="F227">
            <v>78.033755780328505</v>
          </cell>
          <cell r="G227">
            <v>106.66929382093315</v>
          </cell>
          <cell r="H227">
            <v>104.06766008860248</v>
          </cell>
          <cell r="I227">
            <v>51.68</v>
          </cell>
          <cell r="J227">
            <v>30.728760000000001</v>
          </cell>
          <cell r="K227">
            <v>198.92600000000002</v>
          </cell>
          <cell r="L227">
            <v>6112.7493117600006</v>
          </cell>
          <cell r="M227">
            <v>82.570000000000007</v>
          </cell>
          <cell r="N227">
            <v>68.004999999999995</v>
          </cell>
          <cell r="O227">
            <v>5615.1728499999999</v>
          </cell>
          <cell r="P227">
            <v>74.86</v>
          </cell>
          <cell r="Q227">
            <v>151.38400000000001</v>
          </cell>
          <cell r="R227">
            <v>11332.606240000001</v>
          </cell>
          <cell r="S227">
            <v>28.060000000000002</v>
          </cell>
          <cell r="T227">
            <v>92.747</v>
          </cell>
          <cell r="U227">
            <v>2602.4808200000002</v>
          </cell>
          <cell r="V227">
            <v>27.89</v>
          </cell>
          <cell r="W227">
            <v>385.97</v>
          </cell>
          <cell r="X227">
            <v>10764.703300000001</v>
          </cell>
          <cell r="Y227">
            <v>78.63</v>
          </cell>
          <cell r="Z227">
            <v>67.697000000000003</v>
          </cell>
          <cell r="AA227">
            <v>5323.0151100000003</v>
          </cell>
          <cell r="AB227">
            <v>18.690000000000001</v>
          </cell>
          <cell r="AC227">
            <v>118.85000000000001</v>
          </cell>
          <cell r="AD227">
            <v>2221.3065000000001</v>
          </cell>
          <cell r="AE227">
            <v>58.980000000000004</v>
          </cell>
          <cell r="AF227">
            <v>134.82300000000001</v>
          </cell>
          <cell r="AG227">
            <v>7951.8605400000006</v>
          </cell>
          <cell r="AH227">
            <v>52.67</v>
          </cell>
          <cell r="AI227">
            <v>81.304000000000002</v>
          </cell>
          <cell r="AJ227">
            <v>4282.2816800000001</v>
          </cell>
          <cell r="AK227">
            <v>56206.176351760005</v>
          </cell>
          <cell r="AM227">
            <v>35</v>
          </cell>
          <cell r="AN227">
            <v>49.058</v>
          </cell>
          <cell r="AO227">
            <v>1717.03</v>
          </cell>
          <cell r="AP227">
            <v>39.520000000000003</v>
          </cell>
          <cell r="AQ227">
            <v>65.331000000000003</v>
          </cell>
          <cell r="AR227">
            <v>2581.8811200000005</v>
          </cell>
          <cell r="AS227">
            <v>88.78</v>
          </cell>
          <cell r="AT227">
            <v>45.145000000000003</v>
          </cell>
          <cell r="AU227">
            <v>4007.9731000000002</v>
          </cell>
          <cell r="AV227">
            <v>51.68</v>
          </cell>
          <cell r="AW227">
            <v>23.978000000000002</v>
          </cell>
          <cell r="AX227">
            <v>1239.1830400000001</v>
          </cell>
          <cell r="AY227">
            <v>6.67</v>
          </cell>
          <cell r="AZ227">
            <v>38.655999999999999</v>
          </cell>
          <cell r="BA227">
            <v>257.83551999999997</v>
          </cell>
          <cell r="BB227">
            <v>81.45</v>
          </cell>
          <cell r="BC227">
            <v>94.424000000000007</v>
          </cell>
          <cell r="BD227">
            <v>7690.8348000000005</v>
          </cell>
          <cell r="BE227">
            <v>17494.737580000001</v>
          </cell>
          <cell r="BG227">
            <v>54.800000000000004</v>
          </cell>
          <cell r="BH227">
            <v>118.479</v>
          </cell>
          <cell r="BI227">
            <v>6492.6492000000007</v>
          </cell>
          <cell r="BJ227">
            <v>24.76</v>
          </cell>
          <cell r="BK227">
            <v>313.24700000000001</v>
          </cell>
          <cell r="BL227">
            <v>7755.9957200000008</v>
          </cell>
          <cell r="BM227">
            <v>45.75</v>
          </cell>
          <cell r="BN227">
            <v>89.463999999999999</v>
          </cell>
          <cell r="BO227">
            <v>4092.9780000000001</v>
          </cell>
          <cell r="BP227">
            <v>46.92</v>
          </cell>
          <cell r="BQ227">
            <v>158.45699999999999</v>
          </cell>
          <cell r="BR227">
            <v>7434.8024400000004</v>
          </cell>
          <cell r="BS227">
            <v>34.07</v>
          </cell>
          <cell r="BT227">
            <v>254.583</v>
          </cell>
          <cell r="BU227">
            <v>8673.6428099999994</v>
          </cell>
          <cell r="BV227">
            <v>559.85</v>
          </cell>
          <cell r="BW227">
            <v>5.6450000000000005</v>
          </cell>
          <cell r="BX227">
            <v>3160.3532500000006</v>
          </cell>
          <cell r="BY227">
            <v>30.29</v>
          </cell>
          <cell r="BZ227">
            <v>153.471</v>
          </cell>
          <cell r="CA227">
            <v>4648.6365900000001</v>
          </cell>
          <cell r="CB227">
            <v>42259.058010000001</v>
          </cell>
          <cell r="CD227">
            <v>16.82</v>
          </cell>
          <cell r="CE227">
            <v>34.49</v>
          </cell>
          <cell r="CF227">
            <v>580.12180000000001</v>
          </cell>
          <cell r="CG227">
            <v>27.59</v>
          </cell>
          <cell r="CH227">
            <v>29.035</v>
          </cell>
          <cell r="CI227">
            <v>801.07565</v>
          </cell>
          <cell r="CJ227">
            <v>1381.1974500000001</v>
          </cell>
          <cell r="CL227">
            <v>1353.42</v>
          </cell>
        </row>
        <row r="228">
          <cell r="A228" t="str">
            <v>10/11/2006</v>
          </cell>
          <cell r="B228">
            <v>39001</v>
          </cell>
          <cell r="C228">
            <v>95.842198197462096</v>
          </cell>
          <cell r="D228">
            <v>100.58409609571164</v>
          </cell>
          <cell r="E228">
            <v>73.141259011193213</v>
          </cell>
          <cell r="F228">
            <v>75.851634268252667</v>
          </cell>
          <cell r="G228">
            <v>106.39580706179066</v>
          </cell>
          <cell r="H228">
            <v>106.34313330648408</v>
          </cell>
          <cell r="I228">
            <v>52.81</v>
          </cell>
          <cell r="J228">
            <v>30.271170000000001</v>
          </cell>
          <cell r="K228">
            <v>198.92600000000002</v>
          </cell>
          <cell r="L228">
            <v>6021.7227634200008</v>
          </cell>
          <cell r="M228">
            <v>82.45</v>
          </cell>
          <cell r="N228">
            <v>68.004999999999995</v>
          </cell>
          <cell r="O228">
            <v>5607.0122499999998</v>
          </cell>
          <cell r="P228">
            <v>74.8</v>
          </cell>
          <cell r="Q228">
            <v>151.38400000000001</v>
          </cell>
          <cell r="R228">
            <v>11323.523200000001</v>
          </cell>
          <cell r="S228">
            <v>29.03</v>
          </cell>
          <cell r="T228">
            <v>92.747</v>
          </cell>
          <cell r="U228">
            <v>2692.4454100000003</v>
          </cell>
          <cell r="V228">
            <v>27.47</v>
          </cell>
          <cell r="W228">
            <v>385.97</v>
          </cell>
          <cell r="X228">
            <v>10602.5959</v>
          </cell>
          <cell r="Y228">
            <v>78.510000000000005</v>
          </cell>
          <cell r="Z228">
            <v>67.697000000000003</v>
          </cell>
          <cell r="AA228">
            <v>5314.8914700000005</v>
          </cell>
          <cell r="AB228">
            <v>18.57</v>
          </cell>
          <cell r="AC228">
            <v>118.85000000000001</v>
          </cell>
          <cell r="AD228">
            <v>2207.0445</v>
          </cell>
          <cell r="AE228">
            <v>59.17</v>
          </cell>
          <cell r="AF228">
            <v>134.82300000000001</v>
          </cell>
          <cell r="AG228">
            <v>7977.4769100000003</v>
          </cell>
          <cell r="AH228">
            <v>52.14</v>
          </cell>
          <cell r="AI228">
            <v>81.304000000000002</v>
          </cell>
          <cell r="AJ228">
            <v>4239.19056</v>
          </cell>
          <cell r="AK228">
            <v>55985.902963420012</v>
          </cell>
          <cell r="AM228">
            <v>34.300000000000004</v>
          </cell>
          <cell r="AN228">
            <v>49.058</v>
          </cell>
          <cell r="AO228">
            <v>1682.6894000000002</v>
          </cell>
          <cell r="AP228">
            <v>39.200000000000003</v>
          </cell>
          <cell r="AQ228">
            <v>65.331000000000003</v>
          </cell>
          <cell r="AR228">
            <v>2560.9752000000003</v>
          </cell>
          <cell r="AS228">
            <v>89</v>
          </cell>
          <cell r="AT228">
            <v>45.145000000000003</v>
          </cell>
          <cell r="AU228">
            <v>4017.9050000000002</v>
          </cell>
          <cell r="AV228">
            <v>52.81</v>
          </cell>
          <cell r="AW228">
            <v>23.978000000000002</v>
          </cell>
          <cell r="AX228">
            <v>1266.2781800000002</v>
          </cell>
          <cell r="AY228">
            <v>6.54</v>
          </cell>
          <cell r="AZ228">
            <v>38.655999999999999</v>
          </cell>
          <cell r="BA228">
            <v>252.81023999999999</v>
          </cell>
          <cell r="BB228">
            <v>81.34</v>
          </cell>
          <cell r="BC228">
            <v>94.424000000000007</v>
          </cell>
          <cell r="BD228">
            <v>7680.4481600000008</v>
          </cell>
          <cell r="BE228">
            <v>17461.106180000002</v>
          </cell>
          <cell r="BG228">
            <v>53.99</v>
          </cell>
          <cell r="BH228">
            <v>118.479</v>
          </cell>
          <cell r="BI228">
            <v>6396.6812100000006</v>
          </cell>
          <cell r="BJ228">
            <v>24.19</v>
          </cell>
          <cell r="BK228">
            <v>313.24700000000001</v>
          </cell>
          <cell r="BL228">
            <v>7577.4449300000006</v>
          </cell>
          <cell r="BM228">
            <v>45.75</v>
          </cell>
          <cell r="BN228">
            <v>89.463999999999999</v>
          </cell>
          <cell r="BO228">
            <v>4092.9780000000001</v>
          </cell>
          <cell r="BP228">
            <v>46.53</v>
          </cell>
          <cell r="BQ228">
            <v>158.45699999999999</v>
          </cell>
          <cell r="BR228">
            <v>7373.0042100000001</v>
          </cell>
          <cell r="BS228">
            <v>33.5</v>
          </cell>
          <cell r="BT228">
            <v>254.583</v>
          </cell>
          <cell r="BU228">
            <v>8528.5305000000008</v>
          </cell>
          <cell r="BV228">
            <v>554.75</v>
          </cell>
          <cell r="BW228">
            <v>5.6450000000000005</v>
          </cell>
          <cell r="BX228">
            <v>3131.5637500000003</v>
          </cell>
          <cell r="BY228">
            <v>29.87</v>
          </cell>
          <cell r="BZ228">
            <v>153.471</v>
          </cell>
          <cell r="CA228">
            <v>4584.1787700000004</v>
          </cell>
          <cell r="CB228">
            <v>41684.381370000003</v>
          </cell>
          <cell r="CD228">
            <v>16.18</v>
          </cell>
          <cell r="CE228">
            <v>34.49</v>
          </cell>
          <cell r="CF228">
            <v>558.04820000000007</v>
          </cell>
          <cell r="CG228">
            <v>27.02</v>
          </cell>
          <cell r="CH228">
            <v>29.035</v>
          </cell>
          <cell r="CI228">
            <v>784.52570000000003</v>
          </cell>
          <cell r="CJ228">
            <v>1342.5739000000001</v>
          </cell>
          <cell r="CL228">
            <v>1349.95</v>
          </cell>
        </row>
        <row r="229">
          <cell r="A229" t="str">
            <v>10/12/2006</v>
          </cell>
          <cell r="B229">
            <v>39002</v>
          </cell>
          <cell r="C229">
            <v>96.732035685214143</v>
          </cell>
          <cell r="D229">
            <v>103.57054054597465</v>
          </cell>
          <cell r="E229">
            <v>75.1000922716688</v>
          </cell>
          <cell r="F229">
            <v>77.360995880019701</v>
          </cell>
          <cell r="G229">
            <v>107.41093947036569</v>
          </cell>
          <cell r="H229">
            <v>109.84695932339912</v>
          </cell>
          <cell r="I229">
            <v>54.550000000000004</v>
          </cell>
          <cell r="J229">
            <v>30.538680000000003</v>
          </cell>
          <cell r="K229">
            <v>198.92600000000002</v>
          </cell>
          <cell r="L229">
            <v>6074.937457680001</v>
          </cell>
          <cell r="M229">
            <v>84.29</v>
          </cell>
          <cell r="N229">
            <v>68.004999999999995</v>
          </cell>
          <cell r="O229">
            <v>5732.1414500000001</v>
          </cell>
          <cell r="P229">
            <v>76.03</v>
          </cell>
          <cell r="Q229">
            <v>151.38400000000001</v>
          </cell>
          <cell r="R229">
            <v>11509.725520000002</v>
          </cell>
          <cell r="S229">
            <v>29.91</v>
          </cell>
          <cell r="T229">
            <v>92.747</v>
          </cell>
          <cell r="U229">
            <v>2774.06277</v>
          </cell>
          <cell r="V229">
            <v>27.61</v>
          </cell>
          <cell r="W229">
            <v>385.97</v>
          </cell>
          <cell r="X229">
            <v>10656.6317</v>
          </cell>
          <cell r="Y229">
            <v>79.239999999999995</v>
          </cell>
          <cell r="Z229">
            <v>67.697000000000003</v>
          </cell>
          <cell r="AA229">
            <v>5364.3102799999997</v>
          </cell>
          <cell r="AB229">
            <v>18.64</v>
          </cell>
          <cell r="AC229">
            <v>118.85000000000001</v>
          </cell>
          <cell r="AD229">
            <v>2215.364</v>
          </cell>
          <cell r="AE229">
            <v>58.67</v>
          </cell>
          <cell r="AF229">
            <v>134.82300000000001</v>
          </cell>
          <cell r="AG229">
            <v>7910.0654100000011</v>
          </cell>
          <cell r="AH229">
            <v>52.5</v>
          </cell>
          <cell r="AI229">
            <v>81.304000000000002</v>
          </cell>
          <cell r="AJ229">
            <v>4268.46</v>
          </cell>
          <cell r="AK229">
            <v>56505.698587680003</v>
          </cell>
          <cell r="AM229">
            <v>35.36</v>
          </cell>
          <cell r="AN229">
            <v>49.058</v>
          </cell>
          <cell r="AO229">
            <v>1734.6908799999999</v>
          </cell>
          <cell r="AP229">
            <v>41.26</v>
          </cell>
          <cell r="AQ229">
            <v>65.331000000000003</v>
          </cell>
          <cell r="AR229">
            <v>2695.5570600000001</v>
          </cell>
          <cell r="AS229">
            <v>90.960000000000008</v>
          </cell>
          <cell r="AT229">
            <v>45.145000000000003</v>
          </cell>
          <cell r="AU229">
            <v>4106.3892000000005</v>
          </cell>
          <cell r="AV229">
            <v>54.550000000000004</v>
          </cell>
          <cell r="AW229">
            <v>23.978000000000002</v>
          </cell>
          <cell r="AX229">
            <v>1307.9999000000003</v>
          </cell>
          <cell r="AY229">
            <v>6.92</v>
          </cell>
          <cell r="AZ229">
            <v>38.655999999999999</v>
          </cell>
          <cell r="BA229">
            <v>267.49951999999996</v>
          </cell>
          <cell r="BB229">
            <v>83.320000000000007</v>
          </cell>
          <cell r="BC229">
            <v>94.424000000000007</v>
          </cell>
          <cell r="BD229">
            <v>7867.4076800000012</v>
          </cell>
          <cell r="BE229">
            <v>17979.544240000003</v>
          </cell>
          <cell r="BG229">
            <v>55.09</v>
          </cell>
          <cell r="BH229">
            <v>118.479</v>
          </cell>
          <cell r="BI229">
            <v>6527.0081100000007</v>
          </cell>
          <cell r="BJ229">
            <v>24.8</v>
          </cell>
          <cell r="BK229">
            <v>313.24700000000001</v>
          </cell>
          <cell r="BL229">
            <v>7768.5256000000008</v>
          </cell>
          <cell r="BM229">
            <v>47.43</v>
          </cell>
          <cell r="BN229">
            <v>89.463999999999999</v>
          </cell>
          <cell r="BO229">
            <v>4243.2775199999996</v>
          </cell>
          <cell r="BP229">
            <v>47.72</v>
          </cell>
          <cell r="BQ229">
            <v>158.45699999999999</v>
          </cell>
          <cell r="BR229">
            <v>7561.5680399999992</v>
          </cell>
          <cell r="BS229">
            <v>34.36</v>
          </cell>
          <cell r="BT229">
            <v>254.583</v>
          </cell>
          <cell r="BU229">
            <v>8747.4718799999991</v>
          </cell>
          <cell r="BV229">
            <v>571.75</v>
          </cell>
          <cell r="BW229">
            <v>5.6450000000000005</v>
          </cell>
          <cell r="BX229">
            <v>3227.5287500000004</v>
          </cell>
          <cell r="BY229">
            <v>30.79</v>
          </cell>
          <cell r="BZ229">
            <v>153.471</v>
          </cell>
          <cell r="CA229">
            <v>4725.3720899999998</v>
          </cell>
          <cell r="CB229">
            <v>42800.75198999999</v>
          </cell>
          <cell r="CD229">
            <v>16.5</v>
          </cell>
          <cell r="CE229">
            <v>34.49</v>
          </cell>
          <cell r="CF229">
            <v>569.08500000000004</v>
          </cell>
          <cell r="CG229">
            <v>27.560000000000002</v>
          </cell>
          <cell r="CH229">
            <v>29.035</v>
          </cell>
          <cell r="CI229">
            <v>800.20460000000003</v>
          </cell>
          <cell r="CJ229">
            <v>1369.2896000000001</v>
          </cell>
          <cell r="CL229">
            <v>1362.83</v>
          </cell>
        </row>
        <row r="230">
          <cell r="A230" t="str">
            <v>10/13/2006</v>
          </cell>
          <cell r="B230">
            <v>39003</v>
          </cell>
          <cell r="C230">
            <v>96.615243217026361</v>
          </cell>
          <cell r="D230">
            <v>103.05232943400694</v>
          </cell>
          <cell r="E230">
            <v>72.00591588687692</v>
          </cell>
          <cell r="F230">
            <v>76.516439366144297</v>
          </cell>
          <cell r="G230">
            <v>107.63043820933164</v>
          </cell>
          <cell r="H230">
            <v>110.35038260169149</v>
          </cell>
          <cell r="I230">
            <v>54.800000000000004</v>
          </cell>
          <cell r="J230">
            <v>30.341570000000001</v>
          </cell>
          <cell r="K230">
            <v>198.92600000000002</v>
          </cell>
          <cell r="L230">
            <v>6035.7271538200002</v>
          </cell>
          <cell r="M230">
            <v>84.87</v>
          </cell>
          <cell r="N230">
            <v>68.004999999999995</v>
          </cell>
          <cell r="O230">
            <v>5771.5843500000001</v>
          </cell>
          <cell r="P230">
            <v>75.850000000000009</v>
          </cell>
          <cell r="Q230">
            <v>151.38400000000001</v>
          </cell>
          <cell r="R230">
            <v>11482.476400000003</v>
          </cell>
          <cell r="S230">
            <v>29.48</v>
          </cell>
          <cell r="T230">
            <v>92.747</v>
          </cell>
          <cell r="U230">
            <v>2734.18156</v>
          </cell>
          <cell r="V230">
            <v>27.38</v>
          </cell>
          <cell r="W230">
            <v>385.97</v>
          </cell>
          <cell r="X230">
            <v>10567.8586</v>
          </cell>
          <cell r="Y230">
            <v>78.58</v>
          </cell>
          <cell r="Z230">
            <v>67.697000000000003</v>
          </cell>
          <cell r="AA230">
            <v>5319.6302599999999</v>
          </cell>
          <cell r="AB230">
            <v>18.850000000000001</v>
          </cell>
          <cell r="AC230">
            <v>118.85000000000001</v>
          </cell>
          <cell r="AD230">
            <v>2240.3225000000002</v>
          </cell>
          <cell r="AE230">
            <v>59.29</v>
          </cell>
          <cell r="AF230">
            <v>134.82300000000001</v>
          </cell>
          <cell r="AG230">
            <v>7993.6556700000001</v>
          </cell>
          <cell r="AH230">
            <v>52.79</v>
          </cell>
          <cell r="AI230">
            <v>81.304000000000002</v>
          </cell>
          <cell r="AJ230">
            <v>4292.0381600000001</v>
          </cell>
          <cell r="AK230">
            <v>56437.474653820012</v>
          </cell>
          <cell r="AM230">
            <v>34.94</v>
          </cell>
          <cell r="AN230">
            <v>49.058</v>
          </cell>
          <cell r="AO230">
            <v>1714.0865199999998</v>
          </cell>
          <cell r="AP230">
            <v>40.79</v>
          </cell>
          <cell r="AQ230">
            <v>65.331000000000003</v>
          </cell>
          <cell r="AR230">
            <v>2664.85149</v>
          </cell>
          <cell r="AS230">
            <v>91.01</v>
          </cell>
          <cell r="AT230">
            <v>45.145000000000003</v>
          </cell>
          <cell r="AU230">
            <v>4108.6464500000002</v>
          </cell>
          <cell r="AV230">
            <v>54.800000000000004</v>
          </cell>
          <cell r="AW230">
            <v>23.978000000000002</v>
          </cell>
          <cell r="AX230">
            <v>1313.9944000000003</v>
          </cell>
          <cell r="AY230">
            <v>7.2700000000000005</v>
          </cell>
          <cell r="AZ230">
            <v>38.655999999999999</v>
          </cell>
          <cell r="BA230">
            <v>281.02912000000003</v>
          </cell>
          <cell r="BB230">
            <v>82.68</v>
          </cell>
          <cell r="BC230">
            <v>94.424000000000007</v>
          </cell>
          <cell r="BD230">
            <v>7806.9763200000016</v>
          </cell>
          <cell r="BE230">
            <v>17889.584300000002</v>
          </cell>
          <cell r="BG230">
            <v>52.06</v>
          </cell>
          <cell r="BH230">
            <v>118.479</v>
          </cell>
          <cell r="BI230">
            <v>6168.01674</v>
          </cell>
          <cell r="BJ230">
            <v>23.89</v>
          </cell>
          <cell r="BK230">
            <v>313.24700000000001</v>
          </cell>
          <cell r="BL230">
            <v>7483.4708300000002</v>
          </cell>
          <cell r="BM230">
            <v>44.63</v>
          </cell>
          <cell r="BN230">
            <v>89.463999999999999</v>
          </cell>
          <cell r="BO230">
            <v>3992.7783200000003</v>
          </cell>
          <cell r="BP230">
            <v>46.31</v>
          </cell>
          <cell r="BQ230">
            <v>158.45699999999999</v>
          </cell>
          <cell r="BR230">
            <v>7338.1436700000004</v>
          </cell>
          <cell r="BS230">
            <v>32.840000000000003</v>
          </cell>
          <cell r="BT230">
            <v>254.583</v>
          </cell>
          <cell r="BU230">
            <v>8360.505720000001</v>
          </cell>
          <cell r="BV230">
            <v>559.4</v>
          </cell>
          <cell r="BW230">
            <v>5.6450000000000005</v>
          </cell>
          <cell r="BX230">
            <v>3157.8130000000001</v>
          </cell>
          <cell r="BY230">
            <v>29.560000000000002</v>
          </cell>
          <cell r="BZ230">
            <v>153.471</v>
          </cell>
          <cell r="CA230">
            <v>4536.6027600000007</v>
          </cell>
          <cell r="CB230">
            <v>41037.331040000005</v>
          </cell>
          <cell r="CD230">
            <v>16.900000000000002</v>
          </cell>
          <cell r="CE230">
            <v>34.49</v>
          </cell>
          <cell r="CF230">
            <v>582.88100000000009</v>
          </cell>
          <cell r="CG230">
            <v>26.57</v>
          </cell>
          <cell r="CH230">
            <v>29.035</v>
          </cell>
          <cell r="CI230">
            <v>771.45995000000005</v>
          </cell>
          <cell r="CJ230">
            <v>1354.3409500000002</v>
          </cell>
          <cell r="CL230">
            <v>1365.615</v>
          </cell>
        </row>
        <row r="231">
          <cell r="A231" t="str">
            <v>10/16/2006</v>
          </cell>
          <cell r="B231">
            <v>39006</v>
          </cell>
          <cell r="C231">
            <v>98.118156694349608</v>
          </cell>
          <cell r="D231">
            <v>103.98254077494991</v>
          </cell>
          <cell r="E231">
            <v>72.257675977560666</v>
          </cell>
          <cell r="F231">
            <v>79.947546778623817</v>
          </cell>
          <cell r="G231">
            <v>107.90156052963428</v>
          </cell>
          <cell r="H231">
            <v>111.41763995167136</v>
          </cell>
          <cell r="I231">
            <v>55.33</v>
          </cell>
          <cell r="J231">
            <v>30.975150000000003</v>
          </cell>
          <cell r="K231">
            <v>198.92600000000002</v>
          </cell>
          <cell r="L231">
            <v>6161.7626889000012</v>
          </cell>
          <cell r="M231">
            <v>86.76</v>
          </cell>
          <cell r="N231">
            <v>68.004999999999995</v>
          </cell>
          <cell r="O231">
            <v>5900.1138000000001</v>
          </cell>
          <cell r="P231">
            <v>76.61</v>
          </cell>
          <cell r="Q231">
            <v>151.38400000000001</v>
          </cell>
          <cell r="R231">
            <v>11597.528240000001</v>
          </cell>
          <cell r="S231">
            <v>29.35</v>
          </cell>
          <cell r="T231">
            <v>92.747</v>
          </cell>
          <cell r="U231">
            <v>2722.1244500000003</v>
          </cell>
          <cell r="V231">
            <v>28.490000000000002</v>
          </cell>
          <cell r="W231">
            <v>385.97</v>
          </cell>
          <cell r="X231">
            <v>10996.285300000001</v>
          </cell>
          <cell r="Y231">
            <v>77.91</v>
          </cell>
          <cell r="Z231">
            <v>67.697000000000003</v>
          </cell>
          <cell r="AA231">
            <v>5274.2732699999997</v>
          </cell>
          <cell r="AB231">
            <v>18.830000000000002</v>
          </cell>
          <cell r="AC231">
            <v>118.85000000000001</v>
          </cell>
          <cell r="AD231">
            <v>2237.9455000000003</v>
          </cell>
          <cell r="AE231">
            <v>59.94</v>
          </cell>
          <cell r="AF231">
            <v>134.82300000000001</v>
          </cell>
          <cell r="AG231">
            <v>8081.2906199999998</v>
          </cell>
          <cell r="AH231">
            <v>53.43</v>
          </cell>
          <cell r="AI231">
            <v>81.304000000000002</v>
          </cell>
          <cell r="AJ231">
            <v>4344.0727200000001</v>
          </cell>
          <cell r="AK231">
            <v>57315.396588899996</v>
          </cell>
          <cell r="AM231">
            <v>36.29</v>
          </cell>
          <cell r="AN231">
            <v>49.058</v>
          </cell>
          <cell r="AO231">
            <v>1780.3148200000001</v>
          </cell>
          <cell r="AP231">
            <v>41.64</v>
          </cell>
          <cell r="AQ231">
            <v>65.331000000000003</v>
          </cell>
          <cell r="AR231">
            <v>2720.3828400000002</v>
          </cell>
          <cell r="AS231">
            <v>91</v>
          </cell>
          <cell r="AT231">
            <v>45.145000000000003</v>
          </cell>
          <cell r="AU231">
            <v>4108.1950000000006</v>
          </cell>
          <cell r="AV231">
            <v>55.33</v>
          </cell>
          <cell r="AW231">
            <v>23.978000000000002</v>
          </cell>
          <cell r="AX231">
            <v>1326.7027399999999</v>
          </cell>
          <cell r="AY231">
            <v>7.15</v>
          </cell>
          <cell r="AZ231">
            <v>38.655999999999999</v>
          </cell>
          <cell r="BA231">
            <v>276.3904</v>
          </cell>
          <cell r="BB231">
            <v>83.02</v>
          </cell>
          <cell r="BC231">
            <v>94.424000000000007</v>
          </cell>
          <cell r="BD231">
            <v>7839.0804800000005</v>
          </cell>
          <cell r="BE231">
            <v>18051.066280000003</v>
          </cell>
          <cell r="BG231">
            <v>52.480000000000004</v>
          </cell>
          <cell r="BH231">
            <v>118.479</v>
          </cell>
          <cell r="BI231">
            <v>6217.7779200000004</v>
          </cell>
          <cell r="BJ231">
            <v>24.02</v>
          </cell>
          <cell r="BK231">
            <v>313.24700000000001</v>
          </cell>
          <cell r="BL231">
            <v>7524.1929399999999</v>
          </cell>
          <cell r="BM231">
            <v>44.12</v>
          </cell>
          <cell r="BN231">
            <v>89.463999999999999</v>
          </cell>
          <cell r="BO231">
            <v>3947.1516799999995</v>
          </cell>
          <cell r="BP231">
            <v>47.01</v>
          </cell>
          <cell r="BQ231">
            <v>158.45699999999999</v>
          </cell>
          <cell r="BR231">
            <v>7449.0635699999993</v>
          </cell>
          <cell r="BS231">
            <v>32.81</v>
          </cell>
          <cell r="BT231">
            <v>254.583</v>
          </cell>
          <cell r="BU231">
            <v>8352.86823</v>
          </cell>
          <cell r="BV231">
            <v>560.75</v>
          </cell>
          <cell r="BW231">
            <v>5.6450000000000005</v>
          </cell>
          <cell r="BX231">
            <v>3165.4337500000001</v>
          </cell>
          <cell r="BY231">
            <v>29.48</v>
          </cell>
          <cell r="BZ231">
            <v>153.471</v>
          </cell>
          <cell r="CA231">
            <v>4524.3250800000005</v>
          </cell>
          <cell r="CB231">
            <v>41180.813170000001</v>
          </cell>
          <cell r="CD231">
            <v>17.920000000000002</v>
          </cell>
          <cell r="CE231">
            <v>34.49</v>
          </cell>
          <cell r="CF231">
            <v>618.06080000000009</v>
          </cell>
          <cell r="CG231">
            <v>27.45</v>
          </cell>
          <cell r="CH231">
            <v>29.035</v>
          </cell>
          <cell r="CI231">
            <v>797.01075000000003</v>
          </cell>
          <cell r="CJ231">
            <v>1415.0715500000001</v>
          </cell>
          <cell r="CL231">
            <v>1369.0550000000001</v>
          </cell>
        </row>
        <row r="232">
          <cell r="A232" t="str">
            <v>10/17/2006</v>
          </cell>
          <cell r="B232">
            <v>39007</v>
          </cell>
          <cell r="C232">
            <v>96.735962898864742</v>
          </cell>
          <cell r="D232">
            <v>102.57078091859428</v>
          </cell>
          <cell r="E232">
            <v>71.074681313282326</v>
          </cell>
          <cell r="F232">
            <v>75.716425226031021</v>
          </cell>
          <cell r="G232">
            <v>107.50709331651953</v>
          </cell>
          <cell r="H232">
            <v>110.43093032621829</v>
          </cell>
          <cell r="I232">
            <v>54.84</v>
          </cell>
          <cell r="J232">
            <v>30.468290000000003</v>
          </cell>
          <cell r="K232">
            <v>198.92600000000002</v>
          </cell>
          <cell r="L232">
            <v>6060.9350565400009</v>
          </cell>
          <cell r="M232">
            <v>85.4</v>
          </cell>
          <cell r="N232">
            <v>68.004999999999995</v>
          </cell>
          <cell r="O232">
            <v>5807.6270000000004</v>
          </cell>
          <cell r="P232">
            <v>75.400000000000006</v>
          </cell>
          <cell r="Q232">
            <v>151.38400000000001</v>
          </cell>
          <cell r="R232">
            <v>11414.353600000002</v>
          </cell>
          <cell r="S232">
            <v>29.490000000000002</v>
          </cell>
          <cell r="T232">
            <v>92.747</v>
          </cell>
          <cell r="U232">
            <v>2735.1090300000001</v>
          </cell>
          <cell r="V232">
            <v>28.01</v>
          </cell>
          <cell r="W232">
            <v>385.97</v>
          </cell>
          <cell r="X232">
            <v>10811.019700000001</v>
          </cell>
          <cell r="Y232">
            <v>76.67</v>
          </cell>
          <cell r="Z232">
            <v>67.697000000000003</v>
          </cell>
          <cell r="AA232">
            <v>5190.32899</v>
          </cell>
          <cell r="AB232">
            <v>18.690000000000001</v>
          </cell>
          <cell r="AC232">
            <v>118.85000000000001</v>
          </cell>
          <cell r="AD232">
            <v>2221.3065000000001</v>
          </cell>
          <cell r="AE232">
            <v>59.22</v>
          </cell>
          <cell r="AF232">
            <v>134.82300000000001</v>
          </cell>
          <cell r="AG232">
            <v>7984.2180600000002</v>
          </cell>
          <cell r="AH232">
            <v>52.68</v>
          </cell>
          <cell r="AI232">
            <v>81.304000000000002</v>
          </cell>
          <cell r="AJ232">
            <v>4283.0947200000001</v>
          </cell>
          <cell r="AK232">
            <v>56507.992656540002</v>
          </cell>
          <cell r="AM232">
            <v>35.6</v>
          </cell>
          <cell r="AN232">
            <v>49.058</v>
          </cell>
          <cell r="AO232">
            <v>1746.4648</v>
          </cell>
          <cell r="AP232">
            <v>40.480000000000004</v>
          </cell>
          <cell r="AQ232">
            <v>65.331000000000003</v>
          </cell>
          <cell r="AR232">
            <v>2644.5988800000005</v>
          </cell>
          <cell r="AS232">
            <v>90</v>
          </cell>
          <cell r="AT232">
            <v>45.145000000000003</v>
          </cell>
          <cell r="AU232">
            <v>4063.05</v>
          </cell>
          <cell r="AV232">
            <v>54.84</v>
          </cell>
          <cell r="AW232">
            <v>23.978000000000002</v>
          </cell>
          <cell r="AX232">
            <v>1314.9535200000003</v>
          </cell>
          <cell r="AY232">
            <v>6.95</v>
          </cell>
          <cell r="AZ232">
            <v>38.655999999999999</v>
          </cell>
          <cell r="BA232">
            <v>268.6592</v>
          </cell>
          <cell r="BB232">
            <v>82.27</v>
          </cell>
          <cell r="BC232">
            <v>94.424000000000007</v>
          </cell>
          <cell r="BD232">
            <v>7768.2624800000003</v>
          </cell>
          <cell r="BE232">
            <v>17805.988880000001</v>
          </cell>
          <cell r="BG232">
            <v>51.480000000000004</v>
          </cell>
          <cell r="BH232">
            <v>118.479</v>
          </cell>
          <cell r="BI232">
            <v>6099.2989200000002</v>
          </cell>
          <cell r="BJ232">
            <v>23.54</v>
          </cell>
          <cell r="BK232">
            <v>313.24700000000001</v>
          </cell>
          <cell r="BL232">
            <v>7373.8343800000002</v>
          </cell>
          <cell r="BM232">
            <v>43.35</v>
          </cell>
          <cell r="BN232">
            <v>89.463999999999999</v>
          </cell>
          <cell r="BO232">
            <v>3878.2644</v>
          </cell>
          <cell r="BP232">
            <v>46.51</v>
          </cell>
          <cell r="BQ232">
            <v>158.45699999999999</v>
          </cell>
          <cell r="BR232">
            <v>7369.8350699999992</v>
          </cell>
          <cell r="BS232">
            <v>32.300000000000004</v>
          </cell>
          <cell r="BT232">
            <v>254.583</v>
          </cell>
          <cell r="BU232">
            <v>8223.0309000000016</v>
          </cell>
          <cell r="BV232">
            <v>551.5</v>
          </cell>
          <cell r="BW232">
            <v>5.6450000000000005</v>
          </cell>
          <cell r="BX232">
            <v>3113.2175000000002</v>
          </cell>
          <cell r="BY232">
            <v>28.990000000000002</v>
          </cell>
          <cell r="BZ232">
            <v>153.471</v>
          </cell>
          <cell r="CA232">
            <v>4449.1242900000007</v>
          </cell>
          <cell r="CB232">
            <v>40506.605459999999</v>
          </cell>
          <cell r="CD232">
            <v>16.38</v>
          </cell>
          <cell r="CE232">
            <v>34.49</v>
          </cell>
          <cell r="CF232">
            <v>564.94619999999998</v>
          </cell>
          <cell r="CG232">
            <v>26.700000000000003</v>
          </cell>
          <cell r="CH232">
            <v>29.035</v>
          </cell>
          <cell r="CI232">
            <v>775.23450000000014</v>
          </cell>
          <cell r="CJ232">
            <v>1340.1807000000001</v>
          </cell>
          <cell r="CL232">
            <v>1364.05</v>
          </cell>
        </row>
        <row r="233">
          <cell r="A233" t="str">
            <v>10/18/2006</v>
          </cell>
          <cell r="B233">
            <v>39008</v>
          </cell>
          <cell r="C233">
            <v>96.505202828476726</v>
          </cell>
          <cell r="D233">
            <v>102.7137425332608</v>
          </cell>
          <cell r="E233">
            <v>70.623740133973072</v>
          </cell>
          <cell r="F233">
            <v>75.868235963496204</v>
          </cell>
          <cell r="G233">
            <v>107.65762925598989</v>
          </cell>
          <cell r="H233">
            <v>110.93435360451068</v>
          </cell>
          <cell r="I233">
            <v>55.09</v>
          </cell>
          <cell r="J233">
            <v>30.221890000000002</v>
          </cell>
          <cell r="K233">
            <v>198.92600000000002</v>
          </cell>
          <cell r="L233">
            <v>6011.919690140001</v>
          </cell>
          <cell r="M233">
            <v>85.24</v>
          </cell>
          <cell r="N233">
            <v>68.004999999999995</v>
          </cell>
          <cell r="O233">
            <v>5796.7461999999996</v>
          </cell>
          <cell r="P233">
            <v>75.44</v>
          </cell>
          <cell r="Q233">
            <v>151.38400000000001</v>
          </cell>
          <cell r="R233">
            <v>11420.408960000001</v>
          </cell>
          <cell r="S233">
            <v>29.868400000000001</v>
          </cell>
          <cell r="T233">
            <v>92.747</v>
          </cell>
          <cell r="U233">
            <v>2770.2044948000002</v>
          </cell>
          <cell r="V233">
            <v>27.84</v>
          </cell>
          <cell r="W233">
            <v>385.97</v>
          </cell>
          <cell r="X233">
            <v>10745.4048</v>
          </cell>
          <cell r="Y233">
            <v>76.680000000000007</v>
          </cell>
          <cell r="Z233">
            <v>67.697000000000003</v>
          </cell>
          <cell r="AA233">
            <v>5191.0059600000004</v>
          </cell>
          <cell r="AB233">
            <v>18.760000000000002</v>
          </cell>
          <cell r="AC233">
            <v>118.85000000000001</v>
          </cell>
          <cell r="AD233">
            <v>2229.6260000000002</v>
          </cell>
          <cell r="AE233">
            <v>59.34</v>
          </cell>
          <cell r="AF233">
            <v>134.82300000000001</v>
          </cell>
          <cell r="AG233">
            <v>8000.3968200000008</v>
          </cell>
          <cell r="AH233">
            <v>51.75</v>
          </cell>
          <cell r="AI233">
            <v>81.304000000000002</v>
          </cell>
          <cell r="AJ233">
            <v>4207.482</v>
          </cell>
          <cell r="AK233">
            <v>56373.194924940006</v>
          </cell>
          <cell r="AM233">
            <v>34.75</v>
          </cell>
          <cell r="AN233">
            <v>49.058</v>
          </cell>
          <cell r="AO233">
            <v>1704.7655</v>
          </cell>
          <cell r="AP233">
            <v>39.97</v>
          </cell>
          <cell r="AQ233">
            <v>65.331000000000003</v>
          </cell>
          <cell r="AR233">
            <v>2611.2800700000003</v>
          </cell>
          <cell r="AS233">
            <v>91.01</v>
          </cell>
          <cell r="AT233">
            <v>45.145000000000003</v>
          </cell>
          <cell r="AU233">
            <v>4108.6464500000002</v>
          </cell>
          <cell r="AV233">
            <v>55.09</v>
          </cell>
          <cell r="AW233">
            <v>23.978000000000002</v>
          </cell>
          <cell r="AX233">
            <v>1320.9480200000003</v>
          </cell>
          <cell r="AY233">
            <v>7.05</v>
          </cell>
          <cell r="AZ233">
            <v>38.655999999999999</v>
          </cell>
          <cell r="BA233">
            <v>272.52479999999997</v>
          </cell>
          <cell r="BB233">
            <v>82.74</v>
          </cell>
          <cell r="BC233">
            <v>94.424000000000007</v>
          </cell>
          <cell r="BD233">
            <v>7812.6417600000004</v>
          </cell>
          <cell r="BE233">
            <v>17830.8066</v>
          </cell>
          <cell r="BG233">
            <v>51.47</v>
          </cell>
          <cell r="BH233">
            <v>118.479</v>
          </cell>
          <cell r="BI233">
            <v>6098.1141299999999</v>
          </cell>
          <cell r="BJ233">
            <v>23.39</v>
          </cell>
          <cell r="BK233">
            <v>313.24700000000001</v>
          </cell>
          <cell r="BL233">
            <v>7326.8473300000005</v>
          </cell>
          <cell r="BM233">
            <v>43.19</v>
          </cell>
          <cell r="BN233">
            <v>89.463999999999999</v>
          </cell>
          <cell r="BO233">
            <v>3863.9501599999999</v>
          </cell>
          <cell r="BP233">
            <v>45.88</v>
          </cell>
          <cell r="BQ233">
            <v>158.45699999999999</v>
          </cell>
          <cell r="BR233">
            <v>7270.0071600000001</v>
          </cell>
          <cell r="BS233">
            <v>31.85</v>
          </cell>
          <cell r="BT233">
            <v>254.583</v>
          </cell>
          <cell r="BU233">
            <v>8108.4685500000005</v>
          </cell>
          <cell r="BV233">
            <v>557.74</v>
          </cell>
          <cell r="BW233">
            <v>5.6450000000000005</v>
          </cell>
          <cell r="BX233">
            <v>3148.4423000000002</v>
          </cell>
          <cell r="BY233">
            <v>28.89</v>
          </cell>
          <cell r="BZ233">
            <v>153.471</v>
          </cell>
          <cell r="CA233">
            <v>4433.7771899999998</v>
          </cell>
          <cell r="CB233">
            <v>40249.606820000001</v>
          </cell>
          <cell r="CD233">
            <v>16.5</v>
          </cell>
          <cell r="CE233">
            <v>34.49</v>
          </cell>
          <cell r="CF233">
            <v>569.08500000000004</v>
          </cell>
          <cell r="CG233">
            <v>26.650000000000002</v>
          </cell>
          <cell r="CH233">
            <v>29.035</v>
          </cell>
          <cell r="CI233">
            <v>773.78275000000008</v>
          </cell>
          <cell r="CJ233">
            <v>1342.8677500000001</v>
          </cell>
          <cell r="CL233">
            <v>1365.96</v>
          </cell>
        </row>
        <row r="234">
          <cell r="A234" t="str">
            <v>10/19/2006</v>
          </cell>
          <cell r="B234">
            <v>39009</v>
          </cell>
          <cell r="C234">
            <v>96.262868564652777</v>
          </cell>
          <cell r="D234">
            <v>105.4031397772716</v>
          </cell>
          <cell r="E234">
            <v>70.988397701249795</v>
          </cell>
          <cell r="F234">
            <v>74.787563625742777</v>
          </cell>
          <cell r="G234">
            <v>107.73644388398485</v>
          </cell>
          <cell r="H234">
            <v>122.83527990334274</v>
          </cell>
          <cell r="I234">
            <v>61</v>
          </cell>
          <cell r="J234">
            <v>30.468290000000003</v>
          </cell>
          <cell r="K234">
            <v>198.92600000000002</v>
          </cell>
          <cell r="L234">
            <v>6060.9350565400009</v>
          </cell>
          <cell r="M234">
            <v>85.73</v>
          </cell>
          <cell r="N234">
            <v>68.004999999999995</v>
          </cell>
          <cell r="O234">
            <v>5830.0686500000002</v>
          </cell>
          <cell r="P234">
            <v>75.61</v>
          </cell>
          <cell r="Q234">
            <v>151.38400000000001</v>
          </cell>
          <cell r="R234">
            <v>11446.144240000001</v>
          </cell>
          <cell r="S234">
            <v>30.34</v>
          </cell>
          <cell r="T234">
            <v>92.747</v>
          </cell>
          <cell r="U234">
            <v>2813.94398</v>
          </cell>
          <cell r="V234">
            <v>27.92</v>
          </cell>
          <cell r="W234">
            <v>385.97</v>
          </cell>
          <cell r="X234">
            <v>10776.282400000002</v>
          </cell>
          <cell r="Y234">
            <v>75.989999999999995</v>
          </cell>
          <cell r="Z234">
            <v>67.697000000000003</v>
          </cell>
          <cell r="AA234">
            <v>5144.2950300000002</v>
          </cell>
          <cell r="AB234">
            <v>18.93</v>
          </cell>
          <cell r="AC234">
            <v>118.85000000000001</v>
          </cell>
          <cell r="AD234">
            <v>2249.8305</v>
          </cell>
          <cell r="AE234">
            <v>57.21</v>
          </cell>
          <cell r="AF234">
            <v>134.82300000000001</v>
          </cell>
          <cell r="AG234">
            <v>7713.2238300000008</v>
          </cell>
          <cell r="AH234">
            <v>51.620000000000005</v>
          </cell>
          <cell r="AI234">
            <v>81.304000000000002</v>
          </cell>
          <cell r="AJ234">
            <v>4196.9124800000009</v>
          </cell>
          <cell r="AK234">
            <v>56231.636166540004</v>
          </cell>
          <cell r="AM234">
            <v>35.15</v>
          </cell>
          <cell r="AN234">
            <v>49.058</v>
          </cell>
          <cell r="AO234">
            <v>1724.3887</v>
          </cell>
          <cell r="AP234">
            <v>41.59</v>
          </cell>
          <cell r="AQ234">
            <v>65.331000000000003</v>
          </cell>
          <cell r="AR234">
            <v>2717.1162900000004</v>
          </cell>
          <cell r="AS234">
            <v>92.26</v>
          </cell>
          <cell r="AT234">
            <v>45.145000000000003</v>
          </cell>
          <cell r="AU234">
            <v>4165.0777000000007</v>
          </cell>
          <cell r="AV234">
            <v>61</v>
          </cell>
          <cell r="AW234">
            <v>23.978000000000002</v>
          </cell>
          <cell r="AX234">
            <v>1462.6580000000001</v>
          </cell>
          <cell r="AY234">
            <v>7.19</v>
          </cell>
          <cell r="AZ234">
            <v>38.655999999999999</v>
          </cell>
          <cell r="BA234">
            <v>277.93664000000001</v>
          </cell>
          <cell r="BB234">
            <v>84.2</v>
          </cell>
          <cell r="BC234">
            <v>94.424000000000007</v>
          </cell>
          <cell r="BD234">
            <v>7950.5008000000007</v>
          </cell>
          <cell r="BE234">
            <v>18297.67813</v>
          </cell>
          <cell r="BG234">
            <v>51.56</v>
          </cell>
          <cell r="BH234">
            <v>118.479</v>
          </cell>
          <cell r="BI234">
            <v>6108.7772400000003</v>
          </cell>
          <cell r="BJ234">
            <v>23.48</v>
          </cell>
          <cell r="BK234">
            <v>313.24700000000001</v>
          </cell>
          <cell r="BL234">
            <v>7355.0395600000002</v>
          </cell>
          <cell r="BM234">
            <v>43.83</v>
          </cell>
          <cell r="BN234">
            <v>89.463999999999999</v>
          </cell>
          <cell r="BO234">
            <v>3921.2071199999996</v>
          </cell>
          <cell r="BP234">
            <v>46.07</v>
          </cell>
          <cell r="BQ234">
            <v>158.45699999999999</v>
          </cell>
          <cell r="BR234">
            <v>7300.1139899999998</v>
          </cell>
          <cell r="BS234">
            <v>31.94</v>
          </cell>
          <cell r="BT234">
            <v>254.583</v>
          </cell>
          <cell r="BU234">
            <v>8131.3810200000007</v>
          </cell>
          <cell r="BV234">
            <v>554</v>
          </cell>
          <cell r="BW234">
            <v>5.6450000000000005</v>
          </cell>
          <cell r="BX234">
            <v>3127.3300000000004</v>
          </cell>
          <cell r="BY234">
            <v>29.41</v>
          </cell>
          <cell r="BZ234">
            <v>153.471</v>
          </cell>
          <cell r="CA234">
            <v>4513.5821100000003</v>
          </cell>
          <cell r="CB234">
            <v>40457.431040000003</v>
          </cell>
          <cell r="CD234">
            <v>16.400000000000002</v>
          </cell>
          <cell r="CE234">
            <v>34.49</v>
          </cell>
          <cell r="CF234">
            <v>565.63600000000008</v>
          </cell>
          <cell r="CG234">
            <v>26.11</v>
          </cell>
          <cell r="CH234">
            <v>29.035</v>
          </cell>
          <cell r="CI234">
            <v>758.10384999999997</v>
          </cell>
          <cell r="CJ234">
            <v>1323.7398499999999</v>
          </cell>
          <cell r="CL234">
            <v>1366.96</v>
          </cell>
        </row>
        <row r="235">
          <cell r="A235" t="str">
            <v>10/20/2006</v>
          </cell>
          <cell r="B235">
            <v>39010</v>
          </cell>
          <cell r="C235">
            <v>95.914609330368236</v>
          </cell>
          <cell r="D235">
            <v>100.67058712026811</v>
          </cell>
          <cell r="E235">
            <v>70.472943166819675</v>
          </cell>
          <cell r="F235">
            <v>73.64018224712224</v>
          </cell>
          <cell r="G235">
            <v>107.86569987389657</v>
          </cell>
          <cell r="H235">
            <v>118.80789367700362</v>
          </cell>
          <cell r="I235">
            <v>59</v>
          </cell>
          <cell r="J235">
            <v>30.616120000000002</v>
          </cell>
          <cell r="K235">
            <v>198.92600000000002</v>
          </cell>
          <cell r="L235">
            <v>6090.3422871200009</v>
          </cell>
          <cell r="M235">
            <v>82.88</v>
          </cell>
          <cell r="N235">
            <v>68.004999999999995</v>
          </cell>
          <cell r="O235">
            <v>5636.2543999999989</v>
          </cell>
          <cell r="P235">
            <v>75.5</v>
          </cell>
          <cell r="Q235">
            <v>151.38400000000001</v>
          </cell>
          <cell r="R235">
            <v>11429.492000000002</v>
          </cell>
          <cell r="S235">
            <v>30.17</v>
          </cell>
          <cell r="T235">
            <v>92.747</v>
          </cell>
          <cell r="U235">
            <v>2798.1769899999999</v>
          </cell>
          <cell r="V235">
            <v>27.830000000000002</v>
          </cell>
          <cell r="W235">
            <v>385.97</v>
          </cell>
          <cell r="X235">
            <v>10741.545100000001</v>
          </cell>
          <cell r="Y235">
            <v>74.989999999999995</v>
          </cell>
          <cell r="Z235">
            <v>67.697000000000003</v>
          </cell>
          <cell r="AA235">
            <v>5076.5980300000001</v>
          </cell>
          <cell r="AB235">
            <v>18.8</v>
          </cell>
          <cell r="AC235">
            <v>118.85000000000001</v>
          </cell>
          <cell r="AD235">
            <v>2234.38</v>
          </cell>
          <cell r="AE235">
            <v>58.56</v>
          </cell>
          <cell r="AF235">
            <v>134.82300000000001</v>
          </cell>
          <cell r="AG235">
            <v>7895.2348800000009</v>
          </cell>
          <cell r="AH235">
            <v>50.75</v>
          </cell>
          <cell r="AI235">
            <v>81.304000000000002</v>
          </cell>
          <cell r="AJ235">
            <v>4126.1779999999999</v>
          </cell>
          <cell r="AK235">
            <v>56028.201687120003</v>
          </cell>
          <cell r="AM235">
            <v>34.72</v>
          </cell>
          <cell r="AN235">
            <v>49.058</v>
          </cell>
          <cell r="AO235">
            <v>1703.29376</v>
          </cell>
          <cell r="AP235">
            <v>39.44</v>
          </cell>
          <cell r="AQ235">
            <v>65.331000000000003</v>
          </cell>
          <cell r="AR235">
            <v>2576.6546400000002</v>
          </cell>
          <cell r="AS235">
            <v>89.570000000000007</v>
          </cell>
          <cell r="AT235">
            <v>45.145000000000003</v>
          </cell>
          <cell r="AU235">
            <v>4043.6376500000006</v>
          </cell>
          <cell r="AV235">
            <v>59</v>
          </cell>
          <cell r="AW235">
            <v>23.978000000000002</v>
          </cell>
          <cell r="AX235">
            <v>1414.702</v>
          </cell>
          <cell r="AY235">
            <v>6.15</v>
          </cell>
          <cell r="AZ235">
            <v>38.655999999999999</v>
          </cell>
          <cell r="BA235">
            <v>237.73439999999999</v>
          </cell>
          <cell r="BB235">
            <v>79.430000000000007</v>
          </cell>
          <cell r="BC235">
            <v>94.424000000000007</v>
          </cell>
          <cell r="BD235">
            <v>7500.098320000001</v>
          </cell>
          <cell r="BE235">
            <v>17476.120770000001</v>
          </cell>
          <cell r="BG235">
            <v>51.21</v>
          </cell>
          <cell r="BH235">
            <v>118.479</v>
          </cell>
          <cell r="BI235">
            <v>6067.3095899999998</v>
          </cell>
          <cell r="BJ235">
            <v>23.23</v>
          </cell>
          <cell r="BK235">
            <v>313.24700000000001</v>
          </cell>
          <cell r="BL235">
            <v>7276.7278100000003</v>
          </cell>
          <cell r="BM235">
            <v>43.83</v>
          </cell>
          <cell r="BN235">
            <v>89.463999999999999</v>
          </cell>
          <cell r="BO235">
            <v>3921.2071199999996</v>
          </cell>
          <cell r="BP235">
            <v>46.12</v>
          </cell>
          <cell r="BQ235">
            <v>158.45699999999999</v>
          </cell>
          <cell r="BR235">
            <v>7308.0368399999988</v>
          </cell>
          <cell r="BS235">
            <v>31.34</v>
          </cell>
          <cell r="BT235">
            <v>254.583</v>
          </cell>
          <cell r="BU235">
            <v>7978.6312200000002</v>
          </cell>
          <cell r="BV235">
            <v>554</v>
          </cell>
          <cell r="BW235">
            <v>5.6450000000000005</v>
          </cell>
          <cell r="BX235">
            <v>3127.3300000000004</v>
          </cell>
          <cell r="BY235">
            <v>29.22</v>
          </cell>
          <cell r="BZ235">
            <v>153.471</v>
          </cell>
          <cell r="CA235">
            <v>4484.4226200000003</v>
          </cell>
          <cell r="CB235">
            <v>40163.665199999996</v>
          </cell>
          <cell r="CD235">
            <v>16.190000000000001</v>
          </cell>
          <cell r="CE235">
            <v>34.49</v>
          </cell>
          <cell r="CF235">
            <v>558.39310000000012</v>
          </cell>
          <cell r="CG235">
            <v>25.66</v>
          </cell>
          <cell r="CH235">
            <v>29.035</v>
          </cell>
          <cell r="CI235">
            <v>745.03809999999999</v>
          </cell>
          <cell r="CJ235">
            <v>1303.4312</v>
          </cell>
          <cell r="CL235">
            <v>1368.6000000000001</v>
          </cell>
        </row>
        <row r="236">
          <cell r="A236" t="str">
            <v>10/23/2006</v>
          </cell>
          <cell r="B236">
            <v>39013</v>
          </cell>
          <cell r="C236">
            <v>96.091967151894949</v>
          </cell>
          <cell r="D236">
            <v>100.34637747681903</v>
          </cell>
          <cell r="E236">
            <v>69.835760522716456</v>
          </cell>
          <cell r="F236">
            <v>71.298196325105593</v>
          </cell>
          <cell r="G236">
            <v>108.52931904161412</v>
          </cell>
          <cell r="H236">
            <v>120.84172372130486</v>
          </cell>
          <cell r="I236">
            <v>60.01</v>
          </cell>
          <cell r="J236">
            <v>30.503490000000003</v>
          </cell>
          <cell r="K236">
            <v>198.92600000000002</v>
          </cell>
          <cell r="L236">
            <v>6067.9372517400006</v>
          </cell>
          <cell r="M236">
            <v>83.710000000000008</v>
          </cell>
          <cell r="N236">
            <v>68.004999999999995</v>
          </cell>
          <cell r="O236">
            <v>5692.6985500000001</v>
          </cell>
          <cell r="P236">
            <v>75.25</v>
          </cell>
          <cell r="Q236">
            <v>151.38400000000001</v>
          </cell>
          <cell r="R236">
            <v>11391.646000000001</v>
          </cell>
          <cell r="S236">
            <v>30.150000000000002</v>
          </cell>
          <cell r="T236">
            <v>92.747</v>
          </cell>
          <cell r="U236">
            <v>2796.3220500000002</v>
          </cell>
          <cell r="V236">
            <v>27.84</v>
          </cell>
          <cell r="W236">
            <v>385.97</v>
          </cell>
          <cell r="X236">
            <v>10745.4048</v>
          </cell>
          <cell r="Y236">
            <v>75.820000000000007</v>
          </cell>
          <cell r="Z236">
            <v>67.697000000000003</v>
          </cell>
          <cell r="AA236">
            <v>5132.786540000001</v>
          </cell>
          <cell r="AB236">
            <v>18.97</v>
          </cell>
          <cell r="AC236">
            <v>118.85000000000001</v>
          </cell>
          <cell r="AD236">
            <v>2254.5844999999999</v>
          </cell>
          <cell r="AE236">
            <v>58.54</v>
          </cell>
          <cell r="AF236">
            <v>134.82300000000001</v>
          </cell>
          <cell r="AG236">
            <v>7892.5384200000008</v>
          </cell>
          <cell r="AH236">
            <v>51.14</v>
          </cell>
          <cell r="AI236">
            <v>81.304000000000002</v>
          </cell>
          <cell r="AJ236">
            <v>4157.8865599999999</v>
          </cell>
          <cell r="AK236">
            <v>56131.804671739999</v>
          </cell>
          <cell r="AM236">
            <v>35.79</v>
          </cell>
          <cell r="AN236">
            <v>49.058</v>
          </cell>
          <cell r="AO236">
            <v>1755.7858200000001</v>
          </cell>
          <cell r="AP236">
            <v>39.25</v>
          </cell>
          <cell r="AQ236">
            <v>65.331000000000003</v>
          </cell>
          <cell r="AR236">
            <v>2564.2417500000001</v>
          </cell>
          <cell r="AS236">
            <v>87.17</v>
          </cell>
          <cell r="AT236">
            <v>45.145000000000003</v>
          </cell>
          <cell r="AU236">
            <v>3935.2896500000002</v>
          </cell>
          <cell r="AV236">
            <v>60.01</v>
          </cell>
          <cell r="AW236">
            <v>23.978000000000002</v>
          </cell>
          <cell r="AX236">
            <v>1438.9197799999999</v>
          </cell>
          <cell r="AY236">
            <v>6.2</v>
          </cell>
          <cell r="AZ236">
            <v>38.655999999999999</v>
          </cell>
          <cell r="BA236">
            <v>239.66720000000001</v>
          </cell>
          <cell r="BB236">
            <v>79.28</v>
          </cell>
          <cell r="BC236">
            <v>94.424000000000007</v>
          </cell>
          <cell r="BD236">
            <v>7485.9347200000002</v>
          </cell>
          <cell r="BE236">
            <v>17419.838920000002</v>
          </cell>
          <cell r="BG236">
            <v>50.800000000000004</v>
          </cell>
          <cell r="BH236">
            <v>118.479</v>
          </cell>
          <cell r="BI236">
            <v>6018.7332000000006</v>
          </cell>
          <cell r="BJ236">
            <v>23.02</v>
          </cell>
          <cell r="BK236">
            <v>313.24700000000001</v>
          </cell>
          <cell r="BL236">
            <v>7210.9459400000005</v>
          </cell>
          <cell r="BM236">
            <v>43.21</v>
          </cell>
          <cell r="BN236">
            <v>89.463999999999999</v>
          </cell>
          <cell r="BO236">
            <v>3865.7394399999998</v>
          </cell>
          <cell r="BP236">
            <v>45.39</v>
          </cell>
          <cell r="BQ236">
            <v>158.45699999999999</v>
          </cell>
          <cell r="BR236">
            <v>7192.3632299999999</v>
          </cell>
          <cell r="BS236">
            <v>31.11</v>
          </cell>
          <cell r="BT236">
            <v>254.583</v>
          </cell>
          <cell r="BU236">
            <v>7920.0771299999997</v>
          </cell>
          <cell r="BV236">
            <v>552.25</v>
          </cell>
          <cell r="BW236">
            <v>5.6450000000000005</v>
          </cell>
          <cell r="BX236">
            <v>3117.4512500000001</v>
          </cell>
          <cell r="BY236">
            <v>29.16</v>
          </cell>
          <cell r="BZ236">
            <v>153.471</v>
          </cell>
          <cell r="CA236">
            <v>4475.2143599999999</v>
          </cell>
          <cell r="CB236">
            <v>39800.524549999995</v>
          </cell>
          <cell r="CD236">
            <v>15.67</v>
          </cell>
          <cell r="CE236">
            <v>34.49</v>
          </cell>
          <cell r="CF236">
            <v>540.45830000000001</v>
          </cell>
          <cell r="CG236">
            <v>24.85</v>
          </cell>
          <cell r="CH236">
            <v>29.035</v>
          </cell>
          <cell r="CI236">
            <v>721.51975000000004</v>
          </cell>
          <cell r="CJ236">
            <v>1261.9780500000002</v>
          </cell>
          <cell r="CL236">
            <v>1377.02</v>
          </cell>
        </row>
        <row r="237">
          <cell r="A237" t="str">
            <v>10/24/2006</v>
          </cell>
          <cell r="B237">
            <v>39014</v>
          </cell>
          <cell r="C237">
            <v>95.980529160016985</v>
          </cell>
          <cell r="D237">
            <v>102.14749657176476</v>
          </cell>
          <cell r="E237">
            <v>71.272292240977336</v>
          </cell>
          <cell r="F237">
            <v>73.452283938322012</v>
          </cell>
          <cell r="G237">
            <v>108.55729823455232</v>
          </cell>
          <cell r="H237">
            <v>121.72774869109948</v>
          </cell>
          <cell r="I237">
            <v>60.45</v>
          </cell>
          <cell r="J237">
            <v>30.461250000000003</v>
          </cell>
          <cell r="K237">
            <v>198.92600000000002</v>
          </cell>
          <cell r="L237">
            <v>6059.5346175000013</v>
          </cell>
          <cell r="M237">
            <v>83.350000000000009</v>
          </cell>
          <cell r="N237">
            <v>68.004999999999995</v>
          </cell>
          <cell r="O237">
            <v>5668.2167500000005</v>
          </cell>
          <cell r="P237">
            <v>75.489999999999995</v>
          </cell>
          <cell r="Q237">
            <v>151.38400000000001</v>
          </cell>
          <cell r="R237">
            <v>11427.978160000001</v>
          </cell>
          <cell r="S237">
            <v>29.200000000000003</v>
          </cell>
          <cell r="T237">
            <v>92.747</v>
          </cell>
          <cell r="U237">
            <v>2708.2124000000003</v>
          </cell>
          <cell r="V237">
            <v>28</v>
          </cell>
          <cell r="W237">
            <v>385.97</v>
          </cell>
          <cell r="X237">
            <v>10807.16</v>
          </cell>
          <cell r="Y237">
            <v>75.59</v>
          </cell>
          <cell r="Z237">
            <v>67.697000000000003</v>
          </cell>
          <cell r="AA237">
            <v>5117.21623</v>
          </cell>
          <cell r="AB237">
            <v>18.920000000000002</v>
          </cell>
          <cell r="AC237">
            <v>118.85000000000001</v>
          </cell>
          <cell r="AD237">
            <v>2248.6420000000003</v>
          </cell>
          <cell r="AE237">
            <v>58.26</v>
          </cell>
          <cell r="AF237">
            <v>134.82300000000001</v>
          </cell>
          <cell r="AG237">
            <v>7854.7879800000001</v>
          </cell>
          <cell r="AH237">
            <v>51.35</v>
          </cell>
          <cell r="AI237">
            <v>81.304000000000002</v>
          </cell>
          <cell r="AJ237">
            <v>4174.9603999999999</v>
          </cell>
          <cell r="AK237">
            <v>56066.708537500002</v>
          </cell>
          <cell r="AM237">
            <v>38</v>
          </cell>
          <cell r="AN237">
            <v>49.058</v>
          </cell>
          <cell r="AO237">
            <v>1864.204</v>
          </cell>
          <cell r="AP237">
            <v>39.56</v>
          </cell>
          <cell r="AQ237">
            <v>65.331000000000003</v>
          </cell>
          <cell r="AR237">
            <v>2584.4943600000001</v>
          </cell>
          <cell r="AS237">
            <v>89.01</v>
          </cell>
          <cell r="AT237">
            <v>45.145000000000003</v>
          </cell>
          <cell r="AU237">
            <v>4018.3564500000007</v>
          </cell>
          <cell r="AV237">
            <v>60.45</v>
          </cell>
          <cell r="AW237">
            <v>23.978000000000002</v>
          </cell>
          <cell r="AX237">
            <v>1449.4701000000002</v>
          </cell>
          <cell r="AY237">
            <v>5.9</v>
          </cell>
          <cell r="AZ237">
            <v>38.655999999999999</v>
          </cell>
          <cell r="BA237">
            <v>228.07040000000001</v>
          </cell>
          <cell r="BB237">
            <v>80.36</v>
          </cell>
          <cell r="BC237">
            <v>94.424000000000007</v>
          </cell>
          <cell r="BD237">
            <v>7587.9126400000005</v>
          </cell>
          <cell r="BE237">
            <v>17732.507950000003</v>
          </cell>
          <cell r="BG237">
            <v>52.39</v>
          </cell>
          <cell r="BH237">
            <v>118.479</v>
          </cell>
          <cell r="BI237">
            <v>6207.11481</v>
          </cell>
          <cell r="BJ237">
            <v>23.580000000000002</v>
          </cell>
          <cell r="BK237">
            <v>313.24700000000001</v>
          </cell>
          <cell r="BL237">
            <v>7386.3642600000012</v>
          </cell>
          <cell r="BM237">
            <v>44.32</v>
          </cell>
          <cell r="BN237">
            <v>89.463999999999999</v>
          </cell>
          <cell r="BO237">
            <v>3965.04448</v>
          </cell>
          <cell r="BP237">
            <v>46.34</v>
          </cell>
          <cell r="BQ237">
            <v>158.45699999999999</v>
          </cell>
          <cell r="BR237">
            <v>7342.8973800000003</v>
          </cell>
          <cell r="BS237">
            <v>31.76</v>
          </cell>
          <cell r="BT237">
            <v>254.583</v>
          </cell>
          <cell r="BU237">
            <v>8085.5560800000003</v>
          </cell>
          <cell r="BV237">
            <v>547.30000000000007</v>
          </cell>
          <cell r="BW237">
            <v>5.6450000000000005</v>
          </cell>
          <cell r="BX237">
            <v>3089.5085000000008</v>
          </cell>
          <cell r="BY237">
            <v>29.6</v>
          </cell>
          <cell r="BZ237">
            <v>153.471</v>
          </cell>
          <cell r="CA237">
            <v>4542.7416000000003</v>
          </cell>
          <cell r="CB237">
            <v>40619.227110000007</v>
          </cell>
          <cell r="CD237">
            <v>15.74</v>
          </cell>
          <cell r="CE237">
            <v>34.49</v>
          </cell>
          <cell r="CF237">
            <v>542.87260000000003</v>
          </cell>
          <cell r="CG237">
            <v>26.080000000000002</v>
          </cell>
          <cell r="CH237">
            <v>29.035</v>
          </cell>
          <cell r="CI237">
            <v>757.23280000000011</v>
          </cell>
          <cell r="CJ237">
            <v>1300.1054000000001</v>
          </cell>
          <cell r="CL237">
            <v>1377.375</v>
          </cell>
        </row>
        <row r="238">
          <cell r="A238" t="str">
            <v>10/25/2006</v>
          </cell>
          <cell r="B238">
            <v>39015</v>
          </cell>
          <cell r="C238">
            <v>94.582910709605073</v>
          </cell>
          <cell r="D238">
            <v>102.32976161069449</v>
          </cell>
          <cell r="E238">
            <v>72.793117997731315</v>
          </cell>
          <cell r="F238">
            <v>74.815004304251502</v>
          </cell>
          <cell r="G238">
            <v>108.93954918032787</v>
          </cell>
          <cell r="H238">
            <v>122.19089810712846</v>
          </cell>
          <cell r="I238">
            <v>60.68</v>
          </cell>
          <cell r="J238">
            <v>30.214850000000002</v>
          </cell>
          <cell r="K238">
            <v>198.92600000000002</v>
          </cell>
          <cell r="L238">
            <v>6010.5192511000005</v>
          </cell>
          <cell r="M238">
            <v>81.100000000000009</v>
          </cell>
          <cell r="N238">
            <v>68.004999999999995</v>
          </cell>
          <cell r="O238">
            <v>5515.2055</v>
          </cell>
          <cell r="P238">
            <v>74.820000000000007</v>
          </cell>
          <cell r="Q238">
            <v>151.38400000000001</v>
          </cell>
          <cell r="R238">
            <v>11326.550880000003</v>
          </cell>
          <cell r="S238">
            <v>28.130700000000001</v>
          </cell>
          <cell r="T238">
            <v>92.747</v>
          </cell>
          <cell r="U238">
            <v>2609.0380329</v>
          </cell>
          <cell r="V238">
            <v>27.740000000000002</v>
          </cell>
          <cell r="W238">
            <v>385.97</v>
          </cell>
          <cell r="X238">
            <v>10706.807800000002</v>
          </cell>
          <cell r="Y238">
            <v>74.710000000000008</v>
          </cell>
          <cell r="Z238">
            <v>67.697000000000003</v>
          </cell>
          <cell r="AA238">
            <v>5057.6428700000006</v>
          </cell>
          <cell r="AB238">
            <v>19.010000000000002</v>
          </cell>
          <cell r="AC238">
            <v>118.85000000000001</v>
          </cell>
          <cell r="AD238">
            <v>2259.3385000000003</v>
          </cell>
          <cell r="AE238">
            <v>58.33</v>
          </cell>
          <cell r="AF238">
            <v>134.82300000000001</v>
          </cell>
          <cell r="AG238">
            <v>7864.22559</v>
          </cell>
          <cell r="AH238">
            <v>47.980000000000004</v>
          </cell>
          <cell r="AI238">
            <v>81.304000000000002</v>
          </cell>
          <cell r="AJ238">
            <v>3900.9659200000006</v>
          </cell>
          <cell r="AK238">
            <v>55250.294344000016</v>
          </cell>
          <cell r="AM238">
            <v>37.99</v>
          </cell>
          <cell r="AN238">
            <v>49.058</v>
          </cell>
          <cell r="AO238">
            <v>1863.71342</v>
          </cell>
          <cell r="AP238">
            <v>39.840000000000003</v>
          </cell>
          <cell r="AQ238">
            <v>65.331000000000003</v>
          </cell>
          <cell r="AR238">
            <v>2602.7870400000002</v>
          </cell>
          <cell r="AS238">
            <v>89.45</v>
          </cell>
          <cell r="AT238">
            <v>45.145000000000003</v>
          </cell>
          <cell r="AU238">
            <v>4038.2202500000003</v>
          </cell>
          <cell r="AV238">
            <v>60.68</v>
          </cell>
          <cell r="AW238">
            <v>23.978000000000002</v>
          </cell>
          <cell r="AX238">
            <v>1454.98504</v>
          </cell>
          <cell r="AY238">
            <v>6.09</v>
          </cell>
          <cell r="AZ238">
            <v>38.655999999999999</v>
          </cell>
          <cell r="BA238">
            <v>235.41503999999998</v>
          </cell>
          <cell r="BB238">
            <v>80.16</v>
          </cell>
          <cell r="BC238">
            <v>94.424000000000007</v>
          </cell>
          <cell r="BD238">
            <v>7569.0278400000007</v>
          </cell>
          <cell r="BE238">
            <v>17764.148630000003</v>
          </cell>
          <cell r="BG238">
            <v>53.61</v>
          </cell>
          <cell r="BH238">
            <v>118.479</v>
          </cell>
          <cell r="BI238">
            <v>6351.6591900000003</v>
          </cell>
          <cell r="BJ238">
            <v>23.97</v>
          </cell>
          <cell r="BK238">
            <v>313.24700000000001</v>
          </cell>
          <cell r="BL238">
            <v>7508.5305900000003</v>
          </cell>
          <cell r="BM238">
            <v>45.61</v>
          </cell>
          <cell r="BN238">
            <v>89.463999999999999</v>
          </cell>
          <cell r="BO238">
            <v>4080.4530399999999</v>
          </cell>
          <cell r="BP238">
            <v>47.47</v>
          </cell>
          <cell r="BQ238">
            <v>158.45699999999999</v>
          </cell>
          <cell r="BR238">
            <v>7521.9537899999996</v>
          </cell>
          <cell r="BS238">
            <v>32.200000000000003</v>
          </cell>
          <cell r="BT238">
            <v>254.583</v>
          </cell>
          <cell r="BU238">
            <v>8197.5726000000013</v>
          </cell>
          <cell r="BV238">
            <v>558.75</v>
          </cell>
          <cell r="BW238">
            <v>5.6450000000000005</v>
          </cell>
          <cell r="BX238">
            <v>3154.1437500000002</v>
          </cell>
          <cell r="BY238">
            <v>30.44</v>
          </cell>
          <cell r="BZ238">
            <v>153.471</v>
          </cell>
          <cell r="CA238">
            <v>4671.6572400000005</v>
          </cell>
          <cell r="CB238">
            <v>41485.970200000003</v>
          </cell>
          <cell r="CD238">
            <v>16.010000000000002</v>
          </cell>
          <cell r="CE238">
            <v>34.49</v>
          </cell>
          <cell r="CF238">
            <v>552.18490000000008</v>
          </cell>
          <cell r="CG238">
            <v>26.59</v>
          </cell>
          <cell r="CH238">
            <v>29.035</v>
          </cell>
          <cell r="CI238">
            <v>772.04065000000003</v>
          </cell>
          <cell r="CJ238">
            <v>1324.2255500000001</v>
          </cell>
          <cell r="CL238">
            <v>1382.2250000000001</v>
          </cell>
        </row>
        <row r="239">
          <cell r="A239" t="str">
            <v>10/26/2006</v>
          </cell>
          <cell r="B239">
            <v>39016</v>
          </cell>
          <cell r="C239">
            <v>96.964352419696212</v>
          </cell>
          <cell r="D239">
            <v>102.64546154918747</v>
          </cell>
          <cell r="E239">
            <v>73.860683900565945</v>
          </cell>
          <cell r="F239">
            <v>76.649165357469371</v>
          </cell>
          <cell r="G239">
            <v>109.48021752837325</v>
          </cell>
          <cell r="H239">
            <v>123.27829238824002</v>
          </cell>
          <cell r="I239">
            <v>61.22</v>
          </cell>
          <cell r="J239">
            <v>30.897710000000004</v>
          </cell>
          <cell r="K239">
            <v>198.92600000000002</v>
          </cell>
          <cell r="L239">
            <v>6146.3578594600012</v>
          </cell>
          <cell r="M239">
            <v>84.99</v>
          </cell>
          <cell r="N239">
            <v>68.004999999999995</v>
          </cell>
          <cell r="O239">
            <v>5779.7449499999993</v>
          </cell>
          <cell r="P239">
            <v>76.88</v>
          </cell>
          <cell r="Q239">
            <v>151.38400000000001</v>
          </cell>
          <cell r="R239">
            <v>11638.40192</v>
          </cell>
          <cell r="S239">
            <v>28.54</v>
          </cell>
          <cell r="T239">
            <v>92.747</v>
          </cell>
          <cell r="U239">
            <v>2646.9993799999997</v>
          </cell>
          <cell r="V239">
            <v>28.6</v>
          </cell>
          <cell r="W239">
            <v>385.97</v>
          </cell>
          <cell r="X239">
            <v>11038.742000000002</v>
          </cell>
          <cell r="Y239">
            <v>77.790000000000006</v>
          </cell>
          <cell r="Z239">
            <v>67.697000000000003</v>
          </cell>
          <cell r="AA239">
            <v>5266.1496300000008</v>
          </cell>
          <cell r="AB239">
            <v>19.22</v>
          </cell>
          <cell r="AC239">
            <v>118.85000000000001</v>
          </cell>
          <cell r="AD239">
            <v>2284.297</v>
          </cell>
          <cell r="AE239">
            <v>58.86</v>
          </cell>
          <cell r="AF239">
            <v>134.82300000000001</v>
          </cell>
          <cell r="AG239">
            <v>7935.6817800000008</v>
          </cell>
          <cell r="AH239">
            <v>48.03</v>
          </cell>
          <cell r="AI239">
            <v>81.304000000000002</v>
          </cell>
          <cell r="AJ239">
            <v>3905.0311200000001</v>
          </cell>
          <cell r="AK239">
            <v>56641.405639459997</v>
          </cell>
          <cell r="AM239">
            <v>37.9</v>
          </cell>
          <cell r="AN239">
            <v>49.058</v>
          </cell>
          <cell r="AO239">
            <v>1859.2982</v>
          </cell>
          <cell r="AP239">
            <v>40.1</v>
          </cell>
          <cell r="AQ239">
            <v>65.331000000000003</v>
          </cell>
          <cell r="AR239">
            <v>2619.7731000000003</v>
          </cell>
          <cell r="AS239">
            <v>89.88</v>
          </cell>
          <cell r="AT239">
            <v>45.145000000000003</v>
          </cell>
          <cell r="AU239">
            <v>4057.6325999999999</v>
          </cell>
          <cell r="AV239">
            <v>61.22</v>
          </cell>
          <cell r="AW239">
            <v>23.978000000000002</v>
          </cell>
          <cell r="AX239">
            <v>1467.93316</v>
          </cell>
          <cell r="AY239">
            <v>6.15</v>
          </cell>
          <cell r="AZ239">
            <v>38.655999999999999</v>
          </cell>
          <cell r="BA239">
            <v>237.73439999999999</v>
          </cell>
          <cell r="BB239">
            <v>80.239999999999995</v>
          </cell>
          <cell r="BC239">
            <v>94.424000000000007</v>
          </cell>
          <cell r="BD239">
            <v>7576.58176</v>
          </cell>
          <cell r="BE239">
            <v>17818.953219999999</v>
          </cell>
          <cell r="BG239">
            <v>54.27</v>
          </cell>
          <cell r="BH239">
            <v>118.479</v>
          </cell>
          <cell r="BI239">
            <v>6429.8553300000003</v>
          </cell>
          <cell r="BJ239">
            <v>24.5</v>
          </cell>
          <cell r="BK239">
            <v>313.24700000000001</v>
          </cell>
          <cell r="BL239">
            <v>7674.5515000000005</v>
          </cell>
          <cell r="BM239">
            <v>46.300000000000004</v>
          </cell>
          <cell r="BN239">
            <v>89.463999999999999</v>
          </cell>
          <cell r="BO239">
            <v>4142.1832000000004</v>
          </cell>
          <cell r="BP239">
            <v>48.27</v>
          </cell>
          <cell r="BQ239">
            <v>158.45699999999999</v>
          </cell>
          <cell r="BR239">
            <v>7648.7193900000002</v>
          </cell>
          <cell r="BS239">
            <v>32.660000000000004</v>
          </cell>
          <cell r="BT239">
            <v>254.583</v>
          </cell>
          <cell r="BU239">
            <v>8314.6807800000006</v>
          </cell>
          <cell r="BV239">
            <v>567.5</v>
          </cell>
          <cell r="BW239">
            <v>5.6450000000000005</v>
          </cell>
          <cell r="BX239">
            <v>3203.5375000000004</v>
          </cell>
          <cell r="BY239">
            <v>30.5</v>
          </cell>
          <cell r="BZ239">
            <v>153.471</v>
          </cell>
          <cell r="CA239">
            <v>4680.8654999999999</v>
          </cell>
          <cell r="CB239">
            <v>42094.393199999999</v>
          </cell>
          <cell r="CD239">
            <v>16</v>
          </cell>
          <cell r="CE239">
            <v>34.49</v>
          </cell>
          <cell r="CF239">
            <v>551.84</v>
          </cell>
          <cell r="CG239">
            <v>27.72</v>
          </cell>
          <cell r="CH239">
            <v>29.035</v>
          </cell>
          <cell r="CI239">
            <v>804.85019999999997</v>
          </cell>
          <cell r="CJ239">
            <v>1356.6902</v>
          </cell>
          <cell r="CL239">
            <v>1389.085</v>
          </cell>
        </row>
        <row r="240">
          <cell r="A240" t="str">
            <v>10/27/2006</v>
          </cell>
          <cell r="B240">
            <v>39017</v>
          </cell>
          <cell r="C240">
            <v>96.125922662309733</v>
          </cell>
          <cell r="D240">
            <v>104.10953852736426</v>
          </cell>
          <cell r="E240">
            <v>72.07785594914121</v>
          </cell>
          <cell r="F240">
            <v>73.761772645006801</v>
          </cell>
          <cell r="G240">
            <v>108.5545397225725</v>
          </cell>
          <cell r="H240">
            <v>124.90938380990737</v>
          </cell>
          <cell r="I240">
            <v>62.03</v>
          </cell>
          <cell r="J240">
            <v>30.735800000000001</v>
          </cell>
          <cell r="K240">
            <v>198.92600000000002</v>
          </cell>
          <cell r="L240">
            <v>6114.1497508000011</v>
          </cell>
          <cell r="M240">
            <v>84.74</v>
          </cell>
          <cell r="N240">
            <v>68.004999999999995</v>
          </cell>
          <cell r="O240">
            <v>5762.7436999999991</v>
          </cell>
          <cell r="P240">
            <v>76.95</v>
          </cell>
          <cell r="Q240">
            <v>151.38400000000001</v>
          </cell>
          <cell r="R240">
            <v>11648.998800000001</v>
          </cell>
          <cell r="S240">
            <v>30</v>
          </cell>
          <cell r="T240">
            <v>92.747</v>
          </cell>
          <cell r="U240">
            <v>2782.41</v>
          </cell>
          <cell r="V240">
            <v>28.36</v>
          </cell>
          <cell r="W240">
            <v>385.97</v>
          </cell>
          <cell r="X240">
            <v>10946.109200000001</v>
          </cell>
          <cell r="Y240">
            <v>73.600000000000009</v>
          </cell>
          <cell r="Z240">
            <v>67.697000000000003</v>
          </cell>
          <cell r="AA240">
            <v>4982.4992000000011</v>
          </cell>
          <cell r="AB240">
            <v>18.93</v>
          </cell>
          <cell r="AC240">
            <v>118.85000000000001</v>
          </cell>
          <cell r="AD240">
            <v>2249.8305</v>
          </cell>
          <cell r="AE240">
            <v>57.96</v>
          </cell>
          <cell r="AF240">
            <v>134.82300000000001</v>
          </cell>
          <cell r="AG240">
            <v>7814.3410800000001</v>
          </cell>
          <cell r="AH240">
            <v>47.36</v>
          </cell>
          <cell r="AI240">
            <v>81.304000000000002</v>
          </cell>
          <cell r="AJ240">
            <v>3850.55744</v>
          </cell>
          <cell r="AK240">
            <v>56151.639670800003</v>
          </cell>
          <cell r="AM240">
            <v>37.85</v>
          </cell>
          <cell r="AN240">
            <v>49.058</v>
          </cell>
          <cell r="AO240">
            <v>1856.8453</v>
          </cell>
          <cell r="AP240">
            <v>43.09</v>
          </cell>
          <cell r="AQ240">
            <v>65.331000000000003</v>
          </cell>
          <cell r="AR240">
            <v>2815.1127900000001</v>
          </cell>
          <cell r="AS240">
            <v>90.09</v>
          </cell>
          <cell r="AT240">
            <v>45.145000000000003</v>
          </cell>
          <cell r="AU240">
            <v>4067.1130500000004</v>
          </cell>
          <cell r="AV240">
            <v>62.03</v>
          </cell>
          <cell r="AW240">
            <v>23.978000000000002</v>
          </cell>
          <cell r="AX240">
            <v>1487.3553400000001</v>
          </cell>
          <cell r="AY240">
            <v>6.45</v>
          </cell>
          <cell r="AZ240">
            <v>38.655999999999999</v>
          </cell>
          <cell r="BA240">
            <v>249.3312</v>
          </cell>
          <cell r="BB240">
            <v>80.460000000000008</v>
          </cell>
          <cell r="BC240">
            <v>94.424000000000007</v>
          </cell>
          <cell r="BD240">
            <v>7597.3550400000013</v>
          </cell>
          <cell r="BE240">
            <v>18073.112720000001</v>
          </cell>
          <cell r="BG240">
            <v>52.51</v>
          </cell>
          <cell r="BH240">
            <v>118.479</v>
          </cell>
          <cell r="BI240">
            <v>6221.3322899999994</v>
          </cell>
          <cell r="BJ240">
            <v>23.75</v>
          </cell>
          <cell r="BK240">
            <v>313.24700000000001</v>
          </cell>
          <cell r="BL240">
            <v>7439.61625</v>
          </cell>
          <cell r="BM240">
            <v>45.51</v>
          </cell>
          <cell r="BN240">
            <v>89.463999999999999</v>
          </cell>
          <cell r="BO240">
            <v>4071.5066399999996</v>
          </cell>
          <cell r="BP240">
            <v>47.65</v>
          </cell>
          <cell r="BQ240">
            <v>158.45699999999999</v>
          </cell>
          <cell r="BR240">
            <v>7550.4760499999993</v>
          </cell>
          <cell r="BS240">
            <v>31.62</v>
          </cell>
          <cell r="BT240">
            <v>254.583</v>
          </cell>
          <cell r="BU240">
            <v>8049.91446</v>
          </cell>
          <cell r="BV240">
            <v>566</v>
          </cell>
          <cell r="BW240">
            <v>5.6450000000000005</v>
          </cell>
          <cell r="BX240">
            <v>3195.07</v>
          </cell>
          <cell r="BY240">
            <v>29.650000000000002</v>
          </cell>
          <cell r="BZ240">
            <v>153.471</v>
          </cell>
          <cell r="CA240">
            <v>4550.4151500000007</v>
          </cell>
          <cell r="CB240">
            <v>41078.330839999995</v>
          </cell>
          <cell r="CD240">
            <v>15.52</v>
          </cell>
          <cell r="CE240">
            <v>34.49</v>
          </cell>
          <cell r="CF240">
            <v>535.28480000000002</v>
          </cell>
          <cell r="CG240">
            <v>26.53</v>
          </cell>
          <cell r="CH240">
            <v>29.035</v>
          </cell>
          <cell r="CI240">
            <v>770.29855000000009</v>
          </cell>
          <cell r="CJ240">
            <v>1305.5833500000001</v>
          </cell>
          <cell r="CL240">
            <v>1377.34</v>
          </cell>
        </row>
        <row r="241">
          <cell r="A241" t="str">
            <v>10/30/2006</v>
          </cell>
          <cell r="B241">
            <v>39020</v>
          </cell>
          <cell r="C241">
            <v>95.833736543063168</v>
          </cell>
          <cell r="D241">
            <v>102.55688552421887</v>
          </cell>
          <cell r="E241">
            <v>71.669267687805032</v>
          </cell>
          <cell r="F241">
            <v>74.081798075063816</v>
          </cell>
          <cell r="G241">
            <v>108.60104035308953</v>
          </cell>
          <cell r="H241">
            <v>124.62746677406362</v>
          </cell>
          <cell r="I241">
            <v>61.89</v>
          </cell>
          <cell r="J241">
            <v>30.771000000000001</v>
          </cell>
          <cell r="K241">
            <v>198.92600000000002</v>
          </cell>
          <cell r="L241">
            <v>6121.1519460000009</v>
          </cell>
          <cell r="M241">
            <v>84.63</v>
          </cell>
          <cell r="N241">
            <v>68.004999999999995</v>
          </cell>
          <cell r="O241">
            <v>5755.2631499999989</v>
          </cell>
          <cell r="P241">
            <v>76.350000000000009</v>
          </cell>
          <cell r="Q241">
            <v>151.38400000000001</v>
          </cell>
          <cell r="R241">
            <v>11558.168400000002</v>
          </cell>
          <cell r="S241">
            <v>30.400000000000002</v>
          </cell>
          <cell r="T241">
            <v>92.747</v>
          </cell>
          <cell r="U241">
            <v>2819.5088000000001</v>
          </cell>
          <cell r="V241">
            <v>28</v>
          </cell>
          <cell r="W241">
            <v>385.97</v>
          </cell>
          <cell r="X241">
            <v>10807.16</v>
          </cell>
          <cell r="Y241">
            <v>71.72</v>
          </cell>
          <cell r="Z241">
            <v>67.697000000000003</v>
          </cell>
          <cell r="AA241">
            <v>4855.2288399999998</v>
          </cell>
          <cell r="AB241">
            <v>18.98</v>
          </cell>
          <cell r="AC241">
            <v>118.85000000000001</v>
          </cell>
          <cell r="AD241">
            <v>2255.7730000000001</v>
          </cell>
          <cell r="AE241">
            <v>58.900000000000006</v>
          </cell>
          <cell r="AF241">
            <v>134.82300000000001</v>
          </cell>
          <cell r="AG241">
            <v>7941.074700000001</v>
          </cell>
          <cell r="AH241">
            <v>47.57</v>
          </cell>
          <cell r="AI241">
            <v>81.304000000000002</v>
          </cell>
          <cell r="AJ241">
            <v>3867.6312800000001</v>
          </cell>
          <cell r="AK241">
            <v>55980.960116000002</v>
          </cell>
          <cell r="AM241">
            <v>37.64</v>
          </cell>
          <cell r="AN241">
            <v>49.058</v>
          </cell>
          <cell r="AO241">
            <v>1846.54312</v>
          </cell>
          <cell r="AP241">
            <v>42.11</v>
          </cell>
          <cell r="AQ241">
            <v>65.331000000000003</v>
          </cell>
          <cell r="AR241">
            <v>2751.0884100000003</v>
          </cell>
          <cell r="AS241">
            <v>88.49</v>
          </cell>
          <cell r="AT241">
            <v>45.145000000000003</v>
          </cell>
          <cell r="AU241">
            <v>3994.88105</v>
          </cell>
          <cell r="AV241">
            <v>61.89</v>
          </cell>
          <cell r="AW241">
            <v>23.978000000000002</v>
          </cell>
          <cell r="AX241">
            <v>1483.9984200000001</v>
          </cell>
          <cell r="AY241">
            <v>6.36</v>
          </cell>
          <cell r="AZ241">
            <v>38.655999999999999</v>
          </cell>
          <cell r="BA241">
            <v>245.85216</v>
          </cell>
          <cell r="BB241">
            <v>79.23</v>
          </cell>
          <cell r="BC241">
            <v>94.424000000000007</v>
          </cell>
          <cell r="BD241">
            <v>7481.2135200000012</v>
          </cell>
          <cell r="BE241">
            <v>17803.576680000002</v>
          </cell>
          <cell r="BG241">
            <v>52.53</v>
          </cell>
          <cell r="BH241">
            <v>118.479</v>
          </cell>
          <cell r="BI241">
            <v>6223.7018699999999</v>
          </cell>
          <cell r="BJ241">
            <v>23.57</v>
          </cell>
          <cell r="BK241">
            <v>313.24700000000001</v>
          </cell>
          <cell r="BL241">
            <v>7383.2317900000007</v>
          </cell>
          <cell r="BM241">
            <v>45.35</v>
          </cell>
          <cell r="BN241">
            <v>89.463999999999999</v>
          </cell>
          <cell r="BO241">
            <v>4057.1923999999999</v>
          </cell>
          <cell r="BP241">
            <v>47.7</v>
          </cell>
          <cell r="BQ241">
            <v>158.45699999999999</v>
          </cell>
          <cell r="BR241">
            <v>7558.3989000000001</v>
          </cell>
          <cell r="BS241">
            <v>31.27</v>
          </cell>
          <cell r="BT241">
            <v>254.583</v>
          </cell>
          <cell r="BU241">
            <v>7960.81041</v>
          </cell>
          <cell r="BV241">
            <v>565.1</v>
          </cell>
          <cell r="BW241">
            <v>5.6450000000000005</v>
          </cell>
          <cell r="BX241">
            <v>3189.9895000000006</v>
          </cell>
          <cell r="BY241">
            <v>29.14</v>
          </cell>
          <cell r="BZ241">
            <v>153.471</v>
          </cell>
          <cell r="CA241">
            <v>4472.1449400000001</v>
          </cell>
          <cell r="CB241">
            <v>40845.469810000002</v>
          </cell>
          <cell r="CD241">
            <v>15.76</v>
          </cell>
          <cell r="CE241">
            <v>34.49</v>
          </cell>
          <cell r="CF241">
            <v>543.56240000000003</v>
          </cell>
          <cell r="CG241">
            <v>26.44</v>
          </cell>
          <cell r="CH241">
            <v>29.035</v>
          </cell>
          <cell r="CI241">
            <v>767.68540000000007</v>
          </cell>
          <cell r="CJ241">
            <v>1311.2478000000001</v>
          </cell>
          <cell r="CL241">
            <v>1377.93</v>
          </cell>
        </row>
        <row r="242">
          <cell r="A242" t="str">
            <v>10/31/2006</v>
          </cell>
          <cell r="B242">
            <v>39021</v>
          </cell>
          <cell r="C242">
            <v>96.062628133228216</v>
          </cell>
          <cell r="D242">
            <v>103.70505605122193</v>
          </cell>
          <cell r="E242">
            <v>71.218015971560973</v>
          </cell>
          <cell r="F242">
            <v>73.575363036800951</v>
          </cell>
          <cell r="G242">
            <v>108.60182849936947</v>
          </cell>
          <cell r="H242">
            <v>125.05034232782923</v>
          </cell>
          <cell r="I242">
            <v>62.1</v>
          </cell>
          <cell r="J242">
            <v>31.179310000000001</v>
          </cell>
          <cell r="K242">
            <v>198.92600000000002</v>
          </cell>
          <cell r="L242">
            <v>6202.3754210600009</v>
          </cell>
          <cell r="M242">
            <v>83.88</v>
          </cell>
          <cell r="N242">
            <v>68.004999999999995</v>
          </cell>
          <cell r="O242">
            <v>5704.259399999999</v>
          </cell>
          <cell r="P242">
            <v>76.95</v>
          </cell>
          <cell r="Q242">
            <v>151.38400000000001</v>
          </cell>
          <cell r="R242">
            <v>11648.998800000001</v>
          </cell>
          <cell r="S242">
            <v>30.51</v>
          </cell>
          <cell r="T242">
            <v>92.747</v>
          </cell>
          <cell r="U242">
            <v>2829.7109700000001</v>
          </cell>
          <cell r="V242">
            <v>27.650000000000002</v>
          </cell>
          <cell r="W242">
            <v>385.97</v>
          </cell>
          <cell r="X242">
            <v>10672.070500000002</v>
          </cell>
          <cell r="Y242">
            <v>72.7</v>
          </cell>
          <cell r="Z242">
            <v>67.697000000000003</v>
          </cell>
          <cell r="AA242">
            <v>4921.5719000000008</v>
          </cell>
          <cell r="AB242">
            <v>19.150000000000002</v>
          </cell>
          <cell r="AC242">
            <v>118.85000000000001</v>
          </cell>
          <cell r="AD242">
            <v>2275.9775000000004</v>
          </cell>
          <cell r="AE242">
            <v>59.230000000000004</v>
          </cell>
          <cell r="AF242">
            <v>134.82300000000001</v>
          </cell>
          <cell r="AG242">
            <v>7985.5662900000007</v>
          </cell>
          <cell r="AH242">
            <v>47.65</v>
          </cell>
          <cell r="AI242">
            <v>81.304000000000002</v>
          </cell>
          <cell r="AJ242">
            <v>3874.1356000000001</v>
          </cell>
          <cell r="AK242">
            <v>56114.666381060008</v>
          </cell>
          <cell r="AM242">
            <v>36.700000000000003</v>
          </cell>
          <cell r="AN242">
            <v>49.058</v>
          </cell>
          <cell r="AO242">
            <v>1800.4286000000002</v>
          </cell>
          <cell r="AP242">
            <v>42.900000000000006</v>
          </cell>
          <cell r="AQ242">
            <v>65.331000000000003</v>
          </cell>
          <cell r="AR242">
            <v>2802.6999000000005</v>
          </cell>
          <cell r="AS242">
            <v>88</v>
          </cell>
          <cell r="AT242">
            <v>45.145000000000003</v>
          </cell>
          <cell r="AU242">
            <v>3972.76</v>
          </cell>
          <cell r="AV242">
            <v>62.1</v>
          </cell>
          <cell r="AW242">
            <v>23.978000000000002</v>
          </cell>
          <cell r="AX242">
            <v>1489.0338000000002</v>
          </cell>
          <cell r="AY242">
            <v>6.32</v>
          </cell>
          <cell r="AZ242">
            <v>38.655999999999999</v>
          </cell>
          <cell r="BA242">
            <v>244.30592000000001</v>
          </cell>
          <cell r="BB242">
            <v>81.48</v>
          </cell>
          <cell r="BC242">
            <v>94.424000000000007</v>
          </cell>
          <cell r="BD242">
            <v>7693.6675200000009</v>
          </cell>
          <cell r="BE242">
            <v>18002.895740000004</v>
          </cell>
          <cell r="BG242">
            <v>52.300000000000004</v>
          </cell>
          <cell r="BH242">
            <v>118.479</v>
          </cell>
          <cell r="BI242">
            <v>6196.4517000000005</v>
          </cell>
          <cell r="BJ242">
            <v>23.43</v>
          </cell>
          <cell r="BK242">
            <v>313.24700000000001</v>
          </cell>
          <cell r="BL242">
            <v>7339.3772100000006</v>
          </cell>
          <cell r="BM242">
            <v>44.94</v>
          </cell>
          <cell r="BN242">
            <v>89.463999999999999</v>
          </cell>
          <cell r="BO242">
            <v>4020.5121599999998</v>
          </cell>
          <cell r="BP242">
            <v>47.480000000000004</v>
          </cell>
          <cell r="BQ242">
            <v>158.45699999999999</v>
          </cell>
          <cell r="BR242">
            <v>7523.5383600000005</v>
          </cell>
          <cell r="BS242">
            <v>30.990000000000002</v>
          </cell>
          <cell r="BT242">
            <v>254.583</v>
          </cell>
          <cell r="BU242">
            <v>7889.5271700000003</v>
          </cell>
          <cell r="BV242">
            <v>561.5</v>
          </cell>
          <cell r="BW242">
            <v>5.6450000000000005</v>
          </cell>
          <cell r="BX242">
            <v>3169.6675000000005</v>
          </cell>
          <cell r="BY242">
            <v>28.91</v>
          </cell>
          <cell r="BZ242">
            <v>153.899</v>
          </cell>
          <cell r="CA242">
            <v>4449.2200899999998</v>
          </cell>
          <cell r="CB242">
            <v>40588.294190000008</v>
          </cell>
          <cell r="CD242">
            <v>15.82</v>
          </cell>
          <cell r="CE242">
            <v>34.49</v>
          </cell>
          <cell r="CF242">
            <v>545.6318</v>
          </cell>
          <cell r="CG242">
            <v>26.060000000000002</v>
          </cell>
          <cell r="CH242">
            <v>29.035</v>
          </cell>
          <cell r="CI242">
            <v>756.65210000000002</v>
          </cell>
          <cell r="CJ242">
            <v>1302.2838999999999</v>
          </cell>
          <cell r="CL242">
            <v>1377.94</v>
          </cell>
        </row>
        <row r="243">
          <cell r="A243" t="str">
            <v>11/01/2006</v>
          </cell>
          <cell r="B243">
            <v>39022</v>
          </cell>
          <cell r="C243">
            <v>95.525845230520616</v>
          </cell>
          <cell r="D243">
            <v>103.8013532310529</v>
          </cell>
          <cell r="E243">
            <v>70.634645721580569</v>
          </cell>
          <cell r="F243">
            <v>72.103083346671141</v>
          </cell>
          <cell r="G243">
            <v>107.80343631778055</v>
          </cell>
          <cell r="H243">
            <v>125.61417639951671</v>
          </cell>
          <cell r="I243">
            <v>62.38</v>
          </cell>
          <cell r="J243">
            <v>31.080750000000002</v>
          </cell>
          <cell r="K243">
            <v>198.92600000000002</v>
          </cell>
          <cell r="L243">
            <v>6182.7692745000013</v>
          </cell>
          <cell r="M243">
            <v>85</v>
          </cell>
          <cell r="N243">
            <v>68.004999999999995</v>
          </cell>
          <cell r="O243">
            <v>5780.4249999999993</v>
          </cell>
          <cell r="P243">
            <v>76.86</v>
          </cell>
          <cell r="Q243">
            <v>151.38400000000001</v>
          </cell>
          <cell r="R243">
            <v>11635.374240000001</v>
          </cell>
          <cell r="S243">
            <v>30.94</v>
          </cell>
          <cell r="T243">
            <v>92.747</v>
          </cell>
          <cell r="U243">
            <v>2869.5921800000001</v>
          </cell>
          <cell r="V243">
            <v>27.23</v>
          </cell>
          <cell r="W243">
            <v>385.97</v>
          </cell>
          <cell r="X243">
            <v>10509.963100000001</v>
          </cell>
          <cell r="Y243">
            <v>72.31</v>
          </cell>
          <cell r="Z243">
            <v>67.697000000000003</v>
          </cell>
          <cell r="AA243">
            <v>4895.1700700000001</v>
          </cell>
          <cell r="AB243">
            <v>19.080000000000002</v>
          </cell>
          <cell r="AC243">
            <v>118.85000000000001</v>
          </cell>
          <cell r="AD243">
            <v>2267.6580000000004</v>
          </cell>
          <cell r="AE243">
            <v>58.160000000000004</v>
          </cell>
          <cell r="AF243">
            <v>134.82300000000001</v>
          </cell>
          <cell r="AG243">
            <v>7841.3056800000013</v>
          </cell>
          <cell r="AH243">
            <v>46.97</v>
          </cell>
          <cell r="AI243">
            <v>81.304000000000002</v>
          </cell>
          <cell r="AJ243">
            <v>3818.84888</v>
          </cell>
          <cell r="AK243">
            <v>55801.106424500009</v>
          </cell>
          <cell r="AM243">
            <v>39.07</v>
          </cell>
          <cell r="AN243">
            <v>49.058</v>
          </cell>
          <cell r="AO243">
            <v>1916.69606</v>
          </cell>
          <cell r="AP243">
            <v>41.82</v>
          </cell>
          <cell r="AQ243">
            <v>65.331000000000003</v>
          </cell>
          <cell r="AR243">
            <v>2732.1424200000001</v>
          </cell>
          <cell r="AS243">
            <v>87.81</v>
          </cell>
          <cell r="AT243">
            <v>45.145000000000003</v>
          </cell>
          <cell r="AU243">
            <v>3964.1824500000002</v>
          </cell>
          <cell r="AV243">
            <v>62.38</v>
          </cell>
          <cell r="AW243">
            <v>23.978000000000002</v>
          </cell>
          <cell r="AX243">
            <v>1495.74764</v>
          </cell>
          <cell r="AY243">
            <v>6.18</v>
          </cell>
          <cell r="AZ243">
            <v>38.655999999999999</v>
          </cell>
          <cell r="BA243">
            <v>238.89407999999997</v>
          </cell>
          <cell r="BB243">
            <v>81.25</v>
          </cell>
          <cell r="BC243">
            <v>94.424000000000007</v>
          </cell>
          <cell r="BD243">
            <v>7671.9500000000007</v>
          </cell>
          <cell r="BE243">
            <v>18019.612650000003</v>
          </cell>
          <cell r="BG243">
            <v>51.77</v>
          </cell>
          <cell r="BH243">
            <v>118.479</v>
          </cell>
          <cell r="BI243">
            <v>6133.6578300000001</v>
          </cell>
          <cell r="BJ243">
            <v>23.18</v>
          </cell>
          <cell r="BK243">
            <v>313.24700000000001</v>
          </cell>
          <cell r="BL243">
            <v>7261.0654599999998</v>
          </cell>
          <cell r="BM243">
            <v>44.68</v>
          </cell>
          <cell r="BN243">
            <v>89.463999999999999</v>
          </cell>
          <cell r="BO243">
            <v>3997.2515199999998</v>
          </cell>
          <cell r="BP243">
            <v>46.79</v>
          </cell>
          <cell r="BQ243">
            <v>158.45699999999999</v>
          </cell>
          <cell r="BR243">
            <v>7414.2030299999997</v>
          </cell>
          <cell r="BS243">
            <v>31</v>
          </cell>
          <cell r="BT243">
            <v>254.583</v>
          </cell>
          <cell r="BU243">
            <v>7892.0730000000003</v>
          </cell>
          <cell r="BV243">
            <v>555</v>
          </cell>
          <cell r="BW243">
            <v>5.6450000000000005</v>
          </cell>
          <cell r="BX243">
            <v>3132.9750000000004</v>
          </cell>
          <cell r="BY243">
            <v>28.75</v>
          </cell>
          <cell r="BZ243">
            <v>153.899</v>
          </cell>
          <cell r="CA243">
            <v>4424.5962499999996</v>
          </cell>
          <cell r="CB243">
            <v>40255.822090000001</v>
          </cell>
          <cell r="CD243">
            <v>15.780000000000001</v>
          </cell>
          <cell r="CE243">
            <v>34.49</v>
          </cell>
          <cell r="CF243">
            <v>544.25220000000002</v>
          </cell>
          <cell r="CG243">
            <v>25.21</v>
          </cell>
          <cell r="CH243">
            <v>29.035</v>
          </cell>
          <cell r="CI243">
            <v>731.97235000000001</v>
          </cell>
          <cell r="CJ243">
            <v>1276.2245499999999</v>
          </cell>
          <cell r="CL243">
            <v>1367.81</v>
          </cell>
        </row>
        <row r="244">
          <cell r="A244" t="str">
            <v>11/02/2006</v>
          </cell>
          <cell r="B244">
            <v>39023</v>
          </cell>
          <cell r="C244">
            <v>95.454219334759216</v>
          </cell>
          <cell r="D244">
            <v>103.97000796103445</v>
          </cell>
          <cell r="E244">
            <v>70.149399984343901</v>
          </cell>
          <cell r="F244">
            <v>72.239385609253375</v>
          </cell>
          <cell r="G244">
            <v>107.76639344262293</v>
          </cell>
          <cell r="H244">
            <v>123.60048328634716</v>
          </cell>
          <cell r="I244">
            <v>61.38</v>
          </cell>
          <cell r="J244">
            <v>30.855480000000004</v>
          </cell>
          <cell r="K244">
            <v>198.92600000000002</v>
          </cell>
          <cell r="L244">
            <v>6137.9572144800013</v>
          </cell>
          <cell r="M244">
            <v>84.67</v>
          </cell>
          <cell r="N244">
            <v>68.004999999999995</v>
          </cell>
          <cell r="O244">
            <v>5757.9833499999995</v>
          </cell>
          <cell r="P244">
            <v>77.45</v>
          </cell>
          <cell r="Q244">
            <v>151.38400000000001</v>
          </cell>
          <cell r="R244">
            <v>11724.690800000002</v>
          </cell>
          <cell r="S244">
            <v>31.6</v>
          </cell>
          <cell r="T244">
            <v>92.747</v>
          </cell>
          <cell r="U244">
            <v>2930.8052000000002</v>
          </cell>
          <cell r="V244">
            <v>26.94</v>
          </cell>
          <cell r="W244">
            <v>385.97</v>
          </cell>
          <cell r="X244">
            <v>10398.031800000001</v>
          </cell>
          <cell r="Y244">
            <v>71.12</v>
          </cell>
          <cell r="Z244">
            <v>67.697000000000003</v>
          </cell>
          <cell r="AA244">
            <v>4814.6106400000008</v>
          </cell>
          <cell r="AB244">
            <v>19.09</v>
          </cell>
          <cell r="AC244">
            <v>118.85000000000001</v>
          </cell>
          <cell r="AD244">
            <v>2268.8465000000001</v>
          </cell>
          <cell r="AE244">
            <v>58.47</v>
          </cell>
          <cell r="AF244">
            <v>134.82300000000001</v>
          </cell>
          <cell r="AG244">
            <v>7883.1008099999999</v>
          </cell>
          <cell r="AH244">
            <v>47.27</v>
          </cell>
          <cell r="AI244">
            <v>81.304000000000002</v>
          </cell>
          <cell r="AJ244">
            <v>3843.2400800000005</v>
          </cell>
          <cell r="AK244">
            <v>55759.266394480001</v>
          </cell>
          <cell r="AM244">
            <v>38.74</v>
          </cell>
          <cell r="AN244">
            <v>49.058</v>
          </cell>
          <cell r="AO244">
            <v>1900.50692</v>
          </cell>
          <cell r="AP244">
            <v>42.46</v>
          </cell>
          <cell r="AQ244">
            <v>65.331000000000003</v>
          </cell>
          <cell r="AR244">
            <v>2773.95426</v>
          </cell>
          <cell r="AS244">
            <v>88.04</v>
          </cell>
          <cell r="AT244">
            <v>45.145000000000003</v>
          </cell>
          <cell r="AU244">
            <v>3974.5658000000008</v>
          </cell>
          <cell r="AV244">
            <v>61.38</v>
          </cell>
          <cell r="AW244">
            <v>23.978000000000002</v>
          </cell>
          <cell r="AX244">
            <v>1471.7696400000002</v>
          </cell>
          <cell r="AY244">
            <v>6.04</v>
          </cell>
          <cell r="AZ244">
            <v>38.655999999999999</v>
          </cell>
          <cell r="BA244">
            <v>233.48223999999999</v>
          </cell>
          <cell r="BB244">
            <v>81.489999999999995</v>
          </cell>
          <cell r="BC244">
            <v>94.424000000000007</v>
          </cell>
          <cell r="BD244">
            <v>7694.6117599999998</v>
          </cell>
          <cell r="BE244">
            <v>18048.890619999998</v>
          </cell>
          <cell r="BG244">
            <v>51.24</v>
          </cell>
          <cell r="BH244">
            <v>118.479</v>
          </cell>
          <cell r="BI244">
            <v>6070.8639600000006</v>
          </cell>
          <cell r="BJ244">
            <v>23.02</v>
          </cell>
          <cell r="BK244">
            <v>313.24700000000001</v>
          </cell>
          <cell r="BL244">
            <v>7210.9459400000005</v>
          </cell>
          <cell r="BM244">
            <v>44.39</v>
          </cell>
          <cell r="BN244">
            <v>89.463999999999999</v>
          </cell>
          <cell r="BO244">
            <v>3971.3069599999999</v>
          </cell>
          <cell r="BP244">
            <v>46.45</v>
          </cell>
          <cell r="BQ244">
            <v>158.45699999999999</v>
          </cell>
          <cell r="BR244">
            <v>7360.3276500000002</v>
          </cell>
          <cell r="BS244">
            <v>30.830000000000002</v>
          </cell>
          <cell r="BT244">
            <v>254.583</v>
          </cell>
          <cell r="BU244">
            <v>7848.7938900000008</v>
          </cell>
          <cell r="BV244">
            <v>550</v>
          </cell>
          <cell r="BW244">
            <v>5.6450000000000005</v>
          </cell>
          <cell r="BX244">
            <v>3104.7500000000005</v>
          </cell>
          <cell r="BY244">
            <v>28.67</v>
          </cell>
          <cell r="BZ244">
            <v>153.899</v>
          </cell>
          <cell r="CA244">
            <v>4412.2843300000004</v>
          </cell>
          <cell r="CB244">
            <v>39979.272730000004</v>
          </cell>
          <cell r="CD244">
            <v>15.69</v>
          </cell>
          <cell r="CE244">
            <v>34.49</v>
          </cell>
          <cell r="CF244">
            <v>541.1481</v>
          </cell>
          <cell r="CG244">
            <v>25.400000000000002</v>
          </cell>
          <cell r="CH244">
            <v>29.035</v>
          </cell>
          <cell r="CI244">
            <v>737.48900000000003</v>
          </cell>
          <cell r="CJ244">
            <v>1278.6370999999999</v>
          </cell>
          <cell r="CL244">
            <v>1367.34</v>
          </cell>
        </row>
        <row r="245">
          <cell r="A245" t="str">
            <v>11/03/2006</v>
          </cell>
          <cell r="B245">
            <v>39024</v>
          </cell>
          <cell r="C245">
            <v>95.571811293189754</v>
          </cell>
          <cell r="D245">
            <v>103.82909494063945</v>
          </cell>
          <cell r="E245">
            <v>69.00662373088629</v>
          </cell>
          <cell r="F245">
            <v>71.3185776814408</v>
          </cell>
          <cell r="G245">
            <v>107.52679697351827</v>
          </cell>
          <cell r="H245">
            <v>123.80185259766412</v>
          </cell>
          <cell r="I245">
            <v>61.480000000000004</v>
          </cell>
          <cell r="J245">
            <v>30.756920000000001</v>
          </cell>
          <cell r="K245">
            <v>198.92600000000002</v>
          </cell>
          <cell r="L245">
            <v>6118.3510679200008</v>
          </cell>
          <cell r="M245">
            <v>84.99</v>
          </cell>
          <cell r="N245">
            <v>68.004999999999995</v>
          </cell>
          <cell r="O245">
            <v>5779.7449499999993</v>
          </cell>
          <cell r="P245">
            <v>78.150000000000006</v>
          </cell>
          <cell r="Q245">
            <v>151.38400000000001</v>
          </cell>
          <cell r="R245">
            <v>11830.659600000003</v>
          </cell>
          <cell r="S245">
            <v>32.25</v>
          </cell>
          <cell r="T245">
            <v>92.747</v>
          </cell>
          <cell r="U245">
            <v>2991.0907499999998</v>
          </cell>
          <cell r="V245">
            <v>27.080000000000002</v>
          </cell>
          <cell r="W245">
            <v>385.97</v>
          </cell>
          <cell r="X245">
            <v>10452.067600000002</v>
          </cell>
          <cell r="Y245">
            <v>70.23</v>
          </cell>
          <cell r="Z245">
            <v>67.697000000000003</v>
          </cell>
          <cell r="AA245">
            <v>4754.36031</v>
          </cell>
          <cell r="AB245">
            <v>19.25</v>
          </cell>
          <cell r="AC245">
            <v>118.85000000000001</v>
          </cell>
          <cell r="AD245">
            <v>2287.8625000000002</v>
          </cell>
          <cell r="AE245">
            <v>57.75</v>
          </cell>
          <cell r="AF245">
            <v>134.82300000000001</v>
          </cell>
          <cell r="AG245">
            <v>7786.0282500000003</v>
          </cell>
          <cell r="AH245">
            <v>47.08</v>
          </cell>
          <cell r="AI245">
            <v>81.304000000000002</v>
          </cell>
          <cell r="AJ245">
            <v>3827.79232</v>
          </cell>
          <cell r="AK245">
            <v>55827.957347920012</v>
          </cell>
          <cell r="AM245">
            <v>39.25</v>
          </cell>
          <cell r="AN245">
            <v>49.058</v>
          </cell>
          <cell r="AO245">
            <v>1925.5264999999999</v>
          </cell>
          <cell r="AP245">
            <v>42.1</v>
          </cell>
          <cell r="AQ245">
            <v>65.331000000000003</v>
          </cell>
          <cell r="AR245">
            <v>2750.4351000000001</v>
          </cell>
          <cell r="AS245">
            <v>88.45</v>
          </cell>
          <cell r="AT245">
            <v>45.145000000000003</v>
          </cell>
          <cell r="AU245">
            <v>3993.0752500000003</v>
          </cell>
          <cell r="AV245">
            <v>61.480000000000004</v>
          </cell>
          <cell r="AW245">
            <v>23.978000000000002</v>
          </cell>
          <cell r="AX245">
            <v>1474.1674400000002</v>
          </cell>
          <cell r="AY245">
            <v>6</v>
          </cell>
          <cell r="AZ245">
            <v>38.655999999999999</v>
          </cell>
          <cell r="BA245">
            <v>231.93599999999998</v>
          </cell>
          <cell r="BB245">
            <v>81.010000000000005</v>
          </cell>
          <cell r="BC245">
            <v>94.424000000000007</v>
          </cell>
          <cell r="BD245">
            <v>7649.2882400000008</v>
          </cell>
          <cell r="BE245">
            <v>18024.428530000001</v>
          </cell>
          <cell r="BG245">
            <v>50.39</v>
          </cell>
          <cell r="BH245">
            <v>118.479</v>
          </cell>
          <cell r="BI245">
            <v>5970.1568100000004</v>
          </cell>
          <cell r="BJ245">
            <v>22.73</v>
          </cell>
          <cell r="BK245">
            <v>313.24700000000001</v>
          </cell>
          <cell r="BL245">
            <v>7120.1043100000006</v>
          </cell>
          <cell r="BM245">
            <v>43.54</v>
          </cell>
          <cell r="BN245">
            <v>89.463999999999999</v>
          </cell>
          <cell r="BO245">
            <v>3895.2625599999997</v>
          </cell>
          <cell r="BP245">
            <v>46.27</v>
          </cell>
          <cell r="BQ245">
            <v>158.45699999999999</v>
          </cell>
          <cell r="BR245">
            <v>7331.8053900000004</v>
          </cell>
          <cell r="BS245">
            <v>30.1</v>
          </cell>
          <cell r="BT245">
            <v>254.583</v>
          </cell>
          <cell r="BU245">
            <v>7662.9483</v>
          </cell>
          <cell r="BV245">
            <v>532</v>
          </cell>
          <cell r="BW245">
            <v>5.6450000000000005</v>
          </cell>
          <cell r="BX245">
            <v>3003.1400000000003</v>
          </cell>
          <cell r="BY245">
            <v>28.23</v>
          </cell>
          <cell r="BZ245">
            <v>153.899</v>
          </cell>
          <cell r="CA245">
            <v>4344.5687699999999</v>
          </cell>
          <cell r="CB245">
            <v>39327.986140000001</v>
          </cell>
          <cell r="CD245">
            <v>15.47</v>
          </cell>
          <cell r="CE245">
            <v>34.49</v>
          </cell>
          <cell r="CF245">
            <v>533.5603000000001</v>
          </cell>
          <cell r="CG245">
            <v>25.1</v>
          </cell>
          <cell r="CH245">
            <v>29.035</v>
          </cell>
          <cell r="CI245">
            <v>728.77850000000001</v>
          </cell>
          <cell r="CJ245">
            <v>1262.3388</v>
          </cell>
          <cell r="CL245">
            <v>1364.3000000000002</v>
          </cell>
        </row>
        <row r="246">
          <cell r="A246" t="str">
            <v>11/06/2006</v>
          </cell>
          <cell r="B246">
            <v>39027</v>
          </cell>
          <cell r="C246">
            <v>96.451372815008128</v>
          </cell>
          <cell r="D246">
            <v>105.42067117733882</v>
          </cell>
          <cell r="E246">
            <v>69.151067798068595</v>
          </cell>
          <cell r="F246">
            <v>73.336461902133436</v>
          </cell>
          <cell r="G246">
            <v>108.74684741488019</v>
          </cell>
          <cell r="H246">
            <v>125.6544502617801</v>
          </cell>
          <cell r="I246">
            <v>62.400000000000006</v>
          </cell>
          <cell r="J246">
            <v>31.334180000000003</v>
          </cell>
          <cell r="K246">
            <v>198.92600000000002</v>
          </cell>
          <cell r="L246">
            <v>6233.1830906800014</v>
          </cell>
          <cell r="M246">
            <v>85.100000000000009</v>
          </cell>
          <cell r="N246">
            <v>68.004999999999995</v>
          </cell>
          <cell r="O246">
            <v>5787.2255000000005</v>
          </cell>
          <cell r="P246">
            <v>78.7</v>
          </cell>
          <cell r="Q246">
            <v>151.38400000000001</v>
          </cell>
          <cell r="R246">
            <v>11913.920800000002</v>
          </cell>
          <cell r="S246">
            <v>31.64</v>
          </cell>
          <cell r="T246">
            <v>92.747</v>
          </cell>
          <cell r="U246">
            <v>2934.5150800000001</v>
          </cell>
          <cell r="V246">
            <v>27.39</v>
          </cell>
          <cell r="W246">
            <v>385.97</v>
          </cell>
          <cell r="X246">
            <v>10571.7183</v>
          </cell>
          <cell r="Y246">
            <v>70.75</v>
          </cell>
          <cell r="Z246">
            <v>67.697000000000003</v>
          </cell>
          <cell r="AA246">
            <v>4789.5627500000001</v>
          </cell>
          <cell r="AB246">
            <v>19.309999999999999</v>
          </cell>
          <cell r="AC246">
            <v>118.85000000000001</v>
          </cell>
          <cell r="AD246">
            <v>2294.9935</v>
          </cell>
          <cell r="AE246">
            <v>59.2</v>
          </cell>
          <cell r="AF246">
            <v>134.82300000000001</v>
          </cell>
          <cell r="AG246">
            <v>7981.5216000000009</v>
          </cell>
          <cell r="AH246">
            <v>47.17</v>
          </cell>
          <cell r="AI246">
            <v>81.304000000000002</v>
          </cell>
          <cell r="AJ246">
            <v>3835.10968</v>
          </cell>
          <cell r="AK246">
            <v>56341.750300679996</v>
          </cell>
          <cell r="AM246">
            <v>39.68</v>
          </cell>
          <cell r="AN246">
            <v>49.058</v>
          </cell>
          <cell r="AO246">
            <v>1946.6214399999999</v>
          </cell>
          <cell r="AP246">
            <v>42.29</v>
          </cell>
          <cell r="AQ246">
            <v>65.331000000000003</v>
          </cell>
          <cell r="AR246">
            <v>2762.8479900000002</v>
          </cell>
          <cell r="AS246">
            <v>90.18</v>
          </cell>
          <cell r="AT246">
            <v>45.145000000000003</v>
          </cell>
          <cell r="AU246">
            <v>4071.1761000000006</v>
          </cell>
          <cell r="AV246">
            <v>62.400000000000006</v>
          </cell>
          <cell r="AW246">
            <v>23.978000000000002</v>
          </cell>
          <cell r="AX246">
            <v>1496.2272000000003</v>
          </cell>
          <cell r="AY246">
            <v>6.05</v>
          </cell>
          <cell r="AZ246">
            <v>38.655999999999999</v>
          </cell>
          <cell r="BA246">
            <v>233.86879999999999</v>
          </cell>
          <cell r="BB246">
            <v>82.5</v>
          </cell>
          <cell r="BC246">
            <v>94.424000000000007</v>
          </cell>
          <cell r="BD246">
            <v>7789.9800000000005</v>
          </cell>
          <cell r="BE246">
            <v>18300.721530000003</v>
          </cell>
          <cell r="BG246">
            <v>50.34</v>
          </cell>
          <cell r="BH246">
            <v>118.479</v>
          </cell>
          <cell r="BI246">
            <v>5964.2328600000001</v>
          </cell>
          <cell r="BJ246">
            <v>22.89</v>
          </cell>
          <cell r="BK246">
            <v>313.24700000000001</v>
          </cell>
          <cell r="BL246">
            <v>7170.2238300000008</v>
          </cell>
          <cell r="BM246">
            <v>43.550000000000004</v>
          </cell>
          <cell r="BN246">
            <v>89.463999999999999</v>
          </cell>
          <cell r="BO246">
            <v>3896.1572000000001</v>
          </cell>
          <cell r="BP246">
            <v>46.480000000000004</v>
          </cell>
          <cell r="BQ246">
            <v>158.45699999999999</v>
          </cell>
          <cell r="BR246">
            <v>7365.0813600000001</v>
          </cell>
          <cell r="BS246">
            <v>30.18</v>
          </cell>
          <cell r="BT246">
            <v>254.583</v>
          </cell>
          <cell r="BU246">
            <v>7683.3149400000002</v>
          </cell>
          <cell r="BV246">
            <v>534</v>
          </cell>
          <cell r="BW246">
            <v>5.6450000000000005</v>
          </cell>
          <cell r="BX246">
            <v>3014.4300000000003</v>
          </cell>
          <cell r="BY246">
            <v>28.05</v>
          </cell>
          <cell r="BZ246">
            <v>153.899</v>
          </cell>
          <cell r="CA246">
            <v>4316.8669500000005</v>
          </cell>
          <cell r="CB246">
            <v>39410.307140000004</v>
          </cell>
          <cell r="CD246">
            <v>15.790000000000001</v>
          </cell>
          <cell r="CE246">
            <v>34.49</v>
          </cell>
          <cell r="CF246">
            <v>544.59710000000007</v>
          </cell>
          <cell r="CG246">
            <v>25.95</v>
          </cell>
          <cell r="CH246">
            <v>29.035</v>
          </cell>
          <cell r="CI246">
            <v>753.45825000000002</v>
          </cell>
          <cell r="CJ246">
            <v>1298.0553500000001</v>
          </cell>
          <cell r="CL246">
            <v>1379.78</v>
          </cell>
        </row>
        <row r="247">
          <cell r="A247" t="str">
            <v>11/07/2006</v>
          </cell>
          <cell r="B247">
            <v>39028</v>
          </cell>
          <cell r="C247">
            <v>96.981808973832315</v>
          </cell>
          <cell r="D247">
            <v>104.57781521876926</v>
          </cell>
          <cell r="E247">
            <v>68.263852019219982</v>
          </cell>
          <cell r="F247">
            <v>72.578995785460378</v>
          </cell>
          <cell r="G247">
            <v>108.98802017654474</v>
          </cell>
          <cell r="H247">
            <v>124.80869915424888</v>
          </cell>
          <cell r="I247">
            <v>61.980000000000004</v>
          </cell>
          <cell r="J247">
            <v>31.3553</v>
          </cell>
          <cell r="K247">
            <v>198.92600000000002</v>
          </cell>
          <cell r="L247">
            <v>6237.3844078000002</v>
          </cell>
          <cell r="M247">
            <v>85.27</v>
          </cell>
          <cell r="N247">
            <v>68.004999999999995</v>
          </cell>
          <cell r="O247">
            <v>5798.7863499999994</v>
          </cell>
          <cell r="P247">
            <v>78.55</v>
          </cell>
          <cell r="Q247">
            <v>151.38400000000001</v>
          </cell>
          <cell r="R247">
            <v>11891.2132</v>
          </cell>
          <cell r="S247">
            <v>31.85</v>
          </cell>
          <cell r="T247">
            <v>92.747</v>
          </cell>
          <cell r="U247">
            <v>2953.9919500000001</v>
          </cell>
          <cell r="V247">
            <v>27.71</v>
          </cell>
          <cell r="W247">
            <v>385.97</v>
          </cell>
          <cell r="X247">
            <v>10695.228700000001</v>
          </cell>
          <cell r="Y247">
            <v>70.2</v>
          </cell>
          <cell r="Z247">
            <v>67.697000000000003</v>
          </cell>
          <cell r="AA247">
            <v>4752.3294000000005</v>
          </cell>
          <cell r="AB247">
            <v>19.52</v>
          </cell>
          <cell r="AC247">
            <v>118.85000000000001</v>
          </cell>
          <cell r="AD247">
            <v>2319.9520000000002</v>
          </cell>
          <cell r="AE247">
            <v>60.14</v>
          </cell>
          <cell r="AF247">
            <v>134.82300000000001</v>
          </cell>
          <cell r="AG247">
            <v>8108.2552200000009</v>
          </cell>
          <cell r="AH247">
            <v>47.900000000000006</v>
          </cell>
          <cell r="AI247">
            <v>81.304000000000002</v>
          </cell>
          <cell r="AJ247">
            <v>3894.4616000000005</v>
          </cell>
          <cell r="AK247">
            <v>56651.602827800001</v>
          </cell>
          <cell r="AM247">
            <v>38.61</v>
          </cell>
          <cell r="AN247">
            <v>49.058</v>
          </cell>
          <cell r="AO247">
            <v>1894.1293799999999</v>
          </cell>
          <cell r="AP247">
            <v>41.35</v>
          </cell>
          <cell r="AQ247">
            <v>65.331000000000003</v>
          </cell>
          <cell r="AR247">
            <v>2701.43685</v>
          </cell>
          <cell r="AS247">
            <v>90.4</v>
          </cell>
          <cell r="AT247">
            <v>45.145000000000003</v>
          </cell>
          <cell r="AU247">
            <v>4081.1080000000006</v>
          </cell>
          <cell r="AV247">
            <v>61.980000000000004</v>
          </cell>
          <cell r="AW247">
            <v>23.978000000000002</v>
          </cell>
          <cell r="AX247">
            <v>1486.1564400000002</v>
          </cell>
          <cell r="AY247">
            <v>6.07</v>
          </cell>
          <cell r="AZ247">
            <v>38.655999999999999</v>
          </cell>
          <cell r="BA247">
            <v>234.64192</v>
          </cell>
          <cell r="BB247">
            <v>82.15</v>
          </cell>
          <cell r="BC247">
            <v>94.424000000000007</v>
          </cell>
          <cell r="BD247">
            <v>7756.9316000000008</v>
          </cell>
          <cell r="BE247">
            <v>18154.404190000001</v>
          </cell>
          <cell r="BG247">
            <v>49.69</v>
          </cell>
          <cell r="BH247">
            <v>118.479</v>
          </cell>
          <cell r="BI247">
            <v>5887.2215099999994</v>
          </cell>
          <cell r="BJ247">
            <v>22.43</v>
          </cell>
          <cell r="BK247">
            <v>313.24700000000001</v>
          </cell>
          <cell r="BL247">
            <v>7026.1302100000003</v>
          </cell>
          <cell r="BM247">
            <v>43.050000000000004</v>
          </cell>
          <cell r="BN247">
            <v>89.463999999999999</v>
          </cell>
          <cell r="BO247">
            <v>3851.4252000000001</v>
          </cell>
          <cell r="BP247">
            <v>45.67</v>
          </cell>
          <cell r="BQ247">
            <v>158.45699999999999</v>
          </cell>
          <cell r="BR247">
            <v>7236.7311900000004</v>
          </cell>
          <cell r="BS247">
            <v>29.97</v>
          </cell>
          <cell r="BT247">
            <v>254.583</v>
          </cell>
          <cell r="BU247">
            <v>7629.8525099999997</v>
          </cell>
          <cell r="BV247">
            <v>524</v>
          </cell>
          <cell r="BW247">
            <v>5.6450000000000005</v>
          </cell>
          <cell r="BX247">
            <v>2957.98</v>
          </cell>
          <cell r="BY247">
            <v>28.04</v>
          </cell>
          <cell r="BZ247">
            <v>153.899</v>
          </cell>
          <cell r="CA247">
            <v>4315.3279599999996</v>
          </cell>
          <cell r="CB247">
            <v>38904.668580000005</v>
          </cell>
          <cell r="CD247">
            <v>16.100000000000001</v>
          </cell>
          <cell r="CE247">
            <v>34.49</v>
          </cell>
          <cell r="CF247">
            <v>555.2890000000001</v>
          </cell>
          <cell r="CG247">
            <v>25.12</v>
          </cell>
          <cell r="CH247">
            <v>29.035</v>
          </cell>
          <cell r="CI247">
            <v>729.35919999999999</v>
          </cell>
          <cell r="CJ247">
            <v>1284.6482000000001</v>
          </cell>
          <cell r="CL247">
            <v>1382.84</v>
          </cell>
        </row>
        <row r="248">
          <cell r="A248" t="str">
            <v>11/08/2006</v>
          </cell>
          <cell r="B248">
            <v>39029</v>
          </cell>
          <cell r="C248">
            <v>97.491438720326954</v>
          </cell>
          <cell r="D248">
            <v>107.39462122439294</v>
          </cell>
          <cell r="E248">
            <v>67.176074439752284</v>
          </cell>
          <cell r="F248">
            <v>72.937894097641973</v>
          </cell>
          <cell r="G248">
            <v>109.21500630517022</v>
          </cell>
          <cell r="H248">
            <v>124.52678211840515</v>
          </cell>
          <cell r="I248">
            <v>61.84</v>
          </cell>
          <cell r="J248">
            <v>31.658000000000001</v>
          </cell>
          <cell r="K248">
            <v>198.92600000000002</v>
          </cell>
          <cell r="L248">
            <v>6297.5993080000007</v>
          </cell>
          <cell r="M248">
            <v>85.350000000000009</v>
          </cell>
          <cell r="N248">
            <v>68.004999999999995</v>
          </cell>
          <cell r="O248">
            <v>5804.2267499999998</v>
          </cell>
          <cell r="P248">
            <v>78.989999999999995</v>
          </cell>
          <cell r="Q248">
            <v>151.38400000000001</v>
          </cell>
          <cell r="R248">
            <v>11957.82216</v>
          </cell>
          <cell r="S248">
            <v>31.200000000000003</v>
          </cell>
          <cell r="T248">
            <v>92.747</v>
          </cell>
          <cell r="U248">
            <v>2893.7064000000005</v>
          </cell>
          <cell r="V248">
            <v>27.8</v>
          </cell>
          <cell r="W248">
            <v>385.97</v>
          </cell>
          <cell r="X248">
            <v>10729.966</v>
          </cell>
          <cell r="Y248">
            <v>70.600000000000009</v>
          </cell>
          <cell r="Z248">
            <v>67.697000000000003</v>
          </cell>
          <cell r="AA248">
            <v>4779.4082000000008</v>
          </cell>
          <cell r="AB248">
            <v>19.66</v>
          </cell>
          <cell r="AC248">
            <v>118.85000000000001</v>
          </cell>
          <cell r="AD248">
            <v>2336.5910000000003</v>
          </cell>
          <cell r="AE248">
            <v>60.78</v>
          </cell>
          <cell r="AF248">
            <v>134.82300000000001</v>
          </cell>
          <cell r="AG248">
            <v>8194.541940000001</v>
          </cell>
          <cell r="AH248">
            <v>48.65</v>
          </cell>
          <cell r="AI248">
            <v>81.304000000000002</v>
          </cell>
          <cell r="AJ248">
            <v>3955.4396000000002</v>
          </cell>
          <cell r="AK248">
            <v>56949.301357999997</v>
          </cell>
          <cell r="AM248">
            <v>40.07</v>
          </cell>
          <cell r="AN248">
            <v>49.058</v>
          </cell>
          <cell r="AO248">
            <v>1965.75406</v>
          </cell>
          <cell r="AP248">
            <v>42.22</v>
          </cell>
          <cell r="AQ248">
            <v>65.331000000000003</v>
          </cell>
          <cell r="AR248">
            <v>2758.2748200000001</v>
          </cell>
          <cell r="AS248">
            <v>92.39</v>
          </cell>
          <cell r="AT248">
            <v>45.145000000000003</v>
          </cell>
          <cell r="AU248">
            <v>4170.9465500000006</v>
          </cell>
          <cell r="AV248">
            <v>61.84</v>
          </cell>
          <cell r="AW248">
            <v>23.978000000000002</v>
          </cell>
          <cell r="AX248">
            <v>1482.7995200000003</v>
          </cell>
          <cell r="AY248">
            <v>6.1000000000000005</v>
          </cell>
          <cell r="AZ248">
            <v>38.655999999999999</v>
          </cell>
          <cell r="BA248">
            <v>235.80160000000001</v>
          </cell>
          <cell r="BB248">
            <v>85.04</v>
          </cell>
          <cell r="BC248">
            <v>94.424000000000007</v>
          </cell>
          <cell r="BD248">
            <v>8029.816960000001</v>
          </cell>
          <cell r="BE248">
            <v>18643.393510000002</v>
          </cell>
          <cell r="BG248">
            <v>49.65</v>
          </cell>
          <cell r="BH248">
            <v>118.479</v>
          </cell>
          <cell r="BI248">
            <v>5882.4823500000002</v>
          </cell>
          <cell r="BJ248">
            <v>22</v>
          </cell>
          <cell r="BK248">
            <v>313.24700000000001</v>
          </cell>
          <cell r="BL248">
            <v>6891.4340000000002</v>
          </cell>
          <cell r="BM248">
            <v>42.76</v>
          </cell>
          <cell r="BN248">
            <v>89.463999999999999</v>
          </cell>
          <cell r="BO248">
            <v>3825.4806399999998</v>
          </cell>
          <cell r="BP248">
            <v>45.230000000000004</v>
          </cell>
          <cell r="BQ248">
            <v>158.45699999999999</v>
          </cell>
          <cell r="BR248">
            <v>7167.0101100000002</v>
          </cell>
          <cell r="BS248">
            <v>28.94</v>
          </cell>
          <cell r="BT248">
            <v>254.583</v>
          </cell>
          <cell r="BU248">
            <v>7367.63202</v>
          </cell>
          <cell r="BV248">
            <v>517</v>
          </cell>
          <cell r="BW248">
            <v>5.6450000000000005</v>
          </cell>
          <cell r="BX248">
            <v>2918.4650000000001</v>
          </cell>
          <cell r="BY248">
            <v>27.5</v>
          </cell>
          <cell r="BZ248">
            <v>153.899</v>
          </cell>
          <cell r="CA248">
            <v>4232.2224999999999</v>
          </cell>
          <cell r="CB248">
            <v>38284.726620000001</v>
          </cell>
          <cell r="CD248">
            <v>16.2</v>
          </cell>
          <cell r="CE248">
            <v>34.49</v>
          </cell>
          <cell r="CF248">
            <v>558.73800000000006</v>
          </cell>
          <cell r="CG248">
            <v>25.22</v>
          </cell>
          <cell r="CH248">
            <v>29.035</v>
          </cell>
          <cell r="CI248">
            <v>732.2627</v>
          </cell>
          <cell r="CJ248">
            <v>1291.0007000000001</v>
          </cell>
          <cell r="CL248">
            <v>1385.72</v>
          </cell>
        </row>
        <row r="249">
          <cell r="A249" t="str">
            <v>11/09/2006</v>
          </cell>
          <cell r="B249">
            <v>39030</v>
          </cell>
          <cell r="C249">
            <v>97.405217381217085</v>
          </cell>
          <cell r="D249">
            <v>108.59331005272064</v>
          </cell>
          <cell r="E249">
            <v>66.055743700489586</v>
          </cell>
          <cell r="F249">
            <v>71.88495904857264</v>
          </cell>
          <cell r="G249">
            <v>108.6325662042875</v>
          </cell>
          <cell r="H249">
            <v>124.54691904953685</v>
          </cell>
          <cell r="I249">
            <v>61.85</v>
          </cell>
          <cell r="J249">
            <v>31.573540000000001</v>
          </cell>
          <cell r="K249">
            <v>198.92600000000002</v>
          </cell>
          <cell r="L249">
            <v>6280.7980180400009</v>
          </cell>
          <cell r="M249">
            <v>85.24</v>
          </cell>
          <cell r="N249">
            <v>68.004999999999995</v>
          </cell>
          <cell r="O249">
            <v>5796.7461999999996</v>
          </cell>
          <cell r="P249">
            <v>79.05</v>
          </cell>
          <cell r="Q249">
            <v>151.38400000000001</v>
          </cell>
          <cell r="R249">
            <v>11966.905200000001</v>
          </cell>
          <cell r="S249">
            <v>30.85</v>
          </cell>
          <cell r="T249">
            <v>92.747</v>
          </cell>
          <cell r="U249">
            <v>2861.2449500000002</v>
          </cell>
          <cell r="V249">
            <v>27.76</v>
          </cell>
          <cell r="W249">
            <v>385.97</v>
          </cell>
          <cell r="X249">
            <v>10714.527200000002</v>
          </cell>
          <cell r="Y249">
            <v>71.100000000000009</v>
          </cell>
          <cell r="Z249">
            <v>67.697000000000003</v>
          </cell>
          <cell r="AA249">
            <v>4813.2567000000008</v>
          </cell>
          <cell r="AB249">
            <v>19.71</v>
          </cell>
          <cell r="AC249">
            <v>118.85000000000001</v>
          </cell>
          <cell r="AD249">
            <v>2342.5335000000005</v>
          </cell>
          <cell r="AE249">
            <v>60.32</v>
          </cell>
          <cell r="AF249">
            <v>134.82300000000001</v>
          </cell>
          <cell r="AG249">
            <v>8132.5233600000001</v>
          </cell>
          <cell r="AH249">
            <v>49.08</v>
          </cell>
          <cell r="AI249">
            <v>81.304000000000002</v>
          </cell>
          <cell r="AJ249">
            <v>3990.4003199999997</v>
          </cell>
          <cell r="AK249">
            <v>56898.93544804</v>
          </cell>
          <cell r="AM249">
            <v>38.99</v>
          </cell>
          <cell r="AN249">
            <v>49.058</v>
          </cell>
          <cell r="AO249">
            <v>1912.77142</v>
          </cell>
          <cell r="AP249">
            <v>41.660000000000004</v>
          </cell>
          <cell r="AQ249">
            <v>65.331000000000003</v>
          </cell>
          <cell r="AR249">
            <v>2721.6894600000005</v>
          </cell>
          <cell r="AS249">
            <v>94.7</v>
          </cell>
          <cell r="AT249">
            <v>45.145000000000003</v>
          </cell>
          <cell r="AU249">
            <v>4275.2315000000008</v>
          </cell>
          <cell r="AV249">
            <v>61.85</v>
          </cell>
          <cell r="AW249">
            <v>23.978000000000002</v>
          </cell>
          <cell r="AX249">
            <v>1483.0393000000001</v>
          </cell>
          <cell r="AY249">
            <v>5.82</v>
          </cell>
          <cell r="AZ249">
            <v>38.655999999999999</v>
          </cell>
          <cell r="BA249">
            <v>224.97792000000001</v>
          </cell>
          <cell r="BB249">
            <v>87.2</v>
          </cell>
          <cell r="BC249">
            <v>94.424000000000007</v>
          </cell>
          <cell r="BD249">
            <v>8233.7728000000006</v>
          </cell>
          <cell r="BE249">
            <v>18851.482400000001</v>
          </cell>
          <cell r="BG249">
            <v>48.800000000000004</v>
          </cell>
          <cell r="BH249">
            <v>118.479</v>
          </cell>
          <cell r="BI249">
            <v>5781.7752</v>
          </cell>
          <cell r="BJ249">
            <v>21.59</v>
          </cell>
          <cell r="BK249">
            <v>313.24700000000001</v>
          </cell>
          <cell r="BL249">
            <v>6763.0027300000002</v>
          </cell>
          <cell r="BM249">
            <v>41.92</v>
          </cell>
          <cell r="BN249">
            <v>89.463999999999999</v>
          </cell>
          <cell r="BO249">
            <v>3750.33088</v>
          </cell>
          <cell r="BP249">
            <v>44.79</v>
          </cell>
          <cell r="BQ249">
            <v>158.45699999999999</v>
          </cell>
          <cell r="BR249">
            <v>7097.2890299999999</v>
          </cell>
          <cell r="BS249">
            <v>28.29</v>
          </cell>
          <cell r="BT249">
            <v>254.583</v>
          </cell>
          <cell r="BU249">
            <v>7202.1530699999994</v>
          </cell>
          <cell r="BV249">
            <v>518</v>
          </cell>
          <cell r="BW249">
            <v>5.6450000000000005</v>
          </cell>
          <cell r="BX249">
            <v>2924.11</v>
          </cell>
          <cell r="BY249">
            <v>26.82</v>
          </cell>
          <cell r="BZ249">
            <v>153.899</v>
          </cell>
          <cell r="CA249">
            <v>4127.5711799999999</v>
          </cell>
          <cell r="CB249">
            <v>37646.232089999998</v>
          </cell>
          <cell r="CD249">
            <v>16.190000000000001</v>
          </cell>
          <cell r="CE249">
            <v>34.49</v>
          </cell>
          <cell r="CF249">
            <v>558.39310000000012</v>
          </cell>
          <cell r="CG249">
            <v>24.59</v>
          </cell>
          <cell r="CH249">
            <v>29.035</v>
          </cell>
          <cell r="CI249">
            <v>713.97064999999998</v>
          </cell>
          <cell r="CJ249">
            <v>1272.36375</v>
          </cell>
          <cell r="CL249">
            <v>1378.33</v>
          </cell>
        </row>
        <row r="250">
          <cell r="A250" t="str">
            <v>11/10/2006</v>
          </cell>
          <cell r="B250">
            <v>39031</v>
          </cell>
          <cell r="C250">
            <v>97.700589858321578</v>
          </cell>
          <cell r="D250">
            <v>109.50490351223787</v>
          </cell>
          <cell r="E250">
            <v>68.309359033011191</v>
          </cell>
          <cell r="F250">
            <v>73.546928007990104</v>
          </cell>
          <cell r="G250">
            <v>108.83511979823454</v>
          </cell>
          <cell r="H250">
            <v>127.40636327023762</v>
          </cell>
          <cell r="I250">
            <v>63.27</v>
          </cell>
          <cell r="J250">
            <v>31.608740000000001</v>
          </cell>
          <cell r="K250">
            <v>198.92600000000002</v>
          </cell>
          <cell r="L250">
            <v>6287.8002132400006</v>
          </cell>
          <cell r="M250">
            <v>83.68</v>
          </cell>
          <cell r="N250">
            <v>68.004999999999995</v>
          </cell>
          <cell r="O250">
            <v>5690.6584000000003</v>
          </cell>
          <cell r="P250">
            <v>79.89</v>
          </cell>
          <cell r="Q250">
            <v>151.38400000000001</v>
          </cell>
          <cell r="R250">
            <v>12094.067760000002</v>
          </cell>
          <cell r="S250">
            <v>30.27</v>
          </cell>
          <cell r="T250">
            <v>92.747</v>
          </cell>
          <cell r="U250">
            <v>2807.4516899999999</v>
          </cell>
          <cell r="V250">
            <v>27.87</v>
          </cell>
          <cell r="W250">
            <v>385.97</v>
          </cell>
          <cell r="X250">
            <v>10756.983900000001</v>
          </cell>
          <cell r="Y250">
            <v>72.16</v>
          </cell>
          <cell r="Z250">
            <v>67.697000000000003</v>
          </cell>
          <cell r="AA250">
            <v>4885.0155199999999</v>
          </cell>
          <cell r="AB250">
            <v>19.77</v>
          </cell>
          <cell r="AC250">
            <v>118.85000000000001</v>
          </cell>
          <cell r="AD250">
            <v>2349.6645000000003</v>
          </cell>
          <cell r="AE250">
            <v>60.800000000000004</v>
          </cell>
          <cell r="AF250">
            <v>134.82300000000001</v>
          </cell>
          <cell r="AG250">
            <v>8197.2384000000002</v>
          </cell>
          <cell r="AH250">
            <v>49.230000000000004</v>
          </cell>
          <cell r="AI250">
            <v>81.304000000000002</v>
          </cell>
          <cell r="AJ250">
            <v>4002.5959200000002</v>
          </cell>
          <cell r="AK250">
            <v>57071.476303240001</v>
          </cell>
          <cell r="AM250">
            <v>39.900000000000006</v>
          </cell>
          <cell r="AN250">
            <v>49.058</v>
          </cell>
          <cell r="AO250">
            <v>1957.4142000000002</v>
          </cell>
          <cell r="AP250">
            <v>42.400000000000006</v>
          </cell>
          <cell r="AQ250">
            <v>65.331000000000003</v>
          </cell>
          <cell r="AR250">
            <v>2770.0344000000005</v>
          </cell>
          <cell r="AS250">
            <v>94.51</v>
          </cell>
          <cell r="AT250">
            <v>45.145000000000003</v>
          </cell>
          <cell r="AU250">
            <v>4266.6539500000008</v>
          </cell>
          <cell r="AV250">
            <v>63.27</v>
          </cell>
          <cell r="AW250">
            <v>23.978000000000002</v>
          </cell>
          <cell r="AX250">
            <v>1517.0880600000003</v>
          </cell>
          <cell r="AY250">
            <v>5.97</v>
          </cell>
          <cell r="AZ250">
            <v>38.655999999999999</v>
          </cell>
          <cell r="BA250">
            <v>230.77631999999997</v>
          </cell>
          <cell r="BB250">
            <v>87.56</v>
          </cell>
          <cell r="BC250">
            <v>94.424000000000007</v>
          </cell>
          <cell r="BD250">
            <v>8267.765440000001</v>
          </cell>
          <cell r="BE250">
            <v>19009.732370000005</v>
          </cell>
          <cell r="BG250">
            <v>50.59</v>
          </cell>
          <cell r="BH250">
            <v>118.479</v>
          </cell>
          <cell r="BI250">
            <v>5993.8526099999999</v>
          </cell>
          <cell r="BJ250">
            <v>22.47</v>
          </cell>
          <cell r="BK250">
            <v>313.24700000000001</v>
          </cell>
          <cell r="BL250">
            <v>7038.6600900000003</v>
          </cell>
          <cell r="BM250">
            <v>43.82</v>
          </cell>
          <cell r="BN250">
            <v>89.463999999999999</v>
          </cell>
          <cell r="BO250">
            <v>3920.3124800000001</v>
          </cell>
          <cell r="BP250">
            <v>46.22</v>
          </cell>
          <cell r="BQ250">
            <v>158.45699999999999</v>
          </cell>
          <cell r="BR250">
            <v>7323.8825399999996</v>
          </cell>
          <cell r="BS250">
            <v>29.150000000000002</v>
          </cell>
          <cell r="BT250">
            <v>254.583</v>
          </cell>
          <cell r="BU250">
            <v>7421.0944500000005</v>
          </cell>
          <cell r="BV250">
            <v>534</v>
          </cell>
          <cell r="BW250">
            <v>5.6450000000000005</v>
          </cell>
          <cell r="BX250">
            <v>3014.4300000000003</v>
          </cell>
          <cell r="BY250">
            <v>27.41</v>
          </cell>
          <cell r="BZ250">
            <v>153.899</v>
          </cell>
          <cell r="CA250">
            <v>4218.3715899999997</v>
          </cell>
          <cell r="CB250">
            <v>38930.603760000005</v>
          </cell>
          <cell r="CD250">
            <v>16.260000000000002</v>
          </cell>
          <cell r="CE250">
            <v>34.49</v>
          </cell>
          <cell r="CF250">
            <v>560.80740000000003</v>
          </cell>
          <cell r="CG250">
            <v>25.52</v>
          </cell>
          <cell r="CH250">
            <v>29.035</v>
          </cell>
          <cell r="CI250">
            <v>740.97320000000002</v>
          </cell>
          <cell r="CJ250">
            <v>1301.7806</v>
          </cell>
          <cell r="CL250">
            <v>1380.9</v>
          </cell>
        </row>
        <row r="251">
          <cell r="A251" t="str">
            <v>11/13/2006</v>
          </cell>
          <cell r="B251">
            <v>39034</v>
          </cell>
          <cell r="C251">
            <v>98.102087853115222</v>
          </cell>
          <cell r="D251">
            <v>110.45793384194349</v>
          </cell>
          <cell r="E251">
            <v>68.263391354925346</v>
          </cell>
          <cell r="F251">
            <v>72.308281090841717</v>
          </cell>
          <cell r="G251">
            <v>109.1125472887768</v>
          </cell>
          <cell r="H251">
            <v>129.94361659283123</v>
          </cell>
          <cell r="I251">
            <v>64.53</v>
          </cell>
          <cell r="J251">
            <v>31.869210000000002</v>
          </cell>
          <cell r="K251">
            <v>198.92600000000002</v>
          </cell>
          <cell r="L251">
            <v>6339.6144684600013</v>
          </cell>
          <cell r="M251">
            <v>84.4</v>
          </cell>
          <cell r="N251">
            <v>68.004999999999995</v>
          </cell>
          <cell r="O251">
            <v>5739.6220000000003</v>
          </cell>
          <cell r="P251">
            <v>79.92</v>
          </cell>
          <cell r="Q251">
            <v>151.38400000000001</v>
          </cell>
          <cell r="R251">
            <v>12098.609280000001</v>
          </cell>
          <cell r="S251">
            <v>31.3</v>
          </cell>
          <cell r="T251">
            <v>92.747</v>
          </cell>
          <cell r="U251">
            <v>2902.9811</v>
          </cell>
          <cell r="V251">
            <v>27.92</v>
          </cell>
          <cell r="W251">
            <v>385.97</v>
          </cell>
          <cell r="X251">
            <v>10776.282400000002</v>
          </cell>
          <cell r="Y251">
            <v>72.63</v>
          </cell>
          <cell r="Z251">
            <v>67.697000000000003</v>
          </cell>
          <cell r="AA251">
            <v>4916.8331099999996</v>
          </cell>
          <cell r="AB251">
            <v>19.84</v>
          </cell>
          <cell r="AC251">
            <v>118.85000000000001</v>
          </cell>
          <cell r="AD251">
            <v>2357.9840000000004</v>
          </cell>
          <cell r="AE251">
            <v>60.410000000000004</v>
          </cell>
          <cell r="AF251">
            <v>134.82300000000001</v>
          </cell>
          <cell r="AG251">
            <v>8144.6574300000011</v>
          </cell>
          <cell r="AH251">
            <v>49.56</v>
          </cell>
          <cell r="AI251">
            <v>81.304000000000002</v>
          </cell>
          <cell r="AJ251">
            <v>4029.4262400000002</v>
          </cell>
          <cell r="AK251">
            <v>57306.010028459998</v>
          </cell>
          <cell r="AM251">
            <v>40.36</v>
          </cell>
          <cell r="AN251">
            <v>49.058</v>
          </cell>
          <cell r="AO251">
            <v>1979.9808800000001</v>
          </cell>
          <cell r="AP251">
            <v>42.1</v>
          </cell>
          <cell r="AQ251">
            <v>65.331000000000003</v>
          </cell>
          <cell r="AR251">
            <v>2750.4351000000001</v>
          </cell>
          <cell r="AS251">
            <v>95.100000000000009</v>
          </cell>
          <cell r="AT251">
            <v>45.145000000000003</v>
          </cell>
          <cell r="AU251">
            <v>4293.2895000000008</v>
          </cell>
          <cell r="AV251">
            <v>64.53</v>
          </cell>
          <cell r="AW251">
            <v>23.978000000000002</v>
          </cell>
          <cell r="AX251">
            <v>1547.3003400000002</v>
          </cell>
          <cell r="AY251">
            <v>6.04</v>
          </cell>
          <cell r="AZ251">
            <v>38.655999999999999</v>
          </cell>
          <cell r="BA251">
            <v>233.48223999999999</v>
          </cell>
          <cell r="BB251">
            <v>88.65</v>
          </cell>
          <cell r="BC251">
            <v>94.424000000000007</v>
          </cell>
          <cell r="BD251">
            <v>8370.6876000000011</v>
          </cell>
          <cell r="BE251">
            <v>19175.175660000001</v>
          </cell>
          <cell r="BG251">
            <v>50.53</v>
          </cell>
          <cell r="BH251">
            <v>118.479</v>
          </cell>
          <cell r="BI251">
            <v>5986.7438700000002</v>
          </cell>
          <cell r="BJ251">
            <v>22.38</v>
          </cell>
          <cell r="BK251">
            <v>313.24700000000001</v>
          </cell>
          <cell r="BL251">
            <v>7010.4678599999997</v>
          </cell>
          <cell r="BM251">
            <v>44.78</v>
          </cell>
          <cell r="BN251">
            <v>89.463999999999999</v>
          </cell>
          <cell r="BO251">
            <v>4006.1979200000001</v>
          </cell>
          <cell r="BP251">
            <v>46.26</v>
          </cell>
          <cell r="BQ251">
            <v>158.45699999999999</v>
          </cell>
          <cell r="BR251">
            <v>7330.2208199999995</v>
          </cell>
          <cell r="BS251">
            <v>28.89</v>
          </cell>
          <cell r="BT251">
            <v>254.583</v>
          </cell>
          <cell r="BU251">
            <v>7354.9028699999999</v>
          </cell>
          <cell r="BV251">
            <v>534</v>
          </cell>
          <cell r="BW251">
            <v>5.6450000000000005</v>
          </cell>
          <cell r="BX251">
            <v>3014.4300000000003</v>
          </cell>
          <cell r="BY251">
            <v>27.3</v>
          </cell>
          <cell r="BZ251">
            <v>153.899</v>
          </cell>
          <cell r="CA251">
            <v>4201.4427000000005</v>
          </cell>
          <cell r="CB251">
            <v>38904.406039999994</v>
          </cell>
          <cell r="CD251">
            <v>16.02</v>
          </cell>
          <cell r="CE251">
            <v>34.49</v>
          </cell>
          <cell r="CF251">
            <v>552.52980000000002</v>
          </cell>
          <cell r="CG251">
            <v>25.05</v>
          </cell>
          <cell r="CH251">
            <v>29.035</v>
          </cell>
          <cell r="CI251">
            <v>727.32675000000006</v>
          </cell>
          <cell r="CJ251">
            <v>1279.85655</v>
          </cell>
          <cell r="CL251">
            <v>1384.42</v>
          </cell>
        </row>
        <row r="252">
          <cell r="A252" t="str">
            <v>11/14/2006</v>
          </cell>
          <cell r="B252">
            <v>39035</v>
          </cell>
          <cell r="C252">
            <v>99.427196636843689</v>
          </cell>
          <cell r="D252">
            <v>112.42636133092294</v>
          </cell>
          <cell r="E252">
            <v>72.33668734378081</v>
          </cell>
          <cell r="F252">
            <v>73.991922367071908</v>
          </cell>
          <cell r="G252">
            <v>109.80611601513239</v>
          </cell>
          <cell r="H252">
            <v>132.4204591220298</v>
          </cell>
          <cell r="I252">
            <v>65.760000000000005</v>
          </cell>
          <cell r="J252">
            <v>32.376080000000002</v>
          </cell>
          <cell r="K252">
            <v>198.92600000000002</v>
          </cell>
          <cell r="L252">
            <v>6440.4440900800009</v>
          </cell>
          <cell r="M252">
            <v>85.710000000000008</v>
          </cell>
          <cell r="N252">
            <v>68.004999999999995</v>
          </cell>
          <cell r="O252">
            <v>5828.7085500000003</v>
          </cell>
          <cell r="P252">
            <v>80.25</v>
          </cell>
          <cell r="Q252">
            <v>151.38400000000001</v>
          </cell>
          <cell r="R252">
            <v>12148.566000000001</v>
          </cell>
          <cell r="S252">
            <v>32.75</v>
          </cell>
          <cell r="T252">
            <v>92.747</v>
          </cell>
          <cell r="U252">
            <v>3037.46425</v>
          </cell>
          <cell r="V252">
            <v>28.29</v>
          </cell>
          <cell r="W252">
            <v>385.97</v>
          </cell>
          <cell r="X252">
            <v>10919.0913</v>
          </cell>
          <cell r="Y252">
            <v>73.47</v>
          </cell>
          <cell r="Z252">
            <v>67.697000000000003</v>
          </cell>
          <cell r="AA252">
            <v>4973.69859</v>
          </cell>
          <cell r="AB252">
            <v>20</v>
          </cell>
          <cell r="AC252">
            <v>118.85000000000001</v>
          </cell>
          <cell r="AD252">
            <v>2377</v>
          </cell>
          <cell r="AE252">
            <v>61.24</v>
          </cell>
          <cell r="AF252">
            <v>134.82300000000001</v>
          </cell>
          <cell r="AG252">
            <v>8256.5605200000009</v>
          </cell>
          <cell r="AH252">
            <v>50.410000000000004</v>
          </cell>
          <cell r="AI252">
            <v>81.304000000000002</v>
          </cell>
          <cell r="AJ252">
            <v>4098.5346400000008</v>
          </cell>
          <cell r="AK252">
            <v>58080.06794008</v>
          </cell>
          <cell r="AM252">
            <v>41.6</v>
          </cell>
          <cell r="AN252">
            <v>49.058</v>
          </cell>
          <cell r="AO252">
            <v>2040.8128000000002</v>
          </cell>
          <cell r="AP252">
            <v>43.42</v>
          </cell>
          <cell r="AQ252">
            <v>65.331000000000003</v>
          </cell>
          <cell r="AR252">
            <v>2836.6720200000004</v>
          </cell>
          <cell r="AS252">
            <v>96.600000000000009</v>
          </cell>
          <cell r="AT252">
            <v>45.145000000000003</v>
          </cell>
          <cell r="AU252">
            <v>4361.0070000000005</v>
          </cell>
          <cell r="AV252">
            <v>65.760000000000005</v>
          </cell>
          <cell r="AW252">
            <v>23.978000000000002</v>
          </cell>
          <cell r="AX252">
            <v>1576.7932800000003</v>
          </cell>
          <cell r="AY252">
            <v>6.24</v>
          </cell>
          <cell r="AZ252">
            <v>38.655999999999999</v>
          </cell>
          <cell r="BA252">
            <v>241.21343999999999</v>
          </cell>
          <cell r="BB252">
            <v>89.600000000000009</v>
          </cell>
          <cell r="BC252">
            <v>94.424000000000007</v>
          </cell>
          <cell r="BD252">
            <v>8460.390400000002</v>
          </cell>
          <cell r="BE252">
            <v>19516.888940000004</v>
          </cell>
          <cell r="BG252">
            <v>52.5</v>
          </cell>
          <cell r="BH252">
            <v>118.479</v>
          </cell>
          <cell r="BI252">
            <v>6220.1475</v>
          </cell>
          <cell r="BJ252">
            <v>24.5</v>
          </cell>
          <cell r="BK252">
            <v>313.24700000000001</v>
          </cell>
          <cell r="BL252">
            <v>7674.5515000000005</v>
          </cell>
          <cell r="BM252">
            <v>47.56</v>
          </cell>
          <cell r="BN252">
            <v>89.463999999999999</v>
          </cell>
          <cell r="BO252">
            <v>4254.9078399999999</v>
          </cell>
          <cell r="BP252">
            <v>48.25</v>
          </cell>
          <cell r="BQ252">
            <v>158.45699999999999</v>
          </cell>
          <cell r="BR252">
            <v>7645.5502499999993</v>
          </cell>
          <cell r="BS252">
            <v>30.35</v>
          </cell>
          <cell r="BT252">
            <v>254.583</v>
          </cell>
          <cell r="BU252">
            <v>7726.5940500000006</v>
          </cell>
          <cell r="BV252">
            <v>584.5</v>
          </cell>
          <cell r="BW252">
            <v>5.6450000000000005</v>
          </cell>
          <cell r="BX252">
            <v>3299.5025000000001</v>
          </cell>
          <cell r="BY252">
            <v>28.62</v>
          </cell>
          <cell r="BZ252">
            <v>153.899</v>
          </cell>
          <cell r="CA252">
            <v>4404.5893800000003</v>
          </cell>
          <cell r="CB252">
            <v>41225.84302</v>
          </cell>
          <cell r="CD252">
            <v>16.32</v>
          </cell>
          <cell r="CE252">
            <v>34.49</v>
          </cell>
          <cell r="CF252">
            <v>562.8768</v>
          </cell>
          <cell r="CG252">
            <v>25.72</v>
          </cell>
          <cell r="CH252">
            <v>29.035</v>
          </cell>
          <cell r="CI252">
            <v>746.78019999999992</v>
          </cell>
          <cell r="CJ252">
            <v>1309.6569999999999</v>
          </cell>
          <cell r="CL252">
            <v>1393.22</v>
          </cell>
        </row>
        <row r="253">
          <cell r="A253" t="str">
            <v>11/15/2006</v>
          </cell>
          <cell r="B253">
            <v>39036</v>
          </cell>
          <cell r="C253">
            <v>100.68150626937205</v>
          </cell>
          <cell r="D253">
            <v>113.4242773789915</v>
          </cell>
          <cell r="E253">
            <v>73.329884476001737</v>
          </cell>
          <cell r="F253">
            <v>75.382577761802381</v>
          </cell>
          <cell r="G253">
            <v>110.0701450189155</v>
          </cell>
          <cell r="H253">
            <v>133.60853805879981</v>
          </cell>
          <cell r="I253">
            <v>66.349999999999994</v>
          </cell>
          <cell r="J253">
            <v>32.615430000000003</v>
          </cell>
          <cell r="K253">
            <v>198.92600000000002</v>
          </cell>
          <cell r="L253">
            <v>6488.057028180001</v>
          </cell>
          <cell r="M253">
            <v>89.300000000000011</v>
          </cell>
          <cell r="N253">
            <v>68.004999999999995</v>
          </cell>
          <cell r="O253">
            <v>6072.8465000000006</v>
          </cell>
          <cell r="P253">
            <v>80.300000000000011</v>
          </cell>
          <cell r="Q253">
            <v>151.38400000000001</v>
          </cell>
          <cell r="R253">
            <v>12156.135200000002</v>
          </cell>
          <cell r="S253">
            <v>33.4788</v>
          </cell>
          <cell r="T253">
            <v>92.747</v>
          </cell>
          <cell r="U253">
            <v>3105.0582635999999</v>
          </cell>
          <cell r="V253">
            <v>28.43</v>
          </cell>
          <cell r="W253">
            <v>385.97</v>
          </cell>
          <cell r="X253">
            <v>10973.127100000002</v>
          </cell>
          <cell r="Y253">
            <v>74.83</v>
          </cell>
          <cell r="Z253">
            <v>67.697000000000003</v>
          </cell>
          <cell r="AA253">
            <v>5065.7665100000004</v>
          </cell>
          <cell r="AB253">
            <v>20.260000000000002</v>
          </cell>
          <cell r="AC253">
            <v>118.85000000000001</v>
          </cell>
          <cell r="AD253">
            <v>2407.9010000000003</v>
          </cell>
          <cell r="AE253">
            <v>62.2</v>
          </cell>
          <cell r="AF253">
            <v>134.82300000000001</v>
          </cell>
          <cell r="AG253">
            <v>8385.990600000001</v>
          </cell>
          <cell r="AH253">
            <v>51.14</v>
          </cell>
          <cell r="AI253">
            <v>81.304000000000002</v>
          </cell>
          <cell r="AJ253">
            <v>4157.8865599999999</v>
          </cell>
          <cell r="AK253">
            <v>58812.768761780011</v>
          </cell>
          <cell r="AM253">
            <v>42.28</v>
          </cell>
          <cell r="AN253">
            <v>49.058</v>
          </cell>
          <cell r="AO253">
            <v>2074.1722399999999</v>
          </cell>
          <cell r="AP253">
            <v>43.95</v>
          </cell>
          <cell r="AQ253">
            <v>65.331000000000003</v>
          </cell>
          <cell r="AR253">
            <v>2871.2974500000005</v>
          </cell>
          <cell r="AS253">
            <v>97.23</v>
          </cell>
          <cell r="AT253">
            <v>45.145000000000003</v>
          </cell>
          <cell r="AU253">
            <v>4389.4483500000006</v>
          </cell>
          <cell r="AV253">
            <v>66.349999999999994</v>
          </cell>
          <cell r="AW253">
            <v>23.978000000000002</v>
          </cell>
          <cell r="AX253">
            <v>1590.9403</v>
          </cell>
          <cell r="AY253">
            <v>6.2</v>
          </cell>
          <cell r="AZ253">
            <v>38.655999999999999</v>
          </cell>
          <cell r="BA253">
            <v>239.66720000000001</v>
          </cell>
          <cell r="BB253">
            <v>90.28</v>
          </cell>
          <cell r="BC253">
            <v>94.424000000000007</v>
          </cell>
          <cell r="BD253">
            <v>8524.59872</v>
          </cell>
          <cell r="BE253">
            <v>19690.124260000001</v>
          </cell>
          <cell r="BG253">
            <v>52.97</v>
          </cell>
          <cell r="BH253">
            <v>118.479</v>
          </cell>
          <cell r="BI253">
            <v>6275.8326299999999</v>
          </cell>
          <cell r="BJ253">
            <v>24.92</v>
          </cell>
          <cell r="BK253">
            <v>313.24700000000001</v>
          </cell>
          <cell r="BL253">
            <v>7806.115240000001</v>
          </cell>
          <cell r="BM253">
            <v>48.2</v>
          </cell>
          <cell r="BN253">
            <v>89.463999999999999</v>
          </cell>
          <cell r="BO253">
            <v>4312.1648000000005</v>
          </cell>
          <cell r="BP253">
            <v>48.95</v>
          </cell>
          <cell r="BQ253">
            <v>158.45699999999999</v>
          </cell>
          <cell r="BR253">
            <v>7756.4701500000001</v>
          </cell>
          <cell r="BS253">
            <v>30.88</v>
          </cell>
          <cell r="BT253">
            <v>254.583</v>
          </cell>
          <cell r="BU253">
            <v>7861.52304</v>
          </cell>
          <cell r="BV253">
            <v>593</v>
          </cell>
          <cell r="BW253">
            <v>5.6450000000000005</v>
          </cell>
          <cell r="BX253">
            <v>3347.4850000000001</v>
          </cell>
          <cell r="BY253">
            <v>28.8</v>
          </cell>
          <cell r="BZ253">
            <v>153.899</v>
          </cell>
          <cell r="CA253">
            <v>4432.2912000000006</v>
          </cell>
          <cell r="CB253">
            <v>41791.882060000004</v>
          </cell>
          <cell r="CD253">
            <v>17</v>
          </cell>
          <cell r="CE253">
            <v>34.49</v>
          </cell>
          <cell r="CF253">
            <v>586.33000000000004</v>
          </cell>
          <cell r="CG253">
            <v>25.76</v>
          </cell>
          <cell r="CH253">
            <v>29.035</v>
          </cell>
          <cell r="CI253">
            <v>747.94159999999999</v>
          </cell>
          <cell r="CJ253">
            <v>1334.2716</v>
          </cell>
          <cell r="CL253">
            <v>1396.57</v>
          </cell>
        </row>
        <row r="254">
          <cell r="A254" t="str">
            <v>11/16/2006</v>
          </cell>
          <cell r="B254">
            <v>39037</v>
          </cell>
          <cell r="C254">
            <v>101.13124993550136</v>
          </cell>
          <cell r="D254">
            <v>113.64792922966632</v>
          </cell>
          <cell r="E254">
            <v>73.967247883552915</v>
          </cell>
          <cell r="F254">
            <v>76.089041052608167</v>
          </cell>
          <cell r="G254">
            <v>110.32156368221939</v>
          </cell>
          <cell r="H254">
            <v>135.62223117196936</v>
          </cell>
          <cell r="I254">
            <v>67.349999999999994</v>
          </cell>
          <cell r="J254">
            <v>32.854780000000005</v>
          </cell>
          <cell r="K254">
            <v>198.92600000000002</v>
          </cell>
          <cell r="L254">
            <v>6535.669966280002</v>
          </cell>
          <cell r="M254">
            <v>89.02</v>
          </cell>
          <cell r="N254">
            <v>68.004999999999995</v>
          </cell>
          <cell r="O254">
            <v>6053.8050999999996</v>
          </cell>
          <cell r="P254">
            <v>80.7</v>
          </cell>
          <cell r="Q254">
            <v>151.38400000000001</v>
          </cell>
          <cell r="R254">
            <v>12216.688800000002</v>
          </cell>
          <cell r="S254">
            <v>32.81</v>
          </cell>
          <cell r="T254">
            <v>92.747</v>
          </cell>
          <cell r="U254">
            <v>3043.02907</v>
          </cell>
          <cell r="V254">
            <v>28.5</v>
          </cell>
          <cell r="W254">
            <v>385.97</v>
          </cell>
          <cell r="X254">
            <v>11000.145</v>
          </cell>
          <cell r="Y254">
            <v>76.070000000000007</v>
          </cell>
          <cell r="Z254">
            <v>67.697000000000003</v>
          </cell>
          <cell r="AA254">
            <v>5149.710790000001</v>
          </cell>
          <cell r="AB254">
            <v>20.29</v>
          </cell>
          <cell r="AC254">
            <v>118.85000000000001</v>
          </cell>
          <cell r="AD254">
            <v>2411.4665</v>
          </cell>
          <cell r="AE254">
            <v>62.67</v>
          </cell>
          <cell r="AF254">
            <v>134.82300000000001</v>
          </cell>
          <cell r="AG254">
            <v>8449.3574100000005</v>
          </cell>
          <cell r="AH254">
            <v>51.85</v>
          </cell>
          <cell r="AI254">
            <v>81.304000000000002</v>
          </cell>
          <cell r="AJ254">
            <v>4215.6124</v>
          </cell>
          <cell r="AK254">
            <v>59075.485036280006</v>
          </cell>
          <cell r="AM254">
            <v>42.480000000000004</v>
          </cell>
          <cell r="AN254">
            <v>49.058</v>
          </cell>
          <cell r="AO254">
            <v>2083.9838400000003</v>
          </cell>
          <cell r="AP254">
            <v>44.32</v>
          </cell>
          <cell r="AQ254">
            <v>65.331000000000003</v>
          </cell>
          <cell r="AR254">
            <v>2895.46992</v>
          </cell>
          <cell r="AS254">
            <v>96.15</v>
          </cell>
          <cell r="AT254">
            <v>45.145000000000003</v>
          </cell>
          <cell r="AU254">
            <v>4340.6917500000009</v>
          </cell>
          <cell r="AV254">
            <v>67.349999999999994</v>
          </cell>
          <cell r="AW254">
            <v>23.978000000000002</v>
          </cell>
          <cell r="AX254">
            <v>1614.9183</v>
          </cell>
          <cell r="AY254">
            <v>6.38</v>
          </cell>
          <cell r="AZ254">
            <v>38.655999999999999</v>
          </cell>
          <cell r="BA254">
            <v>246.62527999999998</v>
          </cell>
          <cell r="BB254">
            <v>90.52</v>
          </cell>
          <cell r="BC254">
            <v>94.424000000000007</v>
          </cell>
          <cell r="BD254">
            <v>8547.2604800000008</v>
          </cell>
          <cell r="BE254">
            <v>19728.949570000004</v>
          </cell>
          <cell r="BG254">
            <v>53.230000000000004</v>
          </cell>
          <cell r="BH254">
            <v>118.479</v>
          </cell>
          <cell r="BI254">
            <v>6306.6371700000009</v>
          </cell>
          <cell r="BJ254">
            <v>24.95</v>
          </cell>
          <cell r="BK254">
            <v>313.24700000000001</v>
          </cell>
          <cell r="BL254">
            <v>7815.5126500000006</v>
          </cell>
          <cell r="BM254">
            <v>48.81</v>
          </cell>
          <cell r="BN254">
            <v>89.463999999999999</v>
          </cell>
          <cell r="BO254">
            <v>4366.7378399999998</v>
          </cell>
          <cell r="BP254">
            <v>49.400000000000006</v>
          </cell>
          <cell r="BQ254">
            <v>158.45699999999999</v>
          </cell>
          <cell r="BR254">
            <v>7827.7758000000003</v>
          </cell>
          <cell r="BS254">
            <v>31.060000000000002</v>
          </cell>
          <cell r="BT254">
            <v>254.583</v>
          </cell>
          <cell r="BU254">
            <v>7907.3479800000005</v>
          </cell>
          <cell r="BV254">
            <v>595</v>
          </cell>
          <cell r="BW254">
            <v>5.6450000000000005</v>
          </cell>
          <cell r="BX254">
            <v>3358.7750000000001</v>
          </cell>
          <cell r="BY254">
            <v>29.71</v>
          </cell>
          <cell r="BZ254">
            <v>153.899</v>
          </cell>
          <cell r="CA254">
            <v>4572.3392899999999</v>
          </cell>
          <cell r="CB254">
            <v>42155.12573</v>
          </cell>
          <cell r="CD254">
            <v>17.11</v>
          </cell>
          <cell r="CE254">
            <v>34.49</v>
          </cell>
          <cell r="CF254">
            <v>590.12390000000005</v>
          </cell>
          <cell r="CG254">
            <v>26.060000000000002</v>
          </cell>
          <cell r="CH254">
            <v>29.035</v>
          </cell>
          <cell r="CI254">
            <v>756.65210000000002</v>
          </cell>
          <cell r="CJ254">
            <v>1346.7760000000001</v>
          </cell>
          <cell r="CL254">
            <v>1399.76</v>
          </cell>
        </row>
        <row r="255">
          <cell r="A255" t="str">
            <v>11/17/2006</v>
          </cell>
          <cell r="B255">
            <v>39038</v>
          </cell>
          <cell r="C255">
            <v>101.18311597920497</v>
          </cell>
          <cell r="D255">
            <v>112.71761569806904</v>
          </cell>
          <cell r="E255">
            <v>74.211049627439735</v>
          </cell>
          <cell r="F255">
            <v>75.257312222602224</v>
          </cell>
          <cell r="G255">
            <v>110.43505674653214</v>
          </cell>
          <cell r="H255">
            <v>136.00483286347159</v>
          </cell>
          <cell r="I255">
            <v>67.540000000000006</v>
          </cell>
          <cell r="J255">
            <v>32.425350000000002</v>
          </cell>
          <cell r="K255">
            <v>198.92600000000002</v>
          </cell>
          <cell r="L255">
            <v>6450.2451741000004</v>
          </cell>
          <cell r="M255">
            <v>88.06</v>
          </cell>
          <cell r="N255">
            <v>68.004999999999995</v>
          </cell>
          <cell r="O255">
            <v>5988.5203000000001</v>
          </cell>
          <cell r="P255">
            <v>81.17</v>
          </cell>
          <cell r="Q255">
            <v>151.38400000000001</v>
          </cell>
          <cell r="R255">
            <v>12287.839280000002</v>
          </cell>
          <cell r="S255">
            <v>33.300000000000004</v>
          </cell>
          <cell r="T255">
            <v>92.747</v>
          </cell>
          <cell r="U255">
            <v>3088.4751000000006</v>
          </cell>
          <cell r="V255">
            <v>28.97</v>
          </cell>
          <cell r="W255">
            <v>385.97</v>
          </cell>
          <cell r="X255">
            <v>11181.5509</v>
          </cell>
          <cell r="Y255">
            <v>75.97</v>
          </cell>
          <cell r="Z255">
            <v>67.697000000000003</v>
          </cell>
          <cell r="AA255">
            <v>5142.9410900000003</v>
          </cell>
          <cell r="AB255">
            <v>20.100000000000001</v>
          </cell>
          <cell r="AC255">
            <v>118.85000000000001</v>
          </cell>
          <cell r="AD255">
            <v>2388.8850000000002</v>
          </cell>
          <cell r="AE255">
            <v>62.43</v>
          </cell>
          <cell r="AF255">
            <v>134.82300000000001</v>
          </cell>
          <cell r="AG255">
            <v>8416.999890000001</v>
          </cell>
          <cell r="AH255">
            <v>51.17</v>
          </cell>
          <cell r="AI255">
            <v>81.304000000000002</v>
          </cell>
          <cell r="AJ255">
            <v>4160.3256799999999</v>
          </cell>
          <cell r="AK255">
            <v>59105.782414100002</v>
          </cell>
          <cell r="AM255">
            <v>41.97</v>
          </cell>
          <cell r="AN255">
            <v>49.058</v>
          </cell>
          <cell r="AO255">
            <v>2058.9642599999997</v>
          </cell>
          <cell r="AP255">
            <v>43.45</v>
          </cell>
          <cell r="AQ255">
            <v>65.331000000000003</v>
          </cell>
          <cell r="AR255">
            <v>2838.6319500000004</v>
          </cell>
          <cell r="AS255">
            <v>94.960000000000008</v>
          </cell>
          <cell r="AT255">
            <v>45.145000000000003</v>
          </cell>
          <cell r="AU255">
            <v>4286.9692000000005</v>
          </cell>
          <cell r="AV255">
            <v>67.540000000000006</v>
          </cell>
          <cell r="AW255">
            <v>23.978000000000002</v>
          </cell>
          <cell r="AX255">
            <v>1619.4741200000003</v>
          </cell>
          <cell r="AY255">
            <v>6.3000000000000007</v>
          </cell>
          <cell r="AZ255">
            <v>38.655999999999999</v>
          </cell>
          <cell r="BA255">
            <v>243.53280000000001</v>
          </cell>
          <cell r="BB255">
            <v>90.23</v>
          </cell>
          <cell r="BC255">
            <v>94.424000000000007</v>
          </cell>
          <cell r="BD255">
            <v>8519.8775200000018</v>
          </cell>
          <cell r="BE255">
            <v>19567.449850000005</v>
          </cell>
          <cell r="BG255">
            <v>53.93</v>
          </cell>
          <cell r="BH255">
            <v>118.479</v>
          </cell>
          <cell r="BI255">
            <v>6389.5724700000001</v>
          </cell>
          <cell r="BJ255">
            <v>25.1</v>
          </cell>
          <cell r="BK255">
            <v>313.24700000000001</v>
          </cell>
          <cell r="BL255">
            <v>7862.4997000000012</v>
          </cell>
          <cell r="BM255">
            <v>49.07</v>
          </cell>
          <cell r="BN255">
            <v>89.463999999999999</v>
          </cell>
          <cell r="BO255">
            <v>4389.9984800000002</v>
          </cell>
          <cell r="BP255">
            <v>49.34</v>
          </cell>
          <cell r="BQ255">
            <v>158.45699999999999</v>
          </cell>
          <cell r="BR255">
            <v>7818.2683800000004</v>
          </cell>
          <cell r="BS255">
            <v>31.11</v>
          </cell>
          <cell r="BT255">
            <v>254.583</v>
          </cell>
          <cell r="BU255">
            <v>7920.0771299999997</v>
          </cell>
          <cell r="BV255">
            <v>587</v>
          </cell>
          <cell r="BW255">
            <v>5.6450000000000005</v>
          </cell>
          <cell r="BX255">
            <v>3313.6150000000002</v>
          </cell>
          <cell r="BY255">
            <v>29.89</v>
          </cell>
          <cell r="BZ255">
            <v>153.899</v>
          </cell>
          <cell r="CA255">
            <v>4600.0411100000001</v>
          </cell>
          <cell r="CB255">
            <v>42294.072269999997</v>
          </cell>
          <cell r="CD255">
            <v>16.7</v>
          </cell>
          <cell r="CE255">
            <v>34.49</v>
          </cell>
          <cell r="CF255">
            <v>575.98300000000006</v>
          </cell>
          <cell r="CG255">
            <v>26.04</v>
          </cell>
          <cell r="CH255">
            <v>29.035</v>
          </cell>
          <cell r="CI255">
            <v>756.07139999999993</v>
          </cell>
          <cell r="CJ255">
            <v>1332.0544</v>
          </cell>
          <cell r="CL255">
            <v>1401.2</v>
          </cell>
        </row>
        <row r="256">
          <cell r="A256" t="str">
            <v>11/20/2006</v>
          </cell>
          <cell r="B256">
            <v>39041</v>
          </cell>
          <cell r="C256">
            <v>100.42903452941709</v>
          </cell>
          <cell r="D256">
            <v>111.16507151011301</v>
          </cell>
          <cell r="E256">
            <v>73.426521278547085</v>
          </cell>
          <cell r="F256">
            <v>74.98778961840263</v>
          </cell>
          <cell r="G256">
            <v>110.37988650693566</v>
          </cell>
          <cell r="H256">
            <v>135.32017720499397</v>
          </cell>
          <cell r="I256">
            <v>67.2</v>
          </cell>
          <cell r="J256">
            <v>32.22824</v>
          </cell>
          <cell r="K256">
            <v>198.92600000000002</v>
          </cell>
          <cell r="L256">
            <v>6411.0348702400006</v>
          </cell>
          <cell r="M256">
            <v>87.83</v>
          </cell>
          <cell r="N256">
            <v>68.004999999999995</v>
          </cell>
          <cell r="O256">
            <v>5972.8791499999998</v>
          </cell>
          <cell r="P256">
            <v>80.84</v>
          </cell>
          <cell r="Q256">
            <v>151.38400000000001</v>
          </cell>
          <cell r="R256">
            <v>12237.882560000002</v>
          </cell>
          <cell r="S256">
            <v>32.369999999999997</v>
          </cell>
          <cell r="T256">
            <v>92.747</v>
          </cell>
          <cell r="U256">
            <v>3002.22039</v>
          </cell>
          <cell r="V256">
            <v>28.580000000000002</v>
          </cell>
          <cell r="W256">
            <v>385.97</v>
          </cell>
          <cell r="X256">
            <v>11031.022600000002</v>
          </cell>
          <cell r="Y256">
            <v>76.070000000000007</v>
          </cell>
          <cell r="Z256">
            <v>67.697000000000003</v>
          </cell>
          <cell r="AA256">
            <v>5149.710790000001</v>
          </cell>
          <cell r="AB256">
            <v>20.190000000000001</v>
          </cell>
          <cell r="AC256">
            <v>118.85000000000001</v>
          </cell>
          <cell r="AD256">
            <v>2399.5815000000002</v>
          </cell>
          <cell r="AE256">
            <v>61.79</v>
          </cell>
          <cell r="AF256">
            <v>134.82300000000001</v>
          </cell>
          <cell r="AG256">
            <v>8330.7131700000009</v>
          </cell>
          <cell r="AH256">
            <v>50.800000000000004</v>
          </cell>
          <cell r="AI256">
            <v>81.304000000000002</v>
          </cell>
          <cell r="AJ256">
            <v>4130.2432000000008</v>
          </cell>
          <cell r="AK256">
            <v>58665.28823024001</v>
          </cell>
          <cell r="AM256">
            <v>41.53</v>
          </cell>
          <cell r="AN256">
            <v>49.058</v>
          </cell>
          <cell r="AO256">
            <v>2037.3787400000001</v>
          </cell>
          <cell r="AP256">
            <v>42.93</v>
          </cell>
          <cell r="AQ256">
            <v>65.331000000000003</v>
          </cell>
          <cell r="AR256">
            <v>2804.6598300000001</v>
          </cell>
          <cell r="AS256">
            <v>93.570000000000007</v>
          </cell>
          <cell r="AT256">
            <v>45.145000000000003</v>
          </cell>
          <cell r="AU256">
            <v>4224.2176500000005</v>
          </cell>
          <cell r="AV256">
            <v>67.2</v>
          </cell>
          <cell r="AW256">
            <v>23.978000000000002</v>
          </cell>
          <cell r="AX256">
            <v>1611.3216000000002</v>
          </cell>
          <cell r="AY256">
            <v>6.19</v>
          </cell>
          <cell r="AZ256">
            <v>38.655999999999999</v>
          </cell>
          <cell r="BA256">
            <v>239.28064000000001</v>
          </cell>
          <cell r="BB256">
            <v>88.76</v>
          </cell>
          <cell r="BC256">
            <v>94.424000000000007</v>
          </cell>
          <cell r="BD256">
            <v>8381.0742400000017</v>
          </cell>
          <cell r="BE256">
            <v>19297.932700000005</v>
          </cell>
          <cell r="BG256">
            <v>53.13</v>
          </cell>
          <cell r="BH256">
            <v>118.479</v>
          </cell>
          <cell r="BI256">
            <v>6294.7892700000002</v>
          </cell>
          <cell r="BJ256">
            <v>24.66</v>
          </cell>
          <cell r="BK256">
            <v>313.24700000000001</v>
          </cell>
          <cell r="BL256">
            <v>7724.6710200000007</v>
          </cell>
          <cell r="BM256">
            <v>48.410000000000004</v>
          </cell>
          <cell r="BN256">
            <v>89.463999999999999</v>
          </cell>
          <cell r="BO256">
            <v>4330.9522400000005</v>
          </cell>
          <cell r="BP256">
            <v>49.11</v>
          </cell>
          <cell r="BQ256">
            <v>158.45699999999999</v>
          </cell>
          <cell r="BR256">
            <v>7781.8232699999999</v>
          </cell>
          <cell r="BS256">
            <v>30.810000000000002</v>
          </cell>
          <cell r="BT256">
            <v>254.583</v>
          </cell>
          <cell r="BU256">
            <v>7843.7022300000008</v>
          </cell>
          <cell r="BV256">
            <v>585.99</v>
          </cell>
          <cell r="BW256">
            <v>5.6450000000000005</v>
          </cell>
          <cell r="BX256">
            <v>3307.9135500000002</v>
          </cell>
          <cell r="BY256">
            <v>29.650000000000002</v>
          </cell>
          <cell r="BZ256">
            <v>153.899</v>
          </cell>
          <cell r="CA256">
            <v>4563.1053500000007</v>
          </cell>
          <cell r="CB256">
            <v>41846.95693</v>
          </cell>
          <cell r="CD256">
            <v>16.89</v>
          </cell>
          <cell r="CE256">
            <v>34.49</v>
          </cell>
          <cell r="CF256">
            <v>582.53610000000003</v>
          </cell>
          <cell r="CG256">
            <v>25.650000000000002</v>
          </cell>
          <cell r="CH256">
            <v>29.035</v>
          </cell>
          <cell r="CI256">
            <v>744.74775000000011</v>
          </cell>
          <cell r="CJ256">
            <v>1327.2838500000003</v>
          </cell>
          <cell r="CL256">
            <v>1400.5</v>
          </cell>
        </row>
        <row r="257">
          <cell r="A257" t="str">
            <v>11/21/2006</v>
          </cell>
          <cell r="B257">
            <v>39042</v>
          </cell>
          <cell r="C257">
            <v>100.82776332427498</v>
          </cell>
          <cell r="D257">
            <v>111.97159362188161</v>
          </cell>
          <cell r="E257">
            <v>74.090944300477418</v>
          </cell>
          <cell r="F257">
            <v>75.255422392056374</v>
          </cell>
          <cell r="G257">
            <v>110.56194829760402</v>
          </cell>
          <cell r="H257">
            <v>135.84373741441803</v>
          </cell>
          <cell r="I257">
            <v>67.460000000000008</v>
          </cell>
          <cell r="J257">
            <v>32.369030000000002</v>
          </cell>
          <cell r="K257">
            <v>198.92600000000002</v>
          </cell>
          <cell r="L257">
            <v>6439.041661780001</v>
          </cell>
          <cell r="M257">
            <v>87.86</v>
          </cell>
          <cell r="N257">
            <v>68.004999999999995</v>
          </cell>
          <cell r="O257">
            <v>5974.9192999999996</v>
          </cell>
          <cell r="P257">
            <v>80.680000000000007</v>
          </cell>
          <cell r="Q257">
            <v>151.38400000000001</v>
          </cell>
          <cell r="R257">
            <v>12213.661120000002</v>
          </cell>
          <cell r="S257">
            <v>32.5501</v>
          </cell>
          <cell r="T257">
            <v>92.747</v>
          </cell>
          <cell r="U257">
            <v>3018.9241247</v>
          </cell>
          <cell r="V257">
            <v>28.76</v>
          </cell>
          <cell r="W257">
            <v>385.97</v>
          </cell>
          <cell r="X257">
            <v>11100.497200000002</v>
          </cell>
          <cell r="Y257">
            <v>76.45</v>
          </cell>
          <cell r="Z257">
            <v>67.697000000000003</v>
          </cell>
          <cell r="AA257">
            <v>5175.4356500000004</v>
          </cell>
          <cell r="AB257">
            <v>20.11</v>
          </cell>
          <cell r="AC257">
            <v>118.85000000000001</v>
          </cell>
          <cell r="AD257">
            <v>2390.0735</v>
          </cell>
          <cell r="AE257">
            <v>62.54</v>
          </cell>
          <cell r="AF257">
            <v>134.82300000000001</v>
          </cell>
          <cell r="AG257">
            <v>8431.8304200000002</v>
          </cell>
          <cell r="AH257">
            <v>51.09</v>
          </cell>
          <cell r="AI257">
            <v>81.304000000000002</v>
          </cell>
          <cell r="AJ257">
            <v>4153.8213600000008</v>
          </cell>
          <cell r="AK257">
            <v>58898.204336480005</v>
          </cell>
          <cell r="AM257">
            <v>41.95</v>
          </cell>
          <cell r="AN257">
            <v>49.058</v>
          </cell>
          <cell r="AO257">
            <v>2057.9830999999999</v>
          </cell>
          <cell r="AP257">
            <v>43.300000000000004</v>
          </cell>
          <cell r="AQ257">
            <v>65.331000000000003</v>
          </cell>
          <cell r="AR257">
            <v>2828.8323000000005</v>
          </cell>
          <cell r="AS257">
            <v>94.91</v>
          </cell>
          <cell r="AT257">
            <v>45.145000000000003</v>
          </cell>
          <cell r="AU257">
            <v>4284.7119499999999</v>
          </cell>
          <cell r="AV257">
            <v>67.460000000000008</v>
          </cell>
          <cell r="AW257">
            <v>23.978000000000002</v>
          </cell>
          <cell r="AX257">
            <v>1617.5558800000003</v>
          </cell>
          <cell r="AY257">
            <v>6.3900000000000006</v>
          </cell>
          <cell r="AZ257">
            <v>38.655999999999999</v>
          </cell>
          <cell r="BA257">
            <v>247.01184000000001</v>
          </cell>
          <cell r="BB257">
            <v>88.98</v>
          </cell>
          <cell r="BC257">
            <v>94.424000000000007</v>
          </cell>
          <cell r="BD257">
            <v>8401.8475200000012</v>
          </cell>
          <cell r="BE257">
            <v>19437.942589999999</v>
          </cell>
          <cell r="BG257">
            <v>53.64</v>
          </cell>
          <cell r="BH257">
            <v>118.479</v>
          </cell>
          <cell r="BI257">
            <v>6355.2135600000001</v>
          </cell>
          <cell r="BJ257">
            <v>24.96</v>
          </cell>
          <cell r="BK257">
            <v>313.24700000000001</v>
          </cell>
          <cell r="BL257">
            <v>7818.645120000001</v>
          </cell>
          <cell r="BM257">
            <v>48.79</v>
          </cell>
          <cell r="BN257">
            <v>89.463999999999999</v>
          </cell>
          <cell r="BO257">
            <v>4364.9485599999998</v>
          </cell>
          <cell r="BP257">
            <v>49.75</v>
          </cell>
          <cell r="BQ257">
            <v>158.45699999999999</v>
          </cell>
          <cell r="BR257">
            <v>7883.2357499999998</v>
          </cell>
          <cell r="BS257">
            <v>31.05</v>
          </cell>
          <cell r="BT257">
            <v>254.583</v>
          </cell>
          <cell r="BU257">
            <v>7904.8021500000004</v>
          </cell>
          <cell r="BV257">
            <v>586</v>
          </cell>
          <cell r="BW257">
            <v>5.6450000000000005</v>
          </cell>
          <cell r="BX257">
            <v>3307.9700000000003</v>
          </cell>
          <cell r="BY257">
            <v>29.830000000000002</v>
          </cell>
          <cell r="BZ257">
            <v>153.899</v>
          </cell>
          <cell r="CA257">
            <v>4590.80717</v>
          </cell>
          <cell r="CB257">
            <v>42225.622310000006</v>
          </cell>
          <cell r="CD257">
            <v>16.96</v>
          </cell>
          <cell r="CE257">
            <v>34.49</v>
          </cell>
          <cell r="CF257">
            <v>584.95040000000006</v>
          </cell>
          <cell r="CG257">
            <v>25.73</v>
          </cell>
          <cell r="CH257">
            <v>29.035</v>
          </cell>
          <cell r="CI257">
            <v>747.07055000000003</v>
          </cell>
          <cell r="CJ257">
            <v>1332.0209500000001</v>
          </cell>
          <cell r="CL257">
            <v>1402.81</v>
          </cell>
        </row>
        <row r="258">
          <cell r="A258" t="str">
            <v>11/22/2006</v>
          </cell>
          <cell r="B258">
            <v>39043</v>
          </cell>
          <cell r="C258">
            <v>100.59485767566376</v>
          </cell>
          <cell r="D258">
            <v>112.3557324388016</v>
          </cell>
          <cell r="E258">
            <v>75.964515379962734</v>
          </cell>
          <cell r="F258">
            <v>75.399976067231165</v>
          </cell>
          <cell r="G258">
            <v>110.82046027742747</v>
          </cell>
          <cell r="H258">
            <v>136.68948852194924</v>
          </cell>
          <cell r="I258">
            <v>67.88</v>
          </cell>
          <cell r="J258">
            <v>31.693210000000004</v>
          </cell>
          <cell r="K258">
            <v>198.92600000000002</v>
          </cell>
          <cell r="L258">
            <v>6304.6034924600017</v>
          </cell>
          <cell r="M258">
            <v>87.300000000000011</v>
          </cell>
          <cell r="N258">
            <v>68.004999999999995</v>
          </cell>
          <cell r="O258">
            <v>5936.8365000000003</v>
          </cell>
          <cell r="P258">
            <v>81.150000000000006</v>
          </cell>
          <cell r="Q258">
            <v>151.38400000000001</v>
          </cell>
          <cell r="R258">
            <v>12284.811600000003</v>
          </cell>
          <cell r="S258">
            <v>32.42</v>
          </cell>
          <cell r="T258">
            <v>92.747</v>
          </cell>
          <cell r="U258">
            <v>3006.8577400000004</v>
          </cell>
          <cell r="V258">
            <v>28.71</v>
          </cell>
          <cell r="W258">
            <v>385.97</v>
          </cell>
          <cell r="X258">
            <v>11081.198700000001</v>
          </cell>
          <cell r="Y258">
            <v>76.52</v>
          </cell>
          <cell r="Z258">
            <v>67.697000000000003</v>
          </cell>
          <cell r="AA258">
            <v>5180.1744399999998</v>
          </cell>
          <cell r="AB258">
            <v>20.16</v>
          </cell>
          <cell r="AC258">
            <v>118.85000000000001</v>
          </cell>
          <cell r="AD258">
            <v>2396.0160000000001</v>
          </cell>
          <cell r="AE258">
            <v>62.400000000000006</v>
          </cell>
          <cell r="AF258">
            <v>134.82300000000001</v>
          </cell>
          <cell r="AG258">
            <v>8412.9552000000003</v>
          </cell>
          <cell r="AH258">
            <v>51.15</v>
          </cell>
          <cell r="AI258">
            <v>81.304000000000002</v>
          </cell>
          <cell r="AJ258">
            <v>4158.6995999999999</v>
          </cell>
          <cell r="AK258">
            <v>58762.153272460004</v>
          </cell>
          <cell r="AM258">
            <v>41.96</v>
          </cell>
          <cell r="AN258">
            <v>49.058</v>
          </cell>
          <cell r="AO258">
            <v>2058.4736800000001</v>
          </cell>
          <cell r="AP258">
            <v>43.49</v>
          </cell>
          <cell r="AQ258">
            <v>65.331000000000003</v>
          </cell>
          <cell r="AR258">
            <v>2841.2451900000001</v>
          </cell>
          <cell r="AS258">
            <v>95.9</v>
          </cell>
          <cell r="AT258">
            <v>45.145000000000003</v>
          </cell>
          <cell r="AU258">
            <v>4329.4055000000008</v>
          </cell>
          <cell r="AV258">
            <v>67.88</v>
          </cell>
          <cell r="AW258">
            <v>23.978000000000002</v>
          </cell>
          <cell r="AX258">
            <v>1627.62664</v>
          </cell>
          <cell r="AY258">
            <v>6.5600000000000005</v>
          </cell>
          <cell r="AZ258">
            <v>38.655999999999999</v>
          </cell>
          <cell r="BA258">
            <v>253.58336</v>
          </cell>
          <cell r="BB258">
            <v>88.9</v>
          </cell>
          <cell r="BC258">
            <v>94.424000000000007</v>
          </cell>
          <cell r="BD258">
            <v>8394.2936000000009</v>
          </cell>
          <cell r="BE258">
            <v>19504.627970000001</v>
          </cell>
          <cell r="BG258">
            <v>54.59</v>
          </cell>
          <cell r="BH258">
            <v>118.479</v>
          </cell>
          <cell r="BI258">
            <v>6467.7686100000001</v>
          </cell>
          <cell r="BJ258">
            <v>25.63</v>
          </cell>
          <cell r="BK258">
            <v>313.24700000000001</v>
          </cell>
          <cell r="BL258">
            <v>8028.5206100000005</v>
          </cell>
          <cell r="BM258">
            <v>49.96</v>
          </cell>
          <cell r="BN258">
            <v>89.463999999999999</v>
          </cell>
          <cell r="BO258">
            <v>4469.6214399999999</v>
          </cell>
          <cell r="BP258">
            <v>51.03</v>
          </cell>
          <cell r="BQ258">
            <v>158.45699999999999</v>
          </cell>
          <cell r="BR258">
            <v>8086.0607099999997</v>
          </cell>
          <cell r="BS258">
            <v>31.990000000000002</v>
          </cell>
          <cell r="BT258">
            <v>254.583</v>
          </cell>
          <cell r="BU258">
            <v>8144.1101700000008</v>
          </cell>
          <cell r="BV258">
            <v>592</v>
          </cell>
          <cell r="BW258">
            <v>5.6450000000000005</v>
          </cell>
          <cell r="BX258">
            <v>3341.84</v>
          </cell>
          <cell r="BY258">
            <v>30.900000000000002</v>
          </cell>
          <cell r="BZ258">
            <v>153.899</v>
          </cell>
          <cell r="CA258">
            <v>4755.4791000000005</v>
          </cell>
          <cell r="CB258">
            <v>43293.400639999993</v>
          </cell>
          <cell r="CD258">
            <v>16.95</v>
          </cell>
          <cell r="CE258">
            <v>34.49</v>
          </cell>
          <cell r="CF258">
            <v>584.60550000000001</v>
          </cell>
          <cell r="CG258">
            <v>25.830000000000002</v>
          </cell>
          <cell r="CH258">
            <v>29.035</v>
          </cell>
          <cell r="CI258">
            <v>749.97405000000003</v>
          </cell>
          <cell r="CJ258">
            <v>1334.5795499999999</v>
          </cell>
          <cell r="CL258">
            <v>1406.09</v>
          </cell>
        </row>
        <row r="259">
          <cell r="A259" t="str">
            <v>11/24/2006</v>
          </cell>
          <cell r="B259">
            <v>39045</v>
          </cell>
          <cell r="C259">
            <v>100.6579242125954</v>
          </cell>
          <cell r="D259">
            <v>112.4869940300198</v>
          </cell>
          <cell r="E259">
            <v>75.65153963005956</v>
          </cell>
          <cell r="F259">
            <v>74.592105994759166</v>
          </cell>
          <cell r="G259">
            <v>110.41535308953341</v>
          </cell>
          <cell r="H259">
            <v>137.69633507853399</v>
          </cell>
          <cell r="I259">
            <v>68.38</v>
          </cell>
          <cell r="J259">
            <v>31.848090000000003</v>
          </cell>
          <cell r="K259">
            <v>198.92600000000002</v>
          </cell>
          <cell r="L259">
            <v>6335.4131513400007</v>
          </cell>
          <cell r="M259">
            <v>87.62</v>
          </cell>
          <cell r="N259">
            <v>68.004999999999995</v>
          </cell>
          <cell r="O259">
            <v>5958.5981000000002</v>
          </cell>
          <cell r="P259">
            <v>80.88</v>
          </cell>
          <cell r="Q259">
            <v>151.38400000000001</v>
          </cell>
          <cell r="R259">
            <v>12243.93792</v>
          </cell>
          <cell r="S259">
            <v>32.549999999999997</v>
          </cell>
          <cell r="T259">
            <v>92.747</v>
          </cell>
          <cell r="U259">
            <v>3018.9148499999997</v>
          </cell>
          <cell r="V259">
            <v>28.700000000000003</v>
          </cell>
          <cell r="W259">
            <v>385.97</v>
          </cell>
          <cell r="X259">
            <v>11077.339000000002</v>
          </cell>
          <cell r="Y259">
            <v>76.38</v>
          </cell>
          <cell r="Z259">
            <v>67.697000000000003</v>
          </cell>
          <cell r="AA259">
            <v>5170.69686</v>
          </cell>
          <cell r="AB259">
            <v>20.23</v>
          </cell>
          <cell r="AC259">
            <v>118.85000000000001</v>
          </cell>
          <cell r="AD259">
            <v>2404.3355000000001</v>
          </cell>
          <cell r="AE259">
            <v>62.480000000000004</v>
          </cell>
          <cell r="AF259">
            <v>134.82300000000001</v>
          </cell>
          <cell r="AG259">
            <v>8423.7410400000008</v>
          </cell>
          <cell r="AH259">
            <v>51.24</v>
          </cell>
          <cell r="AI259">
            <v>81.304000000000002</v>
          </cell>
          <cell r="AJ259">
            <v>4166.0169599999999</v>
          </cell>
          <cell r="AK259">
            <v>58798.993381340013</v>
          </cell>
          <cell r="AM259">
            <v>41.5</v>
          </cell>
          <cell r="AN259">
            <v>49.058</v>
          </cell>
          <cell r="AO259">
            <v>2035.9069999999999</v>
          </cell>
          <cell r="AP259">
            <v>44.09</v>
          </cell>
          <cell r="AQ259">
            <v>65.331000000000003</v>
          </cell>
          <cell r="AR259">
            <v>2880.4437900000003</v>
          </cell>
          <cell r="AS259">
            <v>96.25</v>
          </cell>
          <cell r="AT259">
            <v>45.145000000000003</v>
          </cell>
          <cell r="AU259">
            <v>4345.2062500000002</v>
          </cell>
          <cell r="AV259">
            <v>68.38</v>
          </cell>
          <cell r="AW259">
            <v>23.978000000000002</v>
          </cell>
          <cell r="AX259">
            <v>1639.61564</v>
          </cell>
          <cell r="AY259">
            <v>6.44</v>
          </cell>
          <cell r="AZ259">
            <v>38.655999999999999</v>
          </cell>
          <cell r="BA259">
            <v>248.94464000000002</v>
          </cell>
          <cell r="BB259">
            <v>88.72</v>
          </cell>
          <cell r="BC259">
            <v>94.424000000000007</v>
          </cell>
          <cell r="BD259">
            <v>8377.2972800000007</v>
          </cell>
          <cell r="BE259">
            <v>19527.4146</v>
          </cell>
          <cell r="BG259">
            <v>54.44</v>
          </cell>
          <cell r="BH259">
            <v>118.479</v>
          </cell>
          <cell r="BI259">
            <v>6449.99676</v>
          </cell>
          <cell r="BJ259">
            <v>25.560000000000002</v>
          </cell>
          <cell r="BK259">
            <v>313.24700000000001</v>
          </cell>
          <cell r="BL259">
            <v>8006.5933200000009</v>
          </cell>
          <cell r="BM259">
            <v>49.870000000000005</v>
          </cell>
          <cell r="BN259">
            <v>89.463999999999999</v>
          </cell>
          <cell r="BO259">
            <v>4461.5696800000005</v>
          </cell>
          <cell r="BP259">
            <v>50.870000000000005</v>
          </cell>
          <cell r="BQ259">
            <v>158.45699999999999</v>
          </cell>
          <cell r="BR259">
            <v>8060.70759</v>
          </cell>
          <cell r="BS259">
            <v>31.700000000000003</v>
          </cell>
          <cell r="BT259">
            <v>254.583</v>
          </cell>
          <cell r="BU259">
            <v>8070.2811000000011</v>
          </cell>
          <cell r="BV259">
            <v>584.25</v>
          </cell>
          <cell r="BW259">
            <v>5.6450000000000005</v>
          </cell>
          <cell r="BX259">
            <v>3298.0912500000004</v>
          </cell>
          <cell r="BY259">
            <v>30.98</v>
          </cell>
          <cell r="BZ259">
            <v>153.899</v>
          </cell>
          <cell r="CA259">
            <v>4767.7910199999997</v>
          </cell>
          <cell r="CB259">
            <v>43115.030719999995</v>
          </cell>
          <cell r="CD259">
            <v>16.990000000000002</v>
          </cell>
          <cell r="CE259">
            <v>34.49</v>
          </cell>
          <cell r="CF259">
            <v>585.9851000000001</v>
          </cell>
          <cell r="CG259">
            <v>25.29</v>
          </cell>
          <cell r="CH259">
            <v>29.035</v>
          </cell>
          <cell r="CI259">
            <v>734.29515000000004</v>
          </cell>
          <cell r="CJ259">
            <v>1320.2802500000003</v>
          </cell>
          <cell r="CL259">
            <v>1400.95</v>
          </cell>
        </row>
        <row r="260">
          <cell r="A260" t="str">
            <v>11/27/2006</v>
          </cell>
          <cell r="B260">
            <v>39048</v>
          </cell>
          <cell r="C260">
            <v>98.926098835482478</v>
          </cell>
          <cell r="D260">
            <v>110.12479674459541</v>
          </cell>
          <cell r="E260">
            <v>74.043108786068473</v>
          </cell>
          <cell r="F260">
            <v>73.923521235775851</v>
          </cell>
          <cell r="G260">
            <v>108.9139344262295</v>
          </cell>
          <cell r="H260">
            <v>133.72935964558999</v>
          </cell>
          <cell r="I260">
            <v>66.41</v>
          </cell>
          <cell r="J260">
            <v>31.2849</v>
          </cell>
          <cell r="K260">
            <v>198.92600000000002</v>
          </cell>
          <cell r="L260">
            <v>6223.3800174000007</v>
          </cell>
          <cell r="M260">
            <v>85.68</v>
          </cell>
          <cell r="N260">
            <v>68.004999999999995</v>
          </cell>
          <cell r="O260">
            <v>5826.6684000000005</v>
          </cell>
          <cell r="P260">
            <v>80</v>
          </cell>
          <cell r="Q260">
            <v>151.38400000000001</v>
          </cell>
          <cell r="R260">
            <v>12110.720000000001</v>
          </cell>
          <cell r="S260">
            <v>31.93</v>
          </cell>
          <cell r="T260">
            <v>92.747</v>
          </cell>
          <cell r="U260">
            <v>2961.4117099999999</v>
          </cell>
          <cell r="V260">
            <v>28.25</v>
          </cell>
          <cell r="W260">
            <v>385.97</v>
          </cell>
          <cell r="X260">
            <v>10903.6525</v>
          </cell>
          <cell r="Y260">
            <v>74.600000000000009</v>
          </cell>
          <cell r="Z260">
            <v>67.697000000000003</v>
          </cell>
          <cell r="AA260">
            <v>5050.1962000000012</v>
          </cell>
          <cell r="AB260">
            <v>19.87</v>
          </cell>
          <cell r="AC260">
            <v>118.85000000000001</v>
          </cell>
          <cell r="AD260">
            <v>2361.5495000000001</v>
          </cell>
          <cell r="AE260">
            <v>61.49</v>
          </cell>
          <cell r="AF260">
            <v>134.82300000000001</v>
          </cell>
          <cell r="AG260">
            <v>8290.2662700000001</v>
          </cell>
          <cell r="AH260">
            <v>49.93</v>
          </cell>
          <cell r="AI260">
            <v>81.304000000000002</v>
          </cell>
          <cell r="AJ260">
            <v>4059.5087200000003</v>
          </cell>
          <cell r="AK260">
            <v>57787.353317399997</v>
          </cell>
          <cell r="AM260">
            <v>41.04</v>
          </cell>
          <cell r="AN260">
            <v>49.058</v>
          </cell>
          <cell r="AO260">
            <v>2013.34032</v>
          </cell>
          <cell r="AP260">
            <v>42.97</v>
          </cell>
          <cell r="AQ260">
            <v>65.331000000000003</v>
          </cell>
          <cell r="AR260">
            <v>2807.2730700000002</v>
          </cell>
          <cell r="AS260">
            <v>94.38</v>
          </cell>
          <cell r="AT260">
            <v>45.145000000000003</v>
          </cell>
          <cell r="AU260">
            <v>4260.7851000000001</v>
          </cell>
          <cell r="AV260">
            <v>66.41</v>
          </cell>
          <cell r="AW260">
            <v>23.978000000000002</v>
          </cell>
          <cell r="AX260">
            <v>1592.37898</v>
          </cell>
          <cell r="AY260">
            <v>6.16</v>
          </cell>
          <cell r="AZ260">
            <v>38.655999999999999</v>
          </cell>
          <cell r="BA260">
            <v>238.12096</v>
          </cell>
          <cell r="BB260">
            <v>86.9</v>
          </cell>
          <cell r="BC260">
            <v>94.424000000000007</v>
          </cell>
          <cell r="BD260">
            <v>8205.4456000000009</v>
          </cell>
          <cell r="BE260">
            <v>19117.34403</v>
          </cell>
          <cell r="BG260">
            <v>52.92</v>
          </cell>
          <cell r="BH260">
            <v>118.479</v>
          </cell>
          <cell r="BI260">
            <v>6269.9086800000005</v>
          </cell>
          <cell r="BJ260">
            <v>25.01</v>
          </cell>
          <cell r="BK260">
            <v>313.24700000000001</v>
          </cell>
          <cell r="BL260">
            <v>7834.3074700000006</v>
          </cell>
          <cell r="BM260">
            <v>48.57</v>
          </cell>
          <cell r="BN260">
            <v>89.463999999999999</v>
          </cell>
          <cell r="BO260">
            <v>4345.2664800000002</v>
          </cell>
          <cell r="BP260">
            <v>50.410000000000004</v>
          </cell>
          <cell r="BQ260">
            <v>158.45699999999999</v>
          </cell>
          <cell r="BR260">
            <v>7987.8173700000007</v>
          </cell>
          <cell r="BS260">
            <v>31.13</v>
          </cell>
          <cell r="BT260">
            <v>254.583</v>
          </cell>
          <cell r="BU260">
            <v>7925.1687899999997</v>
          </cell>
          <cell r="BV260">
            <v>564.5</v>
          </cell>
          <cell r="BW260">
            <v>5.6450000000000005</v>
          </cell>
          <cell r="BX260">
            <v>3186.6025000000004</v>
          </cell>
          <cell r="BY260">
            <v>30.21</v>
          </cell>
          <cell r="BZ260">
            <v>153.899</v>
          </cell>
          <cell r="CA260">
            <v>4649.2887900000005</v>
          </cell>
          <cell r="CB260">
            <v>42198.360079999999</v>
          </cell>
          <cell r="CD260">
            <v>16.79</v>
          </cell>
          <cell r="CE260">
            <v>34.49</v>
          </cell>
          <cell r="CF260">
            <v>579.08709999999996</v>
          </cell>
          <cell r="CG260">
            <v>25.12</v>
          </cell>
          <cell r="CH260">
            <v>29.035</v>
          </cell>
          <cell r="CI260">
            <v>729.35919999999999</v>
          </cell>
          <cell r="CJ260">
            <v>1308.4463000000001</v>
          </cell>
          <cell r="CL260">
            <v>1381.9</v>
          </cell>
        </row>
        <row r="261">
          <cell r="A261" t="str">
            <v>11/28/2006</v>
          </cell>
          <cell r="B261">
            <v>39049</v>
          </cell>
          <cell r="C261">
            <v>98.652905674691965</v>
          </cell>
          <cell r="D261">
            <v>109.80290401789109</v>
          </cell>
          <cell r="E261">
            <v>73.601381875252542</v>
          </cell>
          <cell r="F261">
            <v>72.717583358822282</v>
          </cell>
          <cell r="G261">
            <v>109.29382093316518</v>
          </cell>
          <cell r="H261">
            <v>132.96415626258556</v>
          </cell>
          <cell r="I261">
            <v>66.03</v>
          </cell>
          <cell r="J261">
            <v>31.291940000000004</v>
          </cell>
          <cell r="K261">
            <v>198.92600000000002</v>
          </cell>
          <cell r="L261">
            <v>6224.7804564400012</v>
          </cell>
          <cell r="M261">
            <v>85.070000000000007</v>
          </cell>
          <cell r="N261">
            <v>68.004999999999995</v>
          </cell>
          <cell r="O261">
            <v>5785.1853499999997</v>
          </cell>
          <cell r="P261">
            <v>80.09</v>
          </cell>
          <cell r="Q261">
            <v>151.38400000000001</v>
          </cell>
          <cell r="R261">
            <v>12124.344560000001</v>
          </cell>
          <cell r="S261">
            <v>31.85</v>
          </cell>
          <cell r="T261">
            <v>92.747</v>
          </cell>
          <cell r="U261">
            <v>2953.9919500000001</v>
          </cell>
          <cell r="V261">
            <v>28.04</v>
          </cell>
          <cell r="W261">
            <v>385.97</v>
          </cell>
          <cell r="X261">
            <v>10822.5988</v>
          </cell>
          <cell r="Y261">
            <v>74.790000000000006</v>
          </cell>
          <cell r="Z261">
            <v>67.697000000000003</v>
          </cell>
          <cell r="AA261">
            <v>5063.0586300000004</v>
          </cell>
          <cell r="AB261">
            <v>19.86</v>
          </cell>
          <cell r="AC261">
            <v>118.85000000000001</v>
          </cell>
          <cell r="AD261">
            <v>2360.3609999999999</v>
          </cell>
          <cell r="AE261">
            <v>61.03</v>
          </cell>
          <cell r="AF261">
            <v>134.82300000000001</v>
          </cell>
          <cell r="AG261">
            <v>8228.2476900000001</v>
          </cell>
          <cell r="AH261">
            <v>50</v>
          </cell>
          <cell r="AI261">
            <v>81.304000000000002</v>
          </cell>
          <cell r="AJ261">
            <v>4065.2000000000003</v>
          </cell>
          <cell r="AK261">
            <v>57627.76843643999</v>
          </cell>
          <cell r="AM261">
            <v>41.14</v>
          </cell>
          <cell r="AN261">
            <v>49.058</v>
          </cell>
          <cell r="AO261">
            <v>2018.24612</v>
          </cell>
          <cell r="AP261">
            <v>42.300000000000004</v>
          </cell>
          <cell r="AQ261">
            <v>65.331000000000003</v>
          </cell>
          <cell r="AR261">
            <v>2763.5013000000004</v>
          </cell>
          <cell r="AS261">
            <v>94.51</v>
          </cell>
          <cell r="AT261">
            <v>45.145000000000003</v>
          </cell>
          <cell r="AU261">
            <v>4266.6539500000008</v>
          </cell>
          <cell r="AV261">
            <v>66.03</v>
          </cell>
          <cell r="AW261">
            <v>23.978000000000002</v>
          </cell>
          <cell r="AX261">
            <v>1583.2673400000001</v>
          </cell>
          <cell r="AY261">
            <v>6.3900000000000006</v>
          </cell>
          <cell r="AZ261">
            <v>38.655999999999999</v>
          </cell>
          <cell r="BA261">
            <v>247.01184000000001</v>
          </cell>
          <cell r="BB261">
            <v>86.66</v>
          </cell>
          <cell r="BC261">
            <v>94.424000000000007</v>
          </cell>
          <cell r="BD261">
            <v>8182.7838400000001</v>
          </cell>
          <cell r="BE261">
            <v>19061.464390000001</v>
          </cell>
          <cell r="BG261">
            <v>52.71</v>
          </cell>
          <cell r="BH261">
            <v>118.479</v>
          </cell>
          <cell r="BI261">
            <v>6245.0280899999998</v>
          </cell>
          <cell r="BJ261">
            <v>24.8</v>
          </cell>
          <cell r="BK261">
            <v>313.24700000000001</v>
          </cell>
          <cell r="BL261">
            <v>7768.5256000000008</v>
          </cell>
          <cell r="BM261">
            <v>48.22</v>
          </cell>
          <cell r="BN261">
            <v>89.463999999999999</v>
          </cell>
          <cell r="BO261">
            <v>4313.9540799999995</v>
          </cell>
          <cell r="BP261">
            <v>49.870000000000005</v>
          </cell>
          <cell r="BQ261">
            <v>158.45699999999999</v>
          </cell>
          <cell r="BR261">
            <v>7902.2505900000006</v>
          </cell>
          <cell r="BS261">
            <v>30.78</v>
          </cell>
          <cell r="BT261">
            <v>254.583</v>
          </cell>
          <cell r="BU261">
            <v>7836.0647399999998</v>
          </cell>
          <cell r="BV261">
            <v>570</v>
          </cell>
          <cell r="BW261">
            <v>5.6450000000000005</v>
          </cell>
          <cell r="BX261">
            <v>3217.65</v>
          </cell>
          <cell r="BY261">
            <v>30.3</v>
          </cell>
          <cell r="BZ261">
            <v>153.899</v>
          </cell>
          <cell r="CA261">
            <v>4663.1396999999997</v>
          </cell>
          <cell r="CB261">
            <v>41946.612800000003</v>
          </cell>
          <cell r="CD261">
            <v>16.39</v>
          </cell>
          <cell r="CE261">
            <v>34.49</v>
          </cell>
          <cell r="CF261">
            <v>565.29110000000003</v>
          </cell>
          <cell r="CG261">
            <v>24.86</v>
          </cell>
          <cell r="CH261">
            <v>29.035</v>
          </cell>
          <cell r="CI261">
            <v>721.81010000000003</v>
          </cell>
          <cell r="CJ261">
            <v>1287.1012000000001</v>
          </cell>
          <cell r="CL261">
            <v>1386.72</v>
          </cell>
        </row>
        <row r="262">
          <cell r="A262" t="str">
            <v>11/29/2006</v>
          </cell>
          <cell r="B262">
            <v>39050</v>
          </cell>
          <cell r="C262">
            <v>99.83602536513942</v>
          </cell>
          <cell r="D262">
            <v>111.77623112822863</v>
          </cell>
          <cell r="E262">
            <v>74.357480601102182</v>
          </cell>
          <cell r="F262">
            <v>72.872476017252339</v>
          </cell>
          <cell r="G262">
            <v>110.29949558638081</v>
          </cell>
          <cell r="H262">
            <v>134.7160692710431</v>
          </cell>
          <cell r="I262">
            <v>66.900000000000006</v>
          </cell>
          <cell r="J262">
            <v>31.791770000000003</v>
          </cell>
          <cell r="K262">
            <v>198.92600000000002</v>
          </cell>
          <cell r="L262">
            <v>6324.2096390200013</v>
          </cell>
          <cell r="M262">
            <v>85.09</v>
          </cell>
          <cell r="N262">
            <v>68.004999999999995</v>
          </cell>
          <cell r="O262">
            <v>5786.5454499999996</v>
          </cell>
          <cell r="P262">
            <v>80.75</v>
          </cell>
          <cell r="Q262">
            <v>151.38400000000001</v>
          </cell>
          <cell r="R262">
            <v>12224.258000000002</v>
          </cell>
          <cell r="S262">
            <v>32.85</v>
          </cell>
          <cell r="T262">
            <v>92.747</v>
          </cell>
          <cell r="U262">
            <v>3046.7389499999999</v>
          </cell>
          <cell r="V262">
            <v>28.48</v>
          </cell>
          <cell r="W262">
            <v>385.97</v>
          </cell>
          <cell r="X262">
            <v>10992.4256</v>
          </cell>
          <cell r="Y262">
            <v>75.45</v>
          </cell>
          <cell r="Z262">
            <v>67.697000000000003</v>
          </cell>
          <cell r="AA262">
            <v>5107.7386500000002</v>
          </cell>
          <cell r="AB262">
            <v>20.080000000000002</v>
          </cell>
          <cell r="AC262">
            <v>118.85000000000001</v>
          </cell>
          <cell r="AD262">
            <v>2386.5080000000003</v>
          </cell>
          <cell r="AE262">
            <v>62.08</v>
          </cell>
          <cell r="AF262">
            <v>134.82300000000001</v>
          </cell>
          <cell r="AG262">
            <v>8369.8118400000003</v>
          </cell>
          <cell r="AH262">
            <v>50.19</v>
          </cell>
          <cell r="AI262">
            <v>81.304000000000002</v>
          </cell>
          <cell r="AJ262">
            <v>4080.6477599999998</v>
          </cell>
          <cell r="AK262">
            <v>58318.883889020006</v>
          </cell>
          <cell r="AM262">
            <v>42.01</v>
          </cell>
          <cell r="AN262">
            <v>49.058</v>
          </cell>
          <cell r="AO262">
            <v>2060.9265799999998</v>
          </cell>
          <cell r="AP262">
            <v>43.17</v>
          </cell>
          <cell r="AQ262">
            <v>65.331000000000003</v>
          </cell>
          <cell r="AR262">
            <v>2820.3392700000004</v>
          </cell>
          <cell r="AS262">
            <v>97.300000000000011</v>
          </cell>
          <cell r="AT262">
            <v>45.145000000000003</v>
          </cell>
          <cell r="AU262">
            <v>4392.6085000000012</v>
          </cell>
          <cell r="AV262">
            <v>66.900000000000006</v>
          </cell>
          <cell r="AW262">
            <v>23.978000000000002</v>
          </cell>
          <cell r="AX262">
            <v>1604.1282000000003</v>
          </cell>
          <cell r="AY262">
            <v>6.51</v>
          </cell>
          <cell r="AZ262">
            <v>38.655999999999999</v>
          </cell>
          <cell r="BA262">
            <v>251.65055999999998</v>
          </cell>
          <cell r="BB262">
            <v>87.63</v>
          </cell>
          <cell r="BC262">
            <v>94.424000000000007</v>
          </cell>
          <cell r="BD262">
            <v>8274.3751200000006</v>
          </cell>
          <cell r="BE262">
            <v>19404.028230000004</v>
          </cell>
          <cell r="BG262">
            <v>52.870000000000005</v>
          </cell>
          <cell r="BH262">
            <v>118.479</v>
          </cell>
          <cell r="BI262">
            <v>6263.9847300000001</v>
          </cell>
          <cell r="BJ262">
            <v>25.39</v>
          </cell>
          <cell r="BK262">
            <v>313.24700000000001</v>
          </cell>
          <cell r="BL262">
            <v>7953.3413300000002</v>
          </cell>
          <cell r="BM262">
            <v>49.1</v>
          </cell>
          <cell r="BN262">
            <v>89.463999999999999</v>
          </cell>
          <cell r="BO262">
            <v>4392.6823999999997</v>
          </cell>
          <cell r="BP262">
            <v>49.92</v>
          </cell>
          <cell r="BQ262">
            <v>158.45699999999999</v>
          </cell>
          <cell r="BR262">
            <v>7910.1734399999996</v>
          </cell>
          <cell r="BS262">
            <v>31.080000000000002</v>
          </cell>
          <cell r="BT262">
            <v>254.583</v>
          </cell>
          <cell r="BU262">
            <v>7912.4396400000005</v>
          </cell>
          <cell r="BV262">
            <v>565</v>
          </cell>
          <cell r="BW262">
            <v>5.6450000000000005</v>
          </cell>
          <cell r="BX262">
            <v>3189.4250000000002</v>
          </cell>
          <cell r="BY262">
            <v>30.900000000000002</v>
          </cell>
          <cell r="BZ262">
            <v>153.899</v>
          </cell>
          <cell r="CA262">
            <v>4755.4791000000005</v>
          </cell>
          <cell r="CB262">
            <v>42377.525639999993</v>
          </cell>
          <cell r="CD262">
            <v>16.52</v>
          </cell>
          <cell r="CE262">
            <v>34.49</v>
          </cell>
          <cell r="CF262">
            <v>569.77480000000003</v>
          </cell>
          <cell r="CG262">
            <v>24.8</v>
          </cell>
          <cell r="CH262">
            <v>29.035</v>
          </cell>
          <cell r="CI262">
            <v>720.06799999999998</v>
          </cell>
          <cell r="CJ262">
            <v>1289.8427999999999</v>
          </cell>
          <cell r="CL262">
            <v>1399.48</v>
          </cell>
        </row>
        <row r="263">
          <cell r="A263" t="str">
            <v>11/30/2006</v>
          </cell>
          <cell r="B263">
            <v>39051</v>
          </cell>
          <cell r="C263">
            <v>100.58131083768977</v>
          </cell>
          <cell r="D263">
            <v>114.01361998367727</v>
          </cell>
          <cell r="E263">
            <v>77.362790537563541</v>
          </cell>
          <cell r="F263">
            <v>72.765704885197565</v>
          </cell>
          <cell r="G263">
            <v>110.39013240857503</v>
          </cell>
          <cell r="H263">
            <v>137.43455497382197</v>
          </cell>
          <cell r="I263">
            <v>68.25</v>
          </cell>
          <cell r="J263">
            <v>31.545380000000002</v>
          </cell>
          <cell r="K263">
            <v>198.92600000000002</v>
          </cell>
          <cell r="L263">
            <v>6275.1962618800007</v>
          </cell>
          <cell r="M263">
            <v>85.88</v>
          </cell>
          <cell r="N263">
            <v>68.004999999999995</v>
          </cell>
          <cell r="O263">
            <v>5840.2693999999992</v>
          </cell>
          <cell r="P263">
            <v>80.900000000000006</v>
          </cell>
          <cell r="Q263">
            <v>151.38400000000001</v>
          </cell>
          <cell r="R263">
            <v>12246.965600000001</v>
          </cell>
          <cell r="S263">
            <v>33.25</v>
          </cell>
          <cell r="T263">
            <v>92.747</v>
          </cell>
          <cell r="U263">
            <v>3083.8377500000001</v>
          </cell>
          <cell r="V263">
            <v>28.69</v>
          </cell>
          <cell r="W263">
            <v>385.97</v>
          </cell>
          <cell r="X263">
            <v>11073.479300000001</v>
          </cell>
          <cell r="Y263">
            <v>77.430000000000007</v>
          </cell>
          <cell r="Z263">
            <v>67.697000000000003</v>
          </cell>
          <cell r="AA263">
            <v>5241.7787100000005</v>
          </cell>
          <cell r="AB263">
            <v>20.170000000000002</v>
          </cell>
          <cell r="AC263">
            <v>119.554</v>
          </cell>
          <cell r="AD263">
            <v>2411.4041800000005</v>
          </cell>
          <cell r="AE263">
            <v>62.550000000000004</v>
          </cell>
          <cell r="AF263">
            <v>134.82300000000001</v>
          </cell>
          <cell r="AG263">
            <v>8433.1786500000017</v>
          </cell>
          <cell r="AH263">
            <v>51.02</v>
          </cell>
          <cell r="AI263">
            <v>81.304000000000002</v>
          </cell>
          <cell r="AJ263">
            <v>4148.1300799999999</v>
          </cell>
          <cell r="AK263">
            <v>58754.239931880002</v>
          </cell>
          <cell r="AM263">
            <v>43</v>
          </cell>
          <cell r="AN263">
            <v>49.058</v>
          </cell>
          <cell r="AO263">
            <v>2109.4940000000001</v>
          </cell>
          <cell r="AP263">
            <v>45.04</v>
          </cell>
          <cell r="AQ263">
            <v>65.331000000000003</v>
          </cell>
          <cell r="AR263">
            <v>2942.5082400000001</v>
          </cell>
          <cell r="AS263">
            <v>99.31</v>
          </cell>
          <cell r="AT263">
            <v>45.145000000000003</v>
          </cell>
          <cell r="AU263">
            <v>4483.3499500000007</v>
          </cell>
          <cell r="AV263">
            <v>68.25</v>
          </cell>
          <cell r="AW263">
            <v>24.030999999999999</v>
          </cell>
          <cell r="AX263">
            <v>1640.1157499999999</v>
          </cell>
          <cell r="AY263">
            <v>6.2</v>
          </cell>
          <cell r="AZ263">
            <v>38.655999999999999</v>
          </cell>
          <cell r="BA263">
            <v>239.66720000000001</v>
          </cell>
          <cell r="BB263">
            <v>88.72</v>
          </cell>
          <cell r="BC263">
            <v>94.424000000000007</v>
          </cell>
          <cell r="BD263">
            <v>8377.2972800000007</v>
          </cell>
          <cell r="BE263">
            <v>19792.432420000005</v>
          </cell>
          <cell r="BG263">
            <v>55.34</v>
          </cell>
          <cell r="BH263">
            <v>118.479</v>
          </cell>
          <cell r="BI263">
            <v>6556.6278600000005</v>
          </cell>
          <cell r="BJ263">
            <v>26.64</v>
          </cell>
          <cell r="BK263">
            <v>313.24700000000001</v>
          </cell>
          <cell r="BL263">
            <v>8344.9000800000013</v>
          </cell>
          <cell r="BM263">
            <v>51.69</v>
          </cell>
          <cell r="BN263">
            <v>77.028999999999996</v>
          </cell>
          <cell r="BO263">
            <v>3981.6290099999997</v>
          </cell>
          <cell r="BP263">
            <v>52.5</v>
          </cell>
          <cell r="BQ263">
            <v>158.15600000000001</v>
          </cell>
          <cell r="BR263">
            <v>8303.19</v>
          </cell>
          <cell r="BS263">
            <v>33.74</v>
          </cell>
          <cell r="BT263">
            <v>254.583</v>
          </cell>
          <cell r="BU263">
            <v>8589.6304200000013</v>
          </cell>
          <cell r="BV263">
            <v>595</v>
          </cell>
          <cell r="BW263">
            <v>5.6450000000000005</v>
          </cell>
          <cell r="BX263">
            <v>3358.7750000000001</v>
          </cell>
          <cell r="BY263">
            <v>32.200000000000003</v>
          </cell>
          <cell r="BZ263">
            <v>153.899</v>
          </cell>
          <cell r="CA263">
            <v>4955.5478000000003</v>
          </cell>
          <cell r="CB263">
            <v>44090.300170000002</v>
          </cell>
          <cell r="CD263">
            <v>16.599900000000002</v>
          </cell>
          <cell r="CE263">
            <v>34.49</v>
          </cell>
          <cell r="CF263">
            <v>572.53055100000006</v>
          </cell>
          <cell r="CG263">
            <v>24.64</v>
          </cell>
          <cell r="CH263">
            <v>29.035</v>
          </cell>
          <cell r="CI263">
            <v>715.42240000000004</v>
          </cell>
          <cell r="CJ263">
            <v>1287.9529510000002</v>
          </cell>
          <cell r="CL263">
            <v>1400.63</v>
          </cell>
        </row>
        <row r="264">
          <cell r="A264" t="str">
            <v>12/01/2006</v>
          </cell>
          <cell r="B264">
            <v>39052</v>
          </cell>
          <cell r="C264">
            <v>100.35619065219556</v>
          </cell>
          <cell r="D264">
            <v>112.55949034977928</v>
          </cell>
          <cell r="E264">
            <v>77.716602947179879</v>
          </cell>
          <cell r="F264">
            <v>73.733930836546662</v>
          </cell>
          <cell r="G264">
            <v>110.08117906683479</v>
          </cell>
          <cell r="H264">
            <v>137.29359645590014</v>
          </cell>
          <cell r="I264">
            <v>68.180000000000007</v>
          </cell>
          <cell r="J264">
            <v>31.855130000000003</v>
          </cell>
          <cell r="K264">
            <v>198.92600000000002</v>
          </cell>
          <cell r="L264">
            <v>6336.8135903800012</v>
          </cell>
          <cell r="M264">
            <v>85.09</v>
          </cell>
          <cell r="N264">
            <v>68.004999999999995</v>
          </cell>
          <cell r="O264">
            <v>5786.5454499999996</v>
          </cell>
          <cell r="P264">
            <v>80.710000000000008</v>
          </cell>
          <cell r="Q264">
            <v>151.38400000000001</v>
          </cell>
          <cell r="R264">
            <v>12218.202640000003</v>
          </cell>
          <cell r="S264">
            <v>32.92</v>
          </cell>
          <cell r="T264">
            <v>92.747</v>
          </cell>
          <cell r="U264">
            <v>3053.2312400000001</v>
          </cell>
          <cell r="V264">
            <v>28.76</v>
          </cell>
          <cell r="W264">
            <v>385.97</v>
          </cell>
          <cell r="X264">
            <v>11100.497200000002</v>
          </cell>
          <cell r="Y264">
            <v>77.2</v>
          </cell>
          <cell r="Z264">
            <v>67.697000000000003</v>
          </cell>
          <cell r="AA264">
            <v>5226.2084000000004</v>
          </cell>
          <cell r="AB264">
            <v>20.16</v>
          </cell>
          <cell r="AC264">
            <v>119.554</v>
          </cell>
          <cell r="AD264">
            <v>2410.2086399999998</v>
          </cell>
          <cell r="AE264">
            <v>62.2</v>
          </cell>
          <cell r="AF264">
            <v>134.82300000000001</v>
          </cell>
          <cell r="AG264">
            <v>8385.990600000001</v>
          </cell>
          <cell r="AH264">
            <v>50.49</v>
          </cell>
          <cell r="AI264">
            <v>81.304000000000002</v>
          </cell>
          <cell r="AJ264">
            <v>4105.0389599999999</v>
          </cell>
          <cell r="AK264">
            <v>58622.736720380002</v>
          </cell>
          <cell r="AM264">
            <v>42.97</v>
          </cell>
          <cell r="AN264">
            <v>49.058</v>
          </cell>
          <cell r="AO264">
            <v>2108.0222599999997</v>
          </cell>
          <cell r="AP264">
            <v>42.72</v>
          </cell>
          <cell r="AQ264">
            <v>65.331000000000003</v>
          </cell>
          <cell r="AR264">
            <v>2790.9403200000002</v>
          </cell>
          <cell r="AS264">
            <v>99.03</v>
          </cell>
          <cell r="AT264">
            <v>45.145000000000003</v>
          </cell>
          <cell r="AU264">
            <v>4470.7093500000001</v>
          </cell>
          <cell r="AV264">
            <v>68.180000000000007</v>
          </cell>
          <cell r="AW264">
            <v>24.030999999999999</v>
          </cell>
          <cell r="AX264">
            <v>1638.4335800000001</v>
          </cell>
          <cell r="AY264">
            <v>6.1000000000000005</v>
          </cell>
          <cell r="AZ264">
            <v>38.655999999999999</v>
          </cell>
          <cell r="BA264">
            <v>235.80160000000001</v>
          </cell>
          <cell r="BB264">
            <v>87.86</v>
          </cell>
          <cell r="BC264">
            <v>94.424000000000007</v>
          </cell>
          <cell r="BD264">
            <v>8296.0926400000008</v>
          </cell>
          <cell r="BE264">
            <v>19539.999750000003</v>
          </cell>
          <cell r="BG264">
            <v>55.89</v>
          </cell>
          <cell r="BH264">
            <v>118.479</v>
          </cell>
          <cell r="BI264">
            <v>6621.7913099999996</v>
          </cell>
          <cell r="BJ264">
            <v>26.59</v>
          </cell>
          <cell r="BK264">
            <v>313.24700000000001</v>
          </cell>
          <cell r="BL264">
            <v>8329.2377300000007</v>
          </cell>
          <cell r="BM264">
            <v>52.04</v>
          </cell>
          <cell r="BN264">
            <v>77.028999999999996</v>
          </cell>
          <cell r="BO264">
            <v>4008.5891599999995</v>
          </cell>
          <cell r="BP264">
            <v>52.52</v>
          </cell>
          <cell r="BQ264">
            <v>158.15600000000001</v>
          </cell>
          <cell r="BR264">
            <v>8306.3531200000016</v>
          </cell>
          <cell r="BS264">
            <v>33.800000000000004</v>
          </cell>
          <cell r="BT264">
            <v>254.583</v>
          </cell>
          <cell r="BU264">
            <v>8604.9054000000015</v>
          </cell>
          <cell r="BV264">
            <v>615</v>
          </cell>
          <cell r="BW264">
            <v>5.6450000000000005</v>
          </cell>
          <cell r="BX264">
            <v>3471.6750000000002</v>
          </cell>
          <cell r="BY264">
            <v>32.160000000000004</v>
          </cell>
          <cell r="BZ264">
            <v>153.899</v>
          </cell>
          <cell r="CA264">
            <v>4949.3918400000002</v>
          </cell>
          <cell r="CB264">
            <v>44291.943560000014</v>
          </cell>
          <cell r="CD264">
            <v>16.920000000000002</v>
          </cell>
          <cell r="CE264">
            <v>34.49</v>
          </cell>
          <cell r="CF264">
            <v>583.57080000000008</v>
          </cell>
          <cell r="CG264">
            <v>24.85</v>
          </cell>
          <cell r="CH264">
            <v>29.035</v>
          </cell>
          <cell r="CI264">
            <v>721.51975000000004</v>
          </cell>
          <cell r="CJ264">
            <v>1305.0905500000001</v>
          </cell>
          <cell r="CL264">
            <v>1396.71</v>
          </cell>
        </row>
        <row r="265">
          <cell r="A265" t="str">
            <v>12/04/2006</v>
          </cell>
          <cell r="B265">
            <v>39055</v>
          </cell>
          <cell r="C265">
            <v>101.40443805793412</v>
          </cell>
          <cell r="D265">
            <v>113.58224696429981</v>
          </cell>
          <cell r="E265">
            <v>77.227671474471563</v>
          </cell>
          <cell r="F265">
            <v>74.571526898307042</v>
          </cell>
          <cell r="G265">
            <v>111.0592686002522</v>
          </cell>
          <cell r="H265">
            <v>137.67619814740232</v>
          </cell>
          <cell r="I265">
            <v>68.37</v>
          </cell>
          <cell r="J265">
            <v>32.425350000000002</v>
          </cell>
          <cell r="K265">
            <v>198.92600000000002</v>
          </cell>
          <cell r="L265">
            <v>6450.2451741000004</v>
          </cell>
          <cell r="M265">
            <v>86.61</v>
          </cell>
          <cell r="N265">
            <v>68.004999999999995</v>
          </cell>
          <cell r="O265">
            <v>5889.9130499999992</v>
          </cell>
          <cell r="P265">
            <v>81.59</v>
          </cell>
          <cell r="Q265">
            <v>151.38400000000001</v>
          </cell>
          <cell r="R265">
            <v>12351.420560000002</v>
          </cell>
          <cell r="S265">
            <v>32.75</v>
          </cell>
          <cell r="T265">
            <v>92.747</v>
          </cell>
          <cell r="U265">
            <v>3037.46425</v>
          </cell>
          <cell r="V265">
            <v>29</v>
          </cell>
          <cell r="W265">
            <v>385.97</v>
          </cell>
          <cell r="X265">
            <v>11193.130000000001</v>
          </cell>
          <cell r="Y265">
            <v>78.39</v>
          </cell>
          <cell r="Z265">
            <v>67.697000000000003</v>
          </cell>
          <cell r="AA265">
            <v>5306.7678300000007</v>
          </cell>
          <cell r="AB265">
            <v>20.25</v>
          </cell>
          <cell r="AC265">
            <v>119.554</v>
          </cell>
          <cell r="AD265">
            <v>2420.9684999999999</v>
          </cell>
          <cell r="AE265">
            <v>62.47</v>
          </cell>
          <cell r="AF265">
            <v>134.82300000000001</v>
          </cell>
          <cell r="AG265">
            <v>8422.3928100000012</v>
          </cell>
          <cell r="AH265">
            <v>51.2</v>
          </cell>
          <cell r="AI265">
            <v>81.304000000000002</v>
          </cell>
          <cell r="AJ265">
            <v>4162.7647999999999</v>
          </cell>
          <cell r="AK265">
            <v>59235.066974100009</v>
          </cell>
          <cell r="AM265">
            <v>43.25</v>
          </cell>
          <cell r="AN265">
            <v>49.058</v>
          </cell>
          <cell r="AO265">
            <v>2121.7584999999999</v>
          </cell>
          <cell r="AP265">
            <v>42.410000000000004</v>
          </cell>
          <cell r="AQ265">
            <v>65.331000000000003</v>
          </cell>
          <cell r="AR265">
            <v>2770.6877100000002</v>
          </cell>
          <cell r="AS265">
            <v>100.44</v>
          </cell>
          <cell r="AT265">
            <v>45.145000000000003</v>
          </cell>
          <cell r="AU265">
            <v>4534.3638000000001</v>
          </cell>
          <cell r="AV265">
            <v>68.37</v>
          </cell>
          <cell r="AW265">
            <v>24.030999999999999</v>
          </cell>
          <cell r="AX265">
            <v>1642.99947</v>
          </cell>
          <cell r="AY265">
            <v>6.19</v>
          </cell>
          <cell r="AZ265">
            <v>38.655999999999999</v>
          </cell>
          <cell r="BA265">
            <v>239.28064000000001</v>
          </cell>
          <cell r="BB265">
            <v>89.05</v>
          </cell>
          <cell r="BC265">
            <v>94.424000000000007</v>
          </cell>
          <cell r="BD265">
            <v>8408.4572000000007</v>
          </cell>
          <cell r="BE265">
            <v>19717.547320000005</v>
          </cell>
          <cell r="BG265">
            <v>55.81</v>
          </cell>
          <cell r="BH265">
            <v>118.479</v>
          </cell>
          <cell r="BI265">
            <v>6612.3129900000004</v>
          </cell>
          <cell r="BJ265">
            <v>26.29</v>
          </cell>
          <cell r="BK265">
            <v>313.24700000000001</v>
          </cell>
          <cell r="BL265">
            <v>8235.2636299999995</v>
          </cell>
          <cell r="BM265">
            <v>51.42</v>
          </cell>
          <cell r="BN265">
            <v>77.028999999999996</v>
          </cell>
          <cell r="BO265">
            <v>3960.8311800000001</v>
          </cell>
          <cell r="BP265">
            <v>52.2</v>
          </cell>
          <cell r="BQ265">
            <v>158.15600000000001</v>
          </cell>
          <cell r="BR265">
            <v>8255.7432000000008</v>
          </cell>
          <cell r="BS265">
            <v>33.35</v>
          </cell>
          <cell r="BT265">
            <v>254.583</v>
          </cell>
          <cell r="BU265">
            <v>8490.3430499999995</v>
          </cell>
          <cell r="BV265">
            <v>628.5</v>
          </cell>
          <cell r="BW265">
            <v>5.6450000000000005</v>
          </cell>
          <cell r="BX265">
            <v>3547.8825000000002</v>
          </cell>
          <cell r="BY265">
            <v>31.91</v>
          </cell>
          <cell r="BZ265">
            <v>153.899</v>
          </cell>
          <cell r="CA265">
            <v>4910.9170899999999</v>
          </cell>
          <cell r="CB265">
            <v>44013.293640000004</v>
          </cell>
          <cell r="CD265">
            <v>16.87</v>
          </cell>
          <cell r="CE265">
            <v>34.49</v>
          </cell>
          <cell r="CF265">
            <v>581.84630000000004</v>
          </cell>
          <cell r="CG265">
            <v>25.42</v>
          </cell>
          <cell r="CH265">
            <v>29.035</v>
          </cell>
          <cell r="CI265">
            <v>738.06970000000001</v>
          </cell>
          <cell r="CJ265">
            <v>1319.9160000000002</v>
          </cell>
          <cell r="CL265">
            <v>1409.1200000000001</v>
          </cell>
        </row>
        <row r="266">
          <cell r="A266" t="str">
            <v>12/05/2006</v>
          </cell>
          <cell r="B266">
            <v>39056</v>
          </cell>
          <cell r="C266">
            <v>101.78835221439897</v>
          </cell>
          <cell r="D266">
            <v>114.85626522442645</v>
          </cell>
          <cell r="E266">
            <v>78.980912702719635</v>
          </cell>
          <cell r="F266">
            <v>77.337526953001941</v>
          </cell>
          <cell r="G266">
            <v>111.50378310214376</v>
          </cell>
          <cell r="H266">
            <v>137.93797825211436</v>
          </cell>
          <cell r="I266">
            <v>68.5</v>
          </cell>
          <cell r="J266">
            <v>32.467590000000001</v>
          </cell>
          <cell r="K266">
            <v>198.92600000000002</v>
          </cell>
          <cell r="L266">
            <v>6458.6478083400007</v>
          </cell>
          <cell r="M266">
            <v>86.850000000000009</v>
          </cell>
          <cell r="N266">
            <v>68.004999999999995</v>
          </cell>
          <cell r="O266">
            <v>5906.2342500000004</v>
          </cell>
          <cell r="P266">
            <v>82.09</v>
          </cell>
          <cell r="Q266">
            <v>151.38400000000001</v>
          </cell>
          <cell r="R266">
            <v>12427.112560000001</v>
          </cell>
          <cell r="S266">
            <v>33.049999999999997</v>
          </cell>
          <cell r="T266">
            <v>92.747</v>
          </cell>
          <cell r="U266">
            <v>3065.2883499999998</v>
          </cell>
          <cell r="V266">
            <v>29.04</v>
          </cell>
          <cell r="W266">
            <v>385.97</v>
          </cell>
          <cell r="X266">
            <v>11208.568800000001</v>
          </cell>
          <cell r="Y266">
            <v>78.25</v>
          </cell>
          <cell r="Z266">
            <v>67.697000000000003</v>
          </cell>
          <cell r="AA266">
            <v>5297.29025</v>
          </cell>
          <cell r="AB266">
            <v>20.420000000000002</v>
          </cell>
          <cell r="AC266">
            <v>119.554</v>
          </cell>
          <cell r="AD266">
            <v>2441.29268</v>
          </cell>
          <cell r="AE266">
            <v>62.74</v>
          </cell>
          <cell r="AF266">
            <v>134.82300000000001</v>
          </cell>
          <cell r="AG266">
            <v>8458.7950200000014</v>
          </cell>
          <cell r="AH266">
            <v>51.61</v>
          </cell>
          <cell r="AI266">
            <v>81.304000000000002</v>
          </cell>
          <cell r="AJ266">
            <v>4196.09944</v>
          </cell>
          <cell r="AK266">
            <v>59459.329158339991</v>
          </cell>
          <cell r="AM266">
            <v>44</v>
          </cell>
          <cell r="AN266">
            <v>49.058</v>
          </cell>
          <cell r="AO266">
            <v>2158.5520000000001</v>
          </cell>
          <cell r="AP266">
            <v>43.14</v>
          </cell>
          <cell r="AQ266">
            <v>65.331000000000003</v>
          </cell>
          <cell r="AR266">
            <v>2818.37934</v>
          </cell>
          <cell r="AS266">
            <v>102.5</v>
          </cell>
          <cell r="AT266">
            <v>45.145000000000003</v>
          </cell>
          <cell r="AU266">
            <v>4627.3625000000002</v>
          </cell>
          <cell r="AV266">
            <v>68.5</v>
          </cell>
          <cell r="AW266">
            <v>24.030999999999999</v>
          </cell>
          <cell r="AX266">
            <v>1646.1234999999999</v>
          </cell>
          <cell r="AY266">
            <v>6.1400000000000006</v>
          </cell>
          <cell r="AZ266">
            <v>38.655999999999999</v>
          </cell>
          <cell r="BA266">
            <v>237.34784000000002</v>
          </cell>
          <cell r="BB266">
            <v>89.5</v>
          </cell>
          <cell r="BC266">
            <v>94.424000000000007</v>
          </cell>
          <cell r="BD266">
            <v>8450.9480000000003</v>
          </cell>
          <cell r="BE266">
            <v>19938.713179999999</v>
          </cell>
          <cell r="BG266">
            <v>56.76</v>
          </cell>
          <cell r="BH266">
            <v>118.479</v>
          </cell>
          <cell r="BI266">
            <v>6724.8680399999994</v>
          </cell>
          <cell r="BJ266">
            <v>26.63</v>
          </cell>
          <cell r="BK266">
            <v>313.24700000000001</v>
          </cell>
          <cell r="BL266">
            <v>8341.7676100000008</v>
          </cell>
          <cell r="BM266">
            <v>52.17</v>
          </cell>
          <cell r="BN266">
            <v>77.028999999999996</v>
          </cell>
          <cell r="BO266">
            <v>4018.60293</v>
          </cell>
          <cell r="BP266">
            <v>53.53</v>
          </cell>
          <cell r="BQ266">
            <v>158.15600000000001</v>
          </cell>
          <cell r="BR266">
            <v>8466.0906800000012</v>
          </cell>
          <cell r="BS266">
            <v>33.97</v>
          </cell>
          <cell r="BT266">
            <v>254.583</v>
          </cell>
          <cell r="BU266">
            <v>8648.1845099999991</v>
          </cell>
          <cell r="BV266">
            <v>665.07</v>
          </cell>
          <cell r="BW266">
            <v>5.6450000000000005</v>
          </cell>
          <cell r="BX266">
            <v>3754.3201500000005</v>
          </cell>
          <cell r="BY266">
            <v>32.869999999999997</v>
          </cell>
          <cell r="BZ266">
            <v>153.899</v>
          </cell>
          <cell r="CA266">
            <v>5058.6601299999993</v>
          </cell>
          <cell r="CB266">
            <v>45012.494050000001</v>
          </cell>
          <cell r="CD266">
            <v>18.34</v>
          </cell>
          <cell r="CE266">
            <v>34.49</v>
          </cell>
          <cell r="CF266">
            <v>632.54660000000001</v>
          </cell>
          <cell r="CG266">
            <v>25.36</v>
          </cell>
          <cell r="CH266">
            <v>29.035</v>
          </cell>
          <cell r="CI266">
            <v>736.32759999999996</v>
          </cell>
          <cell r="CJ266">
            <v>1368.8742</v>
          </cell>
          <cell r="CL266">
            <v>1414.76</v>
          </cell>
        </row>
        <row r="267">
          <cell r="A267" t="str">
            <v>12/06/2006</v>
          </cell>
          <cell r="B267">
            <v>39057</v>
          </cell>
          <cell r="C267">
            <v>102.3913375595005</v>
          </cell>
          <cell r="D267">
            <v>115.55198922187731</v>
          </cell>
          <cell r="E267">
            <v>80.533329512747613</v>
          </cell>
          <cell r="F267">
            <v>80.17352135936342</v>
          </cell>
          <cell r="G267">
            <v>111.35718789407314</v>
          </cell>
          <cell r="H267">
            <v>135.98469593233992</v>
          </cell>
          <cell r="I267">
            <v>67.53</v>
          </cell>
          <cell r="J267">
            <v>32.509830000000001</v>
          </cell>
          <cell r="K267">
            <v>198.92600000000002</v>
          </cell>
          <cell r="L267">
            <v>6467.0504425800009</v>
          </cell>
          <cell r="M267">
            <v>86.79</v>
          </cell>
          <cell r="N267">
            <v>68.004999999999995</v>
          </cell>
          <cell r="O267">
            <v>5902.1539499999999</v>
          </cell>
          <cell r="P267">
            <v>81.760000000000005</v>
          </cell>
          <cell r="Q267">
            <v>151.38400000000001</v>
          </cell>
          <cell r="R267">
            <v>12377.155840000001</v>
          </cell>
          <cell r="S267">
            <v>33.31</v>
          </cell>
          <cell r="T267">
            <v>92.747</v>
          </cell>
          <cell r="U267">
            <v>3089.4025700000002</v>
          </cell>
          <cell r="V267">
            <v>30.05</v>
          </cell>
          <cell r="W267">
            <v>385.97</v>
          </cell>
          <cell r="X267">
            <v>11598.398500000001</v>
          </cell>
          <cell r="Y267">
            <v>77.570000000000007</v>
          </cell>
          <cell r="Z267">
            <v>67.697000000000003</v>
          </cell>
          <cell r="AA267">
            <v>5251.2562900000003</v>
          </cell>
          <cell r="AB267">
            <v>20.28</v>
          </cell>
          <cell r="AC267">
            <v>119.554</v>
          </cell>
          <cell r="AD267">
            <v>2424.55512</v>
          </cell>
          <cell r="AE267">
            <v>63.02</v>
          </cell>
          <cell r="AF267">
            <v>134.82300000000001</v>
          </cell>
          <cell r="AG267">
            <v>8496.5454600000012</v>
          </cell>
          <cell r="AH267">
            <v>51.72</v>
          </cell>
          <cell r="AI267">
            <v>81.304000000000002</v>
          </cell>
          <cell r="AJ267">
            <v>4205.04288</v>
          </cell>
          <cell r="AK267">
            <v>59811.56105258</v>
          </cell>
          <cell r="AM267">
            <v>44.730000000000004</v>
          </cell>
          <cell r="AN267">
            <v>49.058</v>
          </cell>
          <cell r="AO267">
            <v>2194.3643400000001</v>
          </cell>
          <cell r="AP267">
            <v>43.21</v>
          </cell>
          <cell r="AQ267">
            <v>65.331000000000003</v>
          </cell>
          <cell r="AR267">
            <v>2822.9525100000001</v>
          </cell>
          <cell r="AS267">
            <v>103.12</v>
          </cell>
          <cell r="AT267">
            <v>45.145000000000003</v>
          </cell>
          <cell r="AU267">
            <v>4655.3524000000007</v>
          </cell>
          <cell r="AV267">
            <v>67.53</v>
          </cell>
          <cell r="AW267">
            <v>24.030999999999999</v>
          </cell>
          <cell r="AX267">
            <v>1622.8134299999999</v>
          </cell>
          <cell r="AY267">
            <v>6.12</v>
          </cell>
          <cell r="AZ267">
            <v>38.655999999999999</v>
          </cell>
          <cell r="BA267">
            <v>236.57471999999999</v>
          </cell>
          <cell r="BB267">
            <v>90.31</v>
          </cell>
          <cell r="BC267">
            <v>94.424000000000007</v>
          </cell>
          <cell r="BD267">
            <v>8527.4314400000003</v>
          </cell>
          <cell r="BE267">
            <v>20059.488840000002</v>
          </cell>
          <cell r="BG267">
            <v>57.84</v>
          </cell>
          <cell r="BH267">
            <v>118.479</v>
          </cell>
          <cell r="BI267">
            <v>6852.8253600000007</v>
          </cell>
          <cell r="BJ267">
            <v>27.53</v>
          </cell>
          <cell r="BK267">
            <v>313.24700000000001</v>
          </cell>
          <cell r="BL267">
            <v>8623.689910000001</v>
          </cell>
          <cell r="BM267">
            <v>53.49</v>
          </cell>
          <cell r="BN267">
            <v>77.028999999999996</v>
          </cell>
          <cell r="BO267">
            <v>4120.2812100000001</v>
          </cell>
          <cell r="BP267">
            <v>54.17</v>
          </cell>
          <cell r="BQ267">
            <v>158.15600000000001</v>
          </cell>
          <cell r="BR267">
            <v>8567.3105200000009</v>
          </cell>
          <cell r="BS267">
            <v>34.800000000000004</v>
          </cell>
          <cell r="BT267">
            <v>254.583</v>
          </cell>
          <cell r="BU267">
            <v>8859.4884000000002</v>
          </cell>
          <cell r="BV267">
            <v>672</v>
          </cell>
          <cell r="BW267">
            <v>5.6450000000000005</v>
          </cell>
          <cell r="BX267">
            <v>3793.4400000000005</v>
          </cell>
          <cell r="BY267">
            <v>33.01</v>
          </cell>
          <cell r="BZ267">
            <v>153.899</v>
          </cell>
          <cell r="CA267">
            <v>5080.2059899999995</v>
          </cell>
          <cell r="CB267">
            <v>45897.24139000001</v>
          </cell>
          <cell r="CD267">
            <v>18.600000000000001</v>
          </cell>
          <cell r="CE267">
            <v>34.49</v>
          </cell>
          <cell r="CF267">
            <v>641.51400000000012</v>
          </cell>
          <cell r="CG267">
            <v>26.78</v>
          </cell>
          <cell r="CH267">
            <v>29.035</v>
          </cell>
          <cell r="CI267">
            <v>777.55730000000005</v>
          </cell>
          <cell r="CJ267">
            <v>1419.0713000000001</v>
          </cell>
          <cell r="CL267">
            <v>1412.9</v>
          </cell>
        </row>
        <row r="268">
          <cell r="A268" t="str">
            <v>12/07/2006</v>
          </cell>
          <cell r="B268">
            <v>39058</v>
          </cell>
          <cell r="C268">
            <v>102.24129401515414</v>
          </cell>
          <cell r="D268">
            <v>114.93299347001209</v>
          </cell>
          <cell r="E268">
            <v>78.873737612242252</v>
          </cell>
          <cell r="F268">
            <v>77.945269902872553</v>
          </cell>
          <cell r="G268">
            <v>110.91503783102141</v>
          </cell>
          <cell r="H268">
            <v>134.39387837293594</v>
          </cell>
          <cell r="I268">
            <v>66.739999999999995</v>
          </cell>
          <cell r="J268">
            <v>32.735100000000003</v>
          </cell>
          <cell r="K268">
            <v>198.92600000000002</v>
          </cell>
          <cell r="L268">
            <v>6511.8625026000009</v>
          </cell>
          <cell r="M268">
            <v>86.54</v>
          </cell>
          <cell r="N268">
            <v>68.004999999999995</v>
          </cell>
          <cell r="O268">
            <v>5885.1526999999996</v>
          </cell>
          <cell r="P268">
            <v>81.820000000000007</v>
          </cell>
          <cell r="Q268">
            <v>151.38400000000001</v>
          </cell>
          <cell r="R268">
            <v>12386.238880000003</v>
          </cell>
          <cell r="S268">
            <v>33.200000000000003</v>
          </cell>
          <cell r="T268">
            <v>92.747</v>
          </cell>
          <cell r="U268">
            <v>3079.2004000000002</v>
          </cell>
          <cell r="V268">
            <v>30</v>
          </cell>
          <cell r="W268">
            <v>385.97</v>
          </cell>
          <cell r="X268">
            <v>11579.1</v>
          </cell>
          <cell r="Y268">
            <v>77.67</v>
          </cell>
          <cell r="Z268">
            <v>67.697000000000003</v>
          </cell>
          <cell r="AA268">
            <v>5258.0259900000001</v>
          </cell>
          <cell r="AB268">
            <v>20.56</v>
          </cell>
          <cell r="AC268">
            <v>119.554</v>
          </cell>
          <cell r="AD268">
            <v>2458.03024</v>
          </cell>
          <cell r="AE268">
            <v>62.300000000000004</v>
          </cell>
          <cell r="AF268">
            <v>134.82300000000001</v>
          </cell>
          <cell r="AG268">
            <v>8399.4729000000007</v>
          </cell>
          <cell r="AH268">
            <v>51.25</v>
          </cell>
          <cell r="AI268">
            <v>81.304000000000002</v>
          </cell>
          <cell r="AJ268">
            <v>4166.83</v>
          </cell>
          <cell r="AK268">
            <v>59723.913612600008</v>
          </cell>
          <cell r="AM268">
            <v>43.730000000000004</v>
          </cell>
          <cell r="AN268">
            <v>49.058</v>
          </cell>
          <cell r="AO268">
            <v>2145.3063400000001</v>
          </cell>
          <cell r="AP268">
            <v>42.980000000000004</v>
          </cell>
          <cell r="AQ268">
            <v>65.331000000000003</v>
          </cell>
          <cell r="AR268">
            <v>2807.9263800000003</v>
          </cell>
          <cell r="AS268">
            <v>102.52</v>
          </cell>
          <cell r="AT268">
            <v>45.145000000000003</v>
          </cell>
          <cell r="AU268">
            <v>4628.2654000000002</v>
          </cell>
          <cell r="AV268">
            <v>66.739999999999995</v>
          </cell>
          <cell r="AW268">
            <v>24.030999999999999</v>
          </cell>
          <cell r="AX268">
            <v>1603.8289399999999</v>
          </cell>
          <cell r="AY268">
            <v>5.97</v>
          </cell>
          <cell r="AZ268">
            <v>38.655999999999999</v>
          </cell>
          <cell r="BA268">
            <v>230.77631999999997</v>
          </cell>
          <cell r="BB268">
            <v>90.4</v>
          </cell>
          <cell r="BC268">
            <v>94.424000000000007</v>
          </cell>
          <cell r="BD268">
            <v>8535.9296000000013</v>
          </cell>
          <cell r="BE268">
            <v>19952.032980000004</v>
          </cell>
          <cell r="BG268">
            <v>56.92</v>
          </cell>
          <cell r="BH268">
            <v>118.479</v>
          </cell>
          <cell r="BI268">
            <v>6743.8246799999997</v>
          </cell>
          <cell r="BJ268">
            <v>27.21</v>
          </cell>
          <cell r="BK268">
            <v>313.24700000000001</v>
          </cell>
          <cell r="BL268">
            <v>8523.4508700000006</v>
          </cell>
          <cell r="BM268">
            <v>52.11</v>
          </cell>
          <cell r="BN268">
            <v>77.028999999999996</v>
          </cell>
          <cell r="BO268">
            <v>4013.98119</v>
          </cell>
          <cell r="BP268">
            <v>53.25</v>
          </cell>
          <cell r="BQ268">
            <v>158.15600000000001</v>
          </cell>
          <cell r="BR268">
            <v>8421.8070000000007</v>
          </cell>
          <cell r="BS268">
            <v>33.980000000000004</v>
          </cell>
          <cell r="BT268">
            <v>254.583</v>
          </cell>
          <cell r="BU268">
            <v>8650.7303400000001</v>
          </cell>
          <cell r="BV268">
            <v>655</v>
          </cell>
          <cell r="BW268">
            <v>5.6450000000000005</v>
          </cell>
          <cell r="BX268">
            <v>3697.4750000000004</v>
          </cell>
          <cell r="BY268">
            <v>31.84</v>
          </cell>
          <cell r="BZ268">
            <v>153.899</v>
          </cell>
          <cell r="CA268">
            <v>4900.1441599999998</v>
          </cell>
          <cell r="CB268">
            <v>44951.413239999994</v>
          </cell>
          <cell r="CD268">
            <v>17.97</v>
          </cell>
          <cell r="CE268">
            <v>34.49</v>
          </cell>
          <cell r="CF268">
            <v>619.78530000000001</v>
          </cell>
          <cell r="CG268">
            <v>26.17</v>
          </cell>
          <cell r="CH268">
            <v>29.035</v>
          </cell>
          <cell r="CI268">
            <v>759.84595000000002</v>
          </cell>
          <cell r="CJ268">
            <v>1379.6312499999999</v>
          </cell>
          <cell r="CL268">
            <v>1407.29</v>
          </cell>
        </row>
        <row r="269">
          <cell r="A269" t="str">
            <v>12/08/2006</v>
          </cell>
          <cell r="B269">
            <v>39059</v>
          </cell>
          <cell r="C269">
            <v>102.18945938345757</v>
          </cell>
          <cell r="D269">
            <v>114.60719405335193</v>
          </cell>
          <cell r="E269">
            <v>77.540564563085326</v>
          </cell>
          <cell r="F269">
            <v>77.916538263886366</v>
          </cell>
          <cell r="G269">
            <v>111.11601513240856</v>
          </cell>
          <cell r="H269">
            <v>134.23278292388238</v>
          </cell>
          <cell r="I269">
            <v>66.66</v>
          </cell>
          <cell r="J269">
            <v>32.713999999999999</v>
          </cell>
          <cell r="K269">
            <v>198.92600000000002</v>
          </cell>
          <cell r="L269">
            <v>6507.665164</v>
          </cell>
          <cell r="M269">
            <v>86.710000000000008</v>
          </cell>
          <cell r="N269">
            <v>68.004999999999995</v>
          </cell>
          <cell r="O269">
            <v>5896.7135500000004</v>
          </cell>
          <cell r="P269">
            <v>82.23</v>
          </cell>
          <cell r="Q269">
            <v>151.38400000000001</v>
          </cell>
          <cell r="R269">
            <v>12448.306320000002</v>
          </cell>
          <cell r="S269">
            <v>32.35</v>
          </cell>
          <cell r="T269">
            <v>92.747</v>
          </cell>
          <cell r="U269">
            <v>3000.3654500000002</v>
          </cell>
          <cell r="V269">
            <v>29.96</v>
          </cell>
          <cell r="W269">
            <v>385.97</v>
          </cell>
          <cell r="X269">
            <v>11563.6612</v>
          </cell>
          <cell r="Y269">
            <v>77.260000000000005</v>
          </cell>
          <cell r="Z269">
            <v>67.697000000000003</v>
          </cell>
          <cell r="AA269">
            <v>5230.2702200000003</v>
          </cell>
          <cell r="AB269">
            <v>20.48</v>
          </cell>
          <cell r="AC269">
            <v>119.554</v>
          </cell>
          <cell r="AD269">
            <v>2448.4659200000001</v>
          </cell>
          <cell r="AE269">
            <v>62.440000000000005</v>
          </cell>
          <cell r="AF269">
            <v>134.82300000000001</v>
          </cell>
          <cell r="AG269">
            <v>8418.3481200000006</v>
          </cell>
          <cell r="AH269">
            <v>51.410000000000004</v>
          </cell>
          <cell r="AI269">
            <v>81.304000000000002</v>
          </cell>
          <cell r="AJ269">
            <v>4179.8386400000009</v>
          </cell>
          <cell r="AK269">
            <v>59693.634584000007</v>
          </cell>
          <cell r="AM269">
            <v>43.38</v>
          </cell>
          <cell r="AN269">
            <v>49.058</v>
          </cell>
          <cell r="AO269">
            <v>2128.1360400000003</v>
          </cell>
          <cell r="AP269">
            <v>42.6</v>
          </cell>
          <cell r="AQ269">
            <v>65.331000000000003</v>
          </cell>
          <cell r="AR269">
            <v>2783.1006000000002</v>
          </cell>
          <cell r="AS269">
            <v>101.41</v>
          </cell>
          <cell r="AT269">
            <v>45.145000000000003</v>
          </cell>
          <cell r="AU269">
            <v>4578.15445</v>
          </cell>
          <cell r="AV269">
            <v>66.66</v>
          </cell>
          <cell r="AW269">
            <v>24.030999999999999</v>
          </cell>
          <cell r="AX269">
            <v>1601.9064599999999</v>
          </cell>
          <cell r="AY269">
            <v>6.0600000000000005</v>
          </cell>
          <cell r="AZ269">
            <v>38.655999999999999</v>
          </cell>
          <cell r="BA269">
            <v>234.25536000000002</v>
          </cell>
          <cell r="BB269">
            <v>90.76</v>
          </cell>
          <cell r="BC269">
            <v>94.424000000000007</v>
          </cell>
          <cell r="BD269">
            <v>8569.9222400000017</v>
          </cell>
          <cell r="BE269">
            <v>19895.475150000002</v>
          </cell>
          <cell r="BG269">
            <v>56.13</v>
          </cell>
          <cell r="BH269">
            <v>118.479</v>
          </cell>
          <cell r="BI269">
            <v>6650.2262700000001</v>
          </cell>
          <cell r="BJ269">
            <v>26.67</v>
          </cell>
          <cell r="BK269">
            <v>313.24700000000001</v>
          </cell>
          <cell r="BL269">
            <v>8354.2974900000008</v>
          </cell>
          <cell r="BM269">
            <v>51.54</v>
          </cell>
          <cell r="BN269">
            <v>77.028999999999996</v>
          </cell>
          <cell r="BO269">
            <v>3970.0746599999998</v>
          </cell>
          <cell r="BP269">
            <v>52.29</v>
          </cell>
          <cell r="BQ269">
            <v>158.15600000000001</v>
          </cell>
          <cell r="BR269">
            <v>8269.9772400000002</v>
          </cell>
          <cell r="BS269">
            <v>33.33</v>
          </cell>
          <cell r="BT269">
            <v>254.583</v>
          </cell>
          <cell r="BU269">
            <v>8485.2513899999994</v>
          </cell>
          <cell r="BV269">
            <v>645.66</v>
          </cell>
          <cell r="BW269">
            <v>5.6450000000000005</v>
          </cell>
          <cell r="BX269">
            <v>3644.7507000000001</v>
          </cell>
          <cell r="BY269">
            <v>31.3</v>
          </cell>
          <cell r="BZ269">
            <v>153.899</v>
          </cell>
          <cell r="CA269">
            <v>4817.0387000000001</v>
          </cell>
          <cell r="CB269">
            <v>44191.616449999994</v>
          </cell>
          <cell r="CD269">
            <v>17.93</v>
          </cell>
          <cell r="CE269">
            <v>34.49</v>
          </cell>
          <cell r="CF269">
            <v>618.40570000000002</v>
          </cell>
          <cell r="CG269">
            <v>26.200000000000003</v>
          </cell>
          <cell r="CH269">
            <v>29.035</v>
          </cell>
          <cell r="CI269">
            <v>760.7170000000001</v>
          </cell>
          <cell r="CJ269">
            <v>1379.1227000000001</v>
          </cell>
          <cell r="CL269">
            <v>1409.84</v>
          </cell>
        </row>
        <row r="270">
          <cell r="A270" t="str">
            <v>12/11/2006</v>
          </cell>
          <cell r="B270">
            <v>39062</v>
          </cell>
          <cell r="C270">
            <v>102.24522549307606</v>
          </cell>
          <cell r="D270">
            <v>114.67818401143772</v>
          </cell>
          <cell r="E270">
            <v>77.826332132882897</v>
          </cell>
          <cell r="F270">
            <v>76.75374728044136</v>
          </cell>
          <cell r="G270">
            <v>111.3682219419924</v>
          </cell>
          <cell r="H270">
            <v>133.28634716069269</v>
          </cell>
          <cell r="I270">
            <v>66.19</v>
          </cell>
          <cell r="J270">
            <v>32.657670000000003</v>
          </cell>
          <cell r="K270">
            <v>198.92600000000002</v>
          </cell>
          <cell r="L270">
            <v>6496.4596624200012</v>
          </cell>
          <cell r="M270">
            <v>86.25</v>
          </cell>
          <cell r="N270">
            <v>68.004999999999995</v>
          </cell>
          <cell r="O270">
            <v>5865.4312499999996</v>
          </cell>
          <cell r="P270">
            <v>82.61</v>
          </cell>
          <cell r="Q270">
            <v>151.38400000000001</v>
          </cell>
          <cell r="R270">
            <v>12505.832240000002</v>
          </cell>
          <cell r="S270">
            <v>33.25</v>
          </cell>
          <cell r="T270">
            <v>92.747</v>
          </cell>
          <cell r="U270">
            <v>3083.8377500000001</v>
          </cell>
          <cell r="V270">
            <v>29.77</v>
          </cell>
          <cell r="W270">
            <v>385.97</v>
          </cell>
          <cell r="X270">
            <v>11490.3269</v>
          </cell>
          <cell r="Y270">
            <v>77.25</v>
          </cell>
          <cell r="Z270">
            <v>67.697000000000003</v>
          </cell>
          <cell r="AA270">
            <v>5229.5932499999999</v>
          </cell>
          <cell r="AB270">
            <v>20.400000000000002</v>
          </cell>
          <cell r="AC270">
            <v>119.554</v>
          </cell>
          <cell r="AD270">
            <v>2438.9016000000001</v>
          </cell>
          <cell r="AE270">
            <v>62.800000000000004</v>
          </cell>
          <cell r="AF270">
            <v>134.82300000000001</v>
          </cell>
          <cell r="AG270">
            <v>8466.8844000000008</v>
          </cell>
          <cell r="AH270">
            <v>51.03</v>
          </cell>
          <cell r="AI270">
            <v>81.304000000000002</v>
          </cell>
          <cell r="AJ270">
            <v>4148.9431199999999</v>
          </cell>
          <cell r="AK270">
            <v>59726.210172420004</v>
          </cell>
          <cell r="AM270">
            <v>43.79</v>
          </cell>
          <cell r="AN270">
            <v>49.058</v>
          </cell>
          <cell r="AO270">
            <v>2148.24982</v>
          </cell>
          <cell r="AP270">
            <v>42.46</v>
          </cell>
          <cell r="AQ270">
            <v>65.331000000000003</v>
          </cell>
          <cell r="AR270">
            <v>2773.95426</v>
          </cell>
          <cell r="AS270">
            <v>100.75</v>
          </cell>
          <cell r="AT270">
            <v>45.145000000000003</v>
          </cell>
          <cell r="AU270">
            <v>4548.3587500000003</v>
          </cell>
          <cell r="AV270">
            <v>66.19</v>
          </cell>
          <cell r="AW270">
            <v>24.030999999999999</v>
          </cell>
          <cell r="AX270">
            <v>1590.6118899999999</v>
          </cell>
          <cell r="AY270">
            <v>6.01</v>
          </cell>
          <cell r="AZ270">
            <v>38.655999999999999</v>
          </cell>
          <cell r="BA270">
            <v>232.32255999999998</v>
          </cell>
          <cell r="BB270">
            <v>91.23</v>
          </cell>
          <cell r="BC270">
            <v>94.424000000000007</v>
          </cell>
          <cell r="BD270">
            <v>8614.3015200000009</v>
          </cell>
          <cell r="BE270">
            <v>19907.7988</v>
          </cell>
          <cell r="BG270">
            <v>56.15</v>
          </cell>
          <cell r="BH270">
            <v>118.479</v>
          </cell>
          <cell r="BI270">
            <v>6652.5958499999997</v>
          </cell>
          <cell r="BJ270">
            <v>26.77</v>
          </cell>
          <cell r="BK270">
            <v>313.24700000000001</v>
          </cell>
          <cell r="BL270">
            <v>8385.62219</v>
          </cell>
          <cell r="BM270">
            <v>51.64</v>
          </cell>
          <cell r="BN270">
            <v>77.028999999999996</v>
          </cell>
          <cell r="BO270">
            <v>3977.77756</v>
          </cell>
          <cell r="BP270">
            <v>52.36</v>
          </cell>
          <cell r="BQ270">
            <v>158.15600000000001</v>
          </cell>
          <cell r="BR270">
            <v>8281.0481600000003</v>
          </cell>
          <cell r="BS270">
            <v>33.480000000000004</v>
          </cell>
          <cell r="BT270">
            <v>254.583</v>
          </cell>
          <cell r="BU270">
            <v>8523.4388400000007</v>
          </cell>
          <cell r="BV270">
            <v>650</v>
          </cell>
          <cell r="BW270">
            <v>5.6450000000000005</v>
          </cell>
          <cell r="BX270">
            <v>3669.2500000000005</v>
          </cell>
          <cell r="BY270">
            <v>31.61</v>
          </cell>
          <cell r="BZ270">
            <v>153.899</v>
          </cell>
          <cell r="CA270">
            <v>4864.7473899999995</v>
          </cell>
          <cell r="CB270">
            <v>44354.47999</v>
          </cell>
          <cell r="CD270">
            <v>17.670000000000002</v>
          </cell>
          <cell r="CE270">
            <v>34.49</v>
          </cell>
          <cell r="CF270">
            <v>609.43830000000014</v>
          </cell>
          <cell r="CG270">
            <v>25.8</v>
          </cell>
          <cell r="CH270">
            <v>29.035</v>
          </cell>
          <cell r="CI270">
            <v>749.10300000000007</v>
          </cell>
          <cell r="CJ270">
            <v>1358.5413000000003</v>
          </cell>
          <cell r="CL270">
            <v>1413.04</v>
          </cell>
        </row>
        <row r="271">
          <cell r="A271" t="str">
            <v>12/12/2006</v>
          </cell>
          <cell r="B271">
            <v>39063</v>
          </cell>
          <cell r="C271">
            <v>101.81640947491977</v>
          </cell>
          <cell r="D271">
            <v>113.11863434882711</v>
          </cell>
          <cell r="E271">
            <v>77.325629576757066</v>
          </cell>
          <cell r="F271">
            <v>75.878074946741606</v>
          </cell>
          <cell r="G271">
            <v>111.25157629255989</v>
          </cell>
          <cell r="H271">
            <v>130.52758759565043</v>
          </cell>
          <cell r="I271">
            <v>64.820000000000007</v>
          </cell>
          <cell r="J271">
            <v>32.052240000000005</v>
          </cell>
          <cell r="K271">
            <v>198.92600000000002</v>
          </cell>
          <cell r="L271">
            <v>6376.023894240001</v>
          </cell>
          <cell r="M271">
            <v>86.42</v>
          </cell>
          <cell r="N271">
            <v>68.004999999999995</v>
          </cell>
          <cell r="O271">
            <v>5876.9920999999995</v>
          </cell>
          <cell r="P271">
            <v>82.56</v>
          </cell>
          <cell r="Q271">
            <v>151.38400000000001</v>
          </cell>
          <cell r="R271">
            <v>12498.263040000002</v>
          </cell>
          <cell r="S271">
            <v>33.01</v>
          </cell>
          <cell r="T271">
            <v>92.747</v>
          </cell>
          <cell r="U271">
            <v>3061.5784699999999</v>
          </cell>
          <cell r="V271">
            <v>29.57</v>
          </cell>
          <cell r="W271">
            <v>385.97</v>
          </cell>
          <cell r="X271">
            <v>11413.132900000001</v>
          </cell>
          <cell r="Y271">
            <v>77.290000000000006</v>
          </cell>
          <cell r="Z271">
            <v>67.697000000000003</v>
          </cell>
          <cell r="AA271">
            <v>5232.3011300000007</v>
          </cell>
          <cell r="AB271">
            <v>20.190000000000001</v>
          </cell>
          <cell r="AC271">
            <v>119.554</v>
          </cell>
          <cell r="AD271">
            <v>2413.7952600000003</v>
          </cell>
          <cell r="AE271">
            <v>62.800000000000004</v>
          </cell>
          <cell r="AF271">
            <v>134.82300000000001</v>
          </cell>
          <cell r="AG271">
            <v>8466.8844000000008</v>
          </cell>
          <cell r="AH271">
            <v>50.88</v>
          </cell>
          <cell r="AI271">
            <v>81.304000000000002</v>
          </cell>
          <cell r="AJ271">
            <v>4136.7475199999999</v>
          </cell>
          <cell r="AK271">
            <v>59475.71871424</v>
          </cell>
          <cell r="AM271">
            <v>42.900000000000006</v>
          </cell>
          <cell r="AN271">
            <v>49.058</v>
          </cell>
          <cell r="AO271">
            <v>2104.5882000000001</v>
          </cell>
          <cell r="AP271">
            <v>42.01</v>
          </cell>
          <cell r="AQ271">
            <v>65.331000000000003</v>
          </cell>
          <cell r="AR271">
            <v>2744.5553100000002</v>
          </cell>
          <cell r="AS271">
            <v>99.39</v>
          </cell>
          <cell r="AT271">
            <v>45.145000000000003</v>
          </cell>
          <cell r="AU271">
            <v>4486.96155</v>
          </cell>
          <cell r="AV271">
            <v>64.820000000000007</v>
          </cell>
          <cell r="AW271">
            <v>24.030999999999999</v>
          </cell>
          <cell r="AX271">
            <v>1557.6894200000002</v>
          </cell>
          <cell r="AY271">
            <v>5.95</v>
          </cell>
          <cell r="AZ271">
            <v>38.655999999999999</v>
          </cell>
          <cell r="BA271">
            <v>230.00319999999999</v>
          </cell>
          <cell r="BB271">
            <v>90.16</v>
          </cell>
          <cell r="BC271">
            <v>94.424000000000007</v>
          </cell>
          <cell r="BD271">
            <v>8513.2678400000004</v>
          </cell>
          <cell r="BE271">
            <v>19637.06552</v>
          </cell>
          <cell r="BG271">
            <v>56.2</v>
          </cell>
          <cell r="BH271">
            <v>118.479</v>
          </cell>
          <cell r="BI271">
            <v>6658.5198</v>
          </cell>
          <cell r="BJ271">
            <v>26.75</v>
          </cell>
          <cell r="BK271">
            <v>313.24700000000001</v>
          </cell>
          <cell r="BL271">
            <v>8379.3572500000009</v>
          </cell>
          <cell r="BM271">
            <v>51.19</v>
          </cell>
          <cell r="BN271">
            <v>77.028999999999996</v>
          </cell>
          <cell r="BO271">
            <v>3943.1145099999994</v>
          </cell>
          <cell r="BP271">
            <v>52.07</v>
          </cell>
          <cell r="BQ271">
            <v>158.15600000000001</v>
          </cell>
          <cell r="BR271">
            <v>8235.1829200000011</v>
          </cell>
          <cell r="BS271">
            <v>33.1</v>
          </cell>
          <cell r="BT271">
            <v>254.583</v>
          </cell>
          <cell r="BU271">
            <v>8426.6972999999998</v>
          </cell>
          <cell r="BV271">
            <v>641</v>
          </cell>
          <cell r="BW271">
            <v>5.6450000000000005</v>
          </cell>
          <cell r="BX271">
            <v>3618.4450000000002</v>
          </cell>
          <cell r="BY271">
            <v>31.240000000000002</v>
          </cell>
          <cell r="BZ271">
            <v>153.899</v>
          </cell>
          <cell r="CA271">
            <v>4807.80476</v>
          </cell>
          <cell r="CB271">
            <v>44069.12154</v>
          </cell>
          <cell r="CD271">
            <v>17.490000000000002</v>
          </cell>
          <cell r="CE271">
            <v>34.49</v>
          </cell>
          <cell r="CF271">
            <v>603.23010000000011</v>
          </cell>
          <cell r="CG271">
            <v>25.48</v>
          </cell>
          <cell r="CH271">
            <v>29.035</v>
          </cell>
          <cell r="CI271">
            <v>739.81180000000006</v>
          </cell>
          <cell r="CJ271">
            <v>1343.0419000000002</v>
          </cell>
          <cell r="CL271">
            <v>1411.56</v>
          </cell>
        </row>
        <row r="272">
          <cell r="A272" t="str">
            <v>12/13/2006</v>
          </cell>
          <cell r="B272">
            <v>39064</v>
          </cell>
          <cell r="C272">
            <v>101.99314717361538</v>
          </cell>
          <cell r="D272">
            <v>114.28878721461393</v>
          </cell>
          <cell r="E272">
            <v>77.956194264332666</v>
          </cell>
          <cell r="F272">
            <v>75.118323519288893</v>
          </cell>
          <cell r="G272">
            <v>111.38162042875157</v>
          </cell>
          <cell r="H272">
            <v>130.50745066451873</v>
          </cell>
          <cell r="I272">
            <v>64.81</v>
          </cell>
          <cell r="J272">
            <v>32.038160000000005</v>
          </cell>
          <cell r="K272">
            <v>198.92600000000002</v>
          </cell>
          <cell r="L272">
            <v>6373.2230161600019</v>
          </cell>
          <cell r="M272">
            <v>86.55</v>
          </cell>
          <cell r="N272">
            <v>68.004999999999995</v>
          </cell>
          <cell r="O272">
            <v>5885.8327499999996</v>
          </cell>
          <cell r="P272">
            <v>82.72</v>
          </cell>
          <cell r="Q272">
            <v>151.38400000000001</v>
          </cell>
          <cell r="R272">
            <v>12522.484480000001</v>
          </cell>
          <cell r="S272">
            <v>33.15</v>
          </cell>
          <cell r="T272">
            <v>92.747</v>
          </cell>
          <cell r="U272">
            <v>3074.5630499999997</v>
          </cell>
          <cell r="V272">
            <v>29.52</v>
          </cell>
          <cell r="W272">
            <v>385.97</v>
          </cell>
          <cell r="X272">
            <v>11393.8344</v>
          </cell>
          <cell r="Y272">
            <v>77.11</v>
          </cell>
          <cell r="Z272">
            <v>67.697000000000003</v>
          </cell>
          <cell r="AA272">
            <v>5220.1156700000001</v>
          </cell>
          <cell r="AB272">
            <v>20.22</v>
          </cell>
          <cell r="AC272">
            <v>119.554</v>
          </cell>
          <cell r="AD272">
            <v>2417.3818799999999</v>
          </cell>
          <cell r="AE272">
            <v>63.47</v>
          </cell>
          <cell r="AF272">
            <v>134.82300000000001</v>
          </cell>
          <cell r="AG272">
            <v>8557.2158099999997</v>
          </cell>
          <cell r="AH272">
            <v>50.85</v>
          </cell>
          <cell r="AI272">
            <v>81.304000000000002</v>
          </cell>
          <cell r="AJ272">
            <v>4134.3083999999999</v>
          </cell>
          <cell r="AK272">
            <v>59578.95945616001</v>
          </cell>
          <cell r="AM272">
            <v>43.29</v>
          </cell>
          <cell r="AN272">
            <v>49.058</v>
          </cell>
          <cell r="AO272">
            <v>2123.72082</v>
          </cell>
          <cell r="AP272">
            <v>42.43</v>
          </cell>
          <cell r="AQ272">
            <v>65.331000000000003</v>
          </cell>
          <cell r="AR272">
            <v>2771.99433</v>
          </cell>
          <cell r="AS272">
            <v>100.71000000000001</v>
          </cell>
          <cell r="AT272">
            <v>45.145000000000003</v>
          </cell>
          <cell r="AU272">
            <v>4546.5529500000002</v>
          </cell>
          <cell r="AV272">
            <v>64.81</v>
          </cell>
          <cell r="AW272">
            <v>24.030999999999999</v>
          </cell>
          <cell r="AX272">
            <v>1557.44911</v>
          </cell>
          <cell r="AY272">
            <v>5.9</v>
          </cell>
          <cell r="AZ272">
            <v>38.655999999999999</v>
          </cell>
          <cell r="BA272">
            <v>228.07040000000001</v>
          </cell>
          <cell r="BB272">
            <v>91.210000000000008</v>
          </cell>
          <cell r="BC272">
            <v>94.424000000000007</v>
          </cell>
          <cell r="BD272">
            <v>8612.4130400000013</v>
          </cell>
          <cell r="BE272">
            <v>19840.200650000002</v>
          </cell>
          <cell r="BG272">
            <v>56.64</v>
          </cell>
          <cell r="BH272">
            <v>118.479</v>
          </cell>
          <cell r="BI272">
            <v>6710.65056</v>
          </cell>
          <cell r="BJ272">
            <v>26.78</v>
          </cell>
          <cell r="BK272">
            <v>313.24700000000001</v>
          </cell>
          <cell r="BL272">
            <v>8388.7546600000005</v>
          </cell>
          <cell r="BM272">
            <v>51.79</v>
          </cell>
          <cell r="BN272">
            <v>77.028999999999996</v>
          </cell>
          <cell r="BO272">
            <v>3989.3319099999999</v>
          </cell>
          <cell r="BP272">
            <v>52.2</v>
          </cell>
          <cell r="BQ272">
            <v>158.15600000000001</v>
          </cell>
          <cell r="BR272">
            <v>8255.7432000000008</v>
          </cell>
          <cell r="BS272">
            <v>33.53</v>
          </cell>
          <cell r="BT272">
            <v>254.583</v>
          </cell>
          <cell r="BU272">
            <v>8536.1679899999999</v>
          </cell>
          <cell r="BV272">
            <v>647</v>
          </cell>
          <cell r="BW272">
            <v>5.6450000000000005</v>
          </cell>
          <cell r="BX272">
            <v>3652.3150000000005</v>
          </cell>
          <cell r="BY272">
            <v>31.810000000000002</v>
          </cell>
          <cell r="BZ272">
            <v>153.899</v>
          </cell>
          <cell r="CA272">
            <v>4895.5271900000007</v>
          </cell>
          <cell r="CB272">
            <v>44428.490510000003</v>
          </cell>
          <cell r="CD272">
            <v>17.420000000000002</v>
          </cell>
          <cell r="CE272">
            <v>34.49</v>
          </cell>
          <cell r="CF272">
            <v>600.81580000000008</v>
          </cell>
          <cell r="CG272">
            <v>25.1</v>
          </cell>
          <cell r="CH272">
            <v>29.035</v>
          </cell>
          <cell r="CI272">
            <v>728.77850000000001</v>
          </cell>
          <cell r="CJ272">
            <v>1329.5943000000002</v>
          </cell>
          <cell r="CL272">
            <v>1413.21</v>
          </cell>
        </row>
        <row r="273">
          <cell r="A273" t="str">
            <v>12/14/2006</v>
          </cell>
          <cell r="B273">
            <v>39065</v>
          </cell>
          <cell r="C273">
            <v>103.24016262417966</v>
          </cell>
          <cell r="D273">
            <v>114.57361203842524</v>
          </cell>
          <cell r="E273">
            <v>77.803654058142499</v>
          </cell>
          <cell r="F273">
            <v>75.042566455643978</v>
          </cell>
          <cell r="G273">
            <v>112.34946406052961</v>
          </cell>
          <cell r="H273">
            <v>130.28594442207006</v>
          </cell>
          <cell r="I273">
            <v>64.7</v>
          </cell>
          <cell r="J273">
            <v>32.115600000000001</v>
          </cell>
          <cell r="K273">
            <v>198.92600000000002</v>
          </cell>
          <cell r="L273">
            <v>6388.6278456000009</v>
          </cell>
          <cell r="M273">
            <v>86.92</v>
          </cell>
          <cell r="N273">
            <v>68.004999999999995</v>
          </cell>
          <cell r="O273">
            <v>5910.9946</v>
          </cell>
          <cell r="P273">
            <v>83.25</v>
          </cell>
          <cell r="Q273">
            <v>151.38400000000001</v>
          </cell>
          <cell r="R273">
            <v>12602.718000000001</v>
          </cell>
          <cell r="S273">
            <v>34.9</v>
          </cell>
          <cell r="T273">
            <v>92.747</v>
          </cell>
          <cell r="U273">
            <v>3236.8703</v>
          </cell>
          <cell r="V273">
            <v>29.87</v>
          </cell>
          <cell r="W273">
            <v>385.97</v>
          </cell>
          <cell r="X273">
            <v>11528.923900000002</v>
          </cell>
          <cell r="Y273">
            <v>78.290000000000006</v>
          </cell>
          <cell r="Z273">
            <v>67.697000000000003</v>
          </cell>
          <cell r="AA273">
            <v>5299.9981300000009</v>
          </cell>
          <cell r="AB273">
            <v>20.46</v>
          </cell>
          <cell r="AC273">
            <v>119.554</v>
          </cell>
          <cell r="AD273">
            <v>2446.0748400000002</v>
          </cell>
          <cell r="AE273">
            <v>64.61</v>
          </cell>
          <cell r="AF273">
            <v>134.82300000000001</v>
          </cell>
          <cell r="AG273">
            <v>8710.9140299999999</v>
          </cell>
          <cell r="AH273">
            <v>51.44</v>
          </cell>
          <cell r="AI273">
            <v>81.304000000000002</v>
          </cell>
          <cell r="AJ273">
            <v>4182.2777599999999</v>
          </cell>
          <cell r="AK273">
            <v>60307.399405600001</v>
          </cell>
          <cell r="AM273">
            <v>43.660000000000004</v>
          </cell>
          <cell r="AN273">
            <v>49.058</v>
          </cell>
          <cell r="AO273">
            <v>2141.87228</v>
          </cell>
          <cell r="AP273">
            <v>43</v>
          </cell>
          <cell r="AQ273">
            <v>65.331000000000003</v>
          </cell>
          <cell r="AR273">
            <v>2809.2330000000002</v>
          </cell>
          <cell r="AS273">
            <v>100.75</v>
          </cell>
          <cell r="AT273">
            <v>45.145000000000003</v>
          </cell>
          <cell r="AU273">
            <v>4548.3587500000003</v>
          </cell>
          <cell r="AV273">
            <v>64.7</v>
          </cell>
          <cell r="AW273">
            <v>24.030999999999999</v>
          </cell>
          <cell r="AX273">
            <v>1554.8056999999999</v>
          </cell>
          <cell r="AY273">
            <v>5.89</v>
          </cell>
          <cell r="AZ273">
            <v>38.655999999999999</v>
          </cell>
          <cell r="BA273">
            <v>227.68383999999998</v>
          </cell>
          <cell r="BB273">
            <v>91.16</v>
          </cell>
          <cell r="BC273">
            <v>94.424000000000007</v>
          </cell>
          <cell r="BD273">
            <v>8607.6918399999995</v>
          </cell>
          <cell r="BE273">
            <v>19889.645409999997</v>
          </cell>
          <cell r="BG273">
            <v>56.07</v>
          </cell>
          <cell r="BH273">
            <v>118.479</v>
          </cell>
          <cell r="BI273">
            <v>6643.1175300000004</v>
          </cell>
          <cell r="BJ273">
            <v>26.64</v>
          </cell>
          <cell r="BK273">
            <v>313.24700000000001</v>
          </cell>
          <cell r="BL273">
            <v>8344.9000800000013</v>
          </cell>
          <cell r="BM273">
            <v>51.6</v>
          </cell>
          <cell r="BN273">
            <v>77.028999999999996</v>
          </cell>
          <cell r="BO273">
            <v>3974.6963999999998</v>
          </cell>
          <cell r="BP273">
            <v>52.68</v>
          </cell>
          <cell r="BQ273">
            <v>158.15600000000001</v>
          </cell>
          <cell r="BR273">
            <v>8331.6580800000011</v>
          </cell>
          <cell r="BS273">
            <v>33.200000000000003</v>
          </cell>
          <cell r="BT273">
            <v>254.583</v>
          </cell>
          <cell r="BU273">
            <v>8452.1556</v>
          </cell>
          <cell r="BV273">
            <v>642</v>
          </cell>
          <cell r="BW273">
            <v>5.6450000000000005</v>
          </cell>
          <cell r="BX273">
            <v>3624.09</v>
          </cell>
          <cell r="BY273">
            <v>32.300000000000004</v>
          </cell>
          <cell r="BZ273">
            <v>153.899</v>
          </cell>
          <cell r="CA273">
            <v>4970.9377000000004</v>
          </cell>
          <cell r="CB273">
            <v>44341.555390000001</v>
          </cell>
          <cell r="CD273">
            <v>17.600000000000001</v>
          </cell>
          <cell r="CE273">
            <v>34.49</v>
          </cell>
          <cell r="CF273">
            <v>607.02400000000011</v>
          </cell>
          <cell r="CG273">
            <v>24.84</v>
          </cell>
          <cell r="CH273">
            <v>29.035</v>
          </cell>
          <cell r="CI273">
            <v>721.22940000000006</v>
          </cell>
          <cell r="CJ273">
            <v>1328.2534000000001</v>
          </cell>
          <cell r="CL273">
            <v>1425.49</v>
          </cell>
        </row>
        <row r="274">
          <cell r="A274" t="str">
            <v>12/15/2006</v>
          </cell>
          <cell r="B274">
            <v>39066</v>
          </cell>
          <cell r="C274">
            <v>100.99358581561766</v>
          </cell>
          <cell r="D274">
            <v>113.96899314062449</v>
          </cell>
          <cell r="E274">
            <v>78.197312543075157</v>
          </cell>
          <cell r="F274">
            <v>75.290812223264652</v>
          </cell>
          <cell r="G274">
            <v>112.47556746532155</v>
          </cell>
          <cell r="H274">
            <v>129.27909786548531</v>
          </cell>
          <cell r="I274">
            <v>64.2</v>
          </cell>
          <cell r="J274">
            <v>31.812890000000003</v>
          </cell>
          <cell r="K274">
            <v>198.92600000000002</v>
          </cell>
          <cell r="L274">
            <v>6328.410956140001</v>
          </cell>
          <cell r="M274">
            <v>78.260000000000005</v>
          </cell>
          <cell r="N274">
            <v>68.004999999999995</v>
          </cell>
          <cell r="O274">
            <v>5322.0712999999996</v>
          </cell>
          <cell r="P274">
            <v>83.300000000000011</v>
          </cell>
          <cell r="Q274">
            <v>151.38400000000001</v>
          </cell>
          <cell r="R274">
            <v>12610.287200000002</v>
          </cell>
          <cell r="S274">
            <v>34.980000000000004</v>
          </cell>
          <cell r="T274">
            <v>92.747</v>
          </cell>
          <cell r="U274">
            <v>3244.2900600000003</v>
          </cell>
          <cell r="V274">
            <v>29.28</v>
          </cell>
          <cell r="W274">
            <v>385.97</v>
          </cell>
          <cell r="X274">
            <v>11301.201600000002</v>
          </cell>
          <cell r="Y274">
            <v>76.02</v>
          </cell>
          <cell r="Z274">
            <v>67.697000000000003</v>
          </cell>
          <cell r="AA274">
            <v>5146.3259399999997</v>
          </cell>
          <cell r="AB274">
            <v>20.51</v>
          </cell>
          <cell r="AC274">
            <v>119.554</v>
          </cell>
          <cell r="AD274">
            <v>2452.0525400000001</v>
          </cell>
          <cell r="AE274">
            <v>63.480000000000004</v>
          </cell>
          <cell r="AF274">
            <v>134.82300000000001</v>
          </cell>
          <cell r="AG274">
            <v>8558.5640400000011</v>
          </cell>
          <cell r="AH274">
            <v>49.59</v>
          </cell>
          <cell r="AI274">
            <v>81.304000000000002</v>
          </cell>
          <cell r="AJ274">
            <v>4031.8653600000002</v>
          </cell>
          <cell r="AK274">
            <v>58995.068996140013</v>
          </cell>
          <cell r="AM274">
            <v>43.01</v>
          </cell>
          <cell r="AN274">
            <v>49.058</v>
          </cell>
          <cell r="AO274">
            <v>2109.9845799999998</v>
          </cell>
          <cell r="AP274">
            <v>42.65</v>
          </cell>
          <cell r="AQ274">
            <v>65.331000000000003</v>
          </cell>
          <cell r="AR274">
            <v>2786.36715</v>
          </cell>
          <cell r="AS274">
            <v>100.52</v>
          </cell>
          <cell r="AT274">
            <v>45.145000000000003</v>
          </cell>
          <cell r="AU274">
            <v>4537.9754000000003</v>
          </cell>
          <cell r="AV274">
            <v>64.2</v>
          </cell>
          <cell r="AW274">
            <v>24.030999999999999</v>
          </cell>
          <cell r="AX274">
            <v>1542.7901999999999</v>
          </cell>
          <cell r="AY274">
            <v>6.05</v>
          </cell>
          <cell r="AZ274">
            <v>38.655999999999999</v>
          </cell>
          <cell r="BA274">
            <v>233.86879999999999</v>
          </cell>
          <cell r="BB274">
            <v>90.800000000000011</v>
          </cell>
          <cell r="BC274">
            <v>94.424000000000007</v>
          </cell>
          <cell r="BD274">
            <v>8573.6992000000009</v>
          </cell>
          <cell r="BE274">
            <v>19784.68533</v>
          </cell>
          <cell r="BG274">
            <v>56.25</v>
          </cell>
          <cell r="BH274">
            <v>118.479</v>
          </cell>
          <cell r="BI274">
            <v>6664.4437500000004</v>
          </cell>
          <cell r="BJ274">
            <v>27.12</v>
          </cell>
          <cell r="BK274">
            <v>313.24700000000001</v>
          </cell>
          <cell r="BL274">
            <v>8495.25864</v>
          </cell>
          <cell r="BM274">
            <v>51.730000000000004</v>
          </cell>
          <cell r="BN274">
            <v>77.028999999999996</v>
          </cell>
          <cell r="BO274">
            <v>3984.7101700000003</v>
          </cell>
          <cell r="BP274">
            <v>53.02</v>
          </cell>
          <cell r="BQ274">
            <v>158.15600000000001</v>
          </cell>
          <cell r="BR274">
            <v>8385.4311200000011</v>
          </cell>
          <cell r="BS274">
            <v>33.24</v>
          </cell>
          <cell r="BT274">
            <v>254.583</v>
          </cell>
          <cell r="BU274">
            <v>8462.3389200000001</v>
          </cell>
          <cell r="BV274">
            <v>635.5</v>
          </cell>
          <cell r="BW274">
            <v>5.6450000000000005</v>
          </cell>
          <cell r="BX274">
            <v>3587.3975000000005</v>
          </cell>
          <cell r="BY274">
            <v>32.4</v>
          </cell>
          <cell r="BZ274">
            <v>153.899</v>
          </cell>
          <cell r="CA274">
            <v>4986.3275999999996</v>
          </cell>
          <cell r="CB274">
            <v>44565.907699999996</v>
          </cell>
          <cell r="CD274">
            <v>17.82</v>
          </cell>
          <cell r="CE274">
            <v>34.49</v>
          </cell>
          <cell r="CF274">
            <v>614.61180000000002</v>
          </cell>
          <cell r="CG274">
            <v>24.73</v>
          </cell>
          <cell r="CH274">
            <v>29.035</v>
          </cell>
          <cell r="CI274">
            <v>718.03555000000006</v>
          </cell>
          <cell r="CJ274">
            <v>1332.6473500000002</v>
          </cell>
          <cell r="CL274">
            <v>1427.09</v>
          </cell>
        </row>
        <row r="275">
          <cell r="A275" t="str">
            <v>12/18/2006</v>
          </cell>
          <cell r="B275">
            <v>39069</v>
          </cell>
          <cell r="C275">
            <v>100.70477368559223</v>
          </cell>
          <cell r="D275">
            <v>114.58964387416788</v>
          </cell>
          <cell r="E275">
            <v>77.591671559011004</v>
          </cell>
          <cell r="F275">
            <v>74.868385661239273</v>
          </cell>
          <cell r="G275">
            <v>112.11223203026481</v>
          </cell>
          <cell r="H275">
            <v>128.97704389850986</v>
          </cell>
          <cell r="I275">
            <v>64.05</v>
          </cell>
          <cell r="J275">
            <v>31.960730000000002</v>
          </cell>
          <cell r="K275">
            <v>198.92600000000002</v>
          </cell>
          <cell r="L275">
            <v>6357.8201759800013</v>
          </cell>
          <cell r="M275">
            <v>78.070000000000007</v>
          </cell>
          <cell r="N275">
            <v>68.004999999999995</v>
          </cell>
          <cell r="O275">
            <v>5309.1503499999999</v>
          </cell>
          <cell r="P275">
            <v>82.95</v>
          </cell>
          <cell r="Q275">
            <v>151.38400000000001</v>
          </cell>
          <cell r="R275">
            <v>12557.302800000001</v>
          </cell>
          <cell r="S275">
            <v>34.630000000000003</v>
          </cell>
          <cell r="T275">
            <v>92.747</v>
          </cell>
          <cell r="U275">
            <v>3211.82861</v>
          </cell>
          <cell r="V275">
            <v>29.150000000000002</v>
          </cell>
          <cell r="W275">
            <v>385.97</v>
          </cell>
          <cell r="X275">
            <v>11251.025500000002</v>
          </cell>
          <cell r="Y275">
            <v>76.040000000000006</v>
          </cell>
          <cell r="Z275">
            <v>67.697000000000003</v>
          </cell>
          <cell r="AA275">
            <v>5147.6798800000006</v>
          </cell>
          <cell r="AB275">
            <v>20.420000000000002</v>
          </cell>
          <cell r="AC275">
            <v>119.554</v>
          </cell>
          <cell r="AD275">
            <v>2441.29268</v>
          </cell>
          <cell r="AE275">
            <v>63.17</v>
          </cell>
          <cell r="AF275">
            <v>134.82300000000001</v>
          </cell>
          <cell r="AG275">
            <v>8516.7689100000007</v>
          </cell>
          <cell r="AH275">
            <v>49.61</v>
          </cell>
          <cell r="AI275">
            <v>81.304000000000002</v>
          </cell>
          <cell r="AJ275">
            <v>4033.4914400000002</v>
          </cell>
          <cell r="AK275">
            <v>58826.36034598</v>
          </cell>
          <cell r="AM275">
            <v>43.34</v>
          </cell>
          <cell r="AN275">
            <v>49.058</v>
          </cell>
          <cell r="AO275">
            <v>2126.1737200000002</v>
          </cell>
          <cell r="AP275">
            <v>42.76</v>
          </cell>
          <cell r="AQ275">
            <v>65.331000000000003</v>
          </cell>
          <cell r="AR275">
            <v>2793.5535599999998</v>
          </cell>
          <cell r="AS275">
            <v>101.82000000000001</v>
          </cell>
          <cell r="AT275">
            <v>45.145000000000003</v>
          </cell>
          <cell r="AU275">
            <v>4596.6639000000005</v>
          </cell>
          <cell r="AV275">
            <v>64.05</v>
          </cell>
          <cell r="AW275">
            <v>24.030999999999999</v>
          </cell>
          <cell r="AX275">
            <v>1539.1855499999999</v>
          </cell>
          <cell r="AY275">
            <v>6.49</v>
          </cell>
          <cell r="AZ275">
            <v>38.655999999999999</v>
          </cell>
          <cell r="BA275">
            <v>250.87744000000001</v>
          </cell>
          <cell r="BB275">
            <v>90.93</v>
          </cell>
          <cell r="BC275">
            <v>94.424000000000007</v>
          </cell>
          <cell r="BD275">
            <v>8585.9743200000012</v>
          </cell>
          <cell r="BE275">
            <v>19892.428490000002</v>
          </cell>
          <cell r="BG275">
            <v>55.6</v>
          </cell>
          <cell r="BH275">
            <v>118.479</v>
          </cell>
          <cell r="BI275">
            <v>6587.4323999999997</v>
          </cell>
          <cell r="BJ275">
            <v>26.810000000000002</v>
          </cell>
          <cell r="BK275">
            <v>313.24700000000001</v>
          </cell>
          <cell r="BL275">
            <v>8398.1520700000019</v>
          </cell>
          <cell r="BM275">
            <v>50.89</v>
          </cell>
          <cell r="BN275">
            <v>77.028999999999996</v>
          </cell>
          <cell r="BO275">
            <v>3920.0058099999997</v>
          </cell>
          <cell r="BP275">
            <v>52.660000000000004</v>
          </cell>
          <cell r="BQ275">
            <v>158.15600000000001</v>
          </cell>
          <cell r="BR275">
            <v>8328.49496</v>
          </cell>
          <cell r="BS275">
            <v>32.93</v>
          </cell>
          <cell r="BT275">
            <v>254.583</v>
          </cell>
          <cell r="BU275">
            <v>8383.4181900000003</v>
          </cell>
          <cell r="BV275">
            <v>644</v>
          </cell>
          <cell r="BW275">
            <v>5.6450000000000005</v>
          </cell>
          <cell r="BX275">
            <v>3635.38</v>
          </cell>
          <cell r="BY275">
            <v>32.28</v>
          </cell>
          <cell r="BZ275">
            <v>153.899</v>
          </cell>
          <cell r="CA275">
            <v>4967.8597200000004</v>
          </cell>
          <cell r="CB275">
            <v>44220.743149999995</v>
          </cell>
          <cell r="CD275">
            <v>17.78</v>
          </cell>
          <cell r="CE275">
            <v>34.49</v>
          </cell>
          <cell r="CF275">
            <v>613.23220000000003</v>
          </cell>
          <cell r="CG275">
            <v>24.52</v>
          </cell>
          <cell r="CH275">
            <v>29.035</v>
          </cell>
          <cell r="CI275">
            <v>711.93819999999994</v>
          </cell>
          <cell r="CJ275">
            <v>1325.1704</v>
          </cell>
          <cell r="CL275">
            <v>1422.48</v>
          </cell>
        </row>
        <row r="276">
          <cell r="A276" t="str">
            <v>12/19/2006</v>
          </cell>
          <cell r="B276">
            <v>39070</v>
          </cell>
          <cell r="C276">
            <v>100.78249046813434</v>
          </cell>
          <cell r="D276">
            <v>114.80501102366085</v>
          </cell>
          <cell r="E276">
            <v>76.547525734866326</v>
          </cell>
          <cell r="F276">
            <v>74.196718981291056</v>
          </cell>
          <cell r="G276">
            <v>112.35419293820932</v>
          </cell>
          <cell r="H276">
            <v>128.21184051550543</v>
          </cell>
          <cell r="I276">
            <v>63.67</v>
          </cell>
          <cell r="J276">
            <v>32.249360000000003</v>
          </cell>
          <cell r="K276">
            <v>198.92600000000002</v>
          </cell>
          <cell r="L276">
            <v>6415.2361873600012</v>
          </cell>
          <cell r="M276">
            <v>77.58</v>
          </cell>
          <cell r="N276">
            <v>68.004999999999995</v>
          </cell>
          <cell r="O276">
            <v>5275.8278999999993</v>
          </cell>
          <cell r="P276">
            <v>83.26</v>
          </cell>
          <cell r="Q276">
            <v>151.38400000000001</v>
          </cell>
          <cell r="R276">
            <v>12604.231840000002</v>
          </cell>
          <cell r="S276">
            <v>35.730000000000004</v>
          </cell>
          <cell r="T276">
            <v>92.747</v>
          </cell>
          <cell r="U276">
            <v>3313.8503100000003</v>
          </cell>
          <cell r="V276">
            <v>29.19</v>
          </cell>
          <cell r="W276">
            <v>385.97</v>
          </cell>
          <cell r="X276">
            <v>11266.464300000001</v>
          </cell>
          <cell r="Y276">
            <v>74.7</v>
          </cell>
          <cell r="Z276">
            <v>67.697000000000003</v>
          </cell>
          <cell r="AA276">
            <v>5056.9659000000001</v>
          </cell>
          <cell r="AB276">
            <v>20.38</v>
          </cell>
          <cell r="AC276">
            <v>119.554</v>
          </cell>
          <cell r="AD276">
            <v>2436.5105199999998</v>
          </cell>
          <cell r="AE276">
            <v>63.01</v>
          </cell>
          <cell r="AF276">
            <v>134.82300000000001</v>
          </cell>
          <cell r="AG276">
            <v>8495.1972299999998</v>
          </cell>
          <cell r="AH276">
            <v>49.29</v>
          </cell>
          <cell r="AI276">
            <v>81.304000000000002</v>
          </cell>
          <cell r="AJ276">
            <v>4007.4741600000002</v>
          </cell>
          <cell r="AK276">
            <v>58871.758347360003</v>
          </cell>
          <cell r="AM276">
            <v>42.410000000000004</v>
          </cell>
          <cell r="AN276">
            <v>49.058</v>
          </cell>
          <cell r="AO276">
            <v>2080.5497800000003</v>
          </cell>
          <cell r="AP276">
            <v>42.400000000000006</v>
          </cell>
          <cell r="AQ276">
            <v>65.331000000000003</v>
          </cell>
          <cell r="AR276">
            <v>2770.0344000000005</v>
          </cell>
          <cell r="AS276">
            <v>103.01</v>
          </cell>
          <cell r="AT276">
            <v>45.145000000000003</v>
          </cell>
          <cell r="AU276">
            <v>4650.3864500000009</v>
          </cell>
          <cell r="AV276">
            <v>63.67</v>
          </cell>
          <cell r="AW276">
            <v>24.030999999999999</v>
          </cell>
          <cell r="AX276">
            <v>1530.05377</v>
          </cell>
          <cell r="AY276">
            <v>6.7</v>
          </cell>
          <cell r="AZ276">
            <v>38.655999999999999</v>
          </cell>
          <cell r="BA276">
            <v>258.99520000000001</v>
          </cell>
          <cell r="BB276">
            <v>91.5</v>
          </cell>
          <cell r="BC276">
            <v>94.424000000000007</v>
          </cell>
          <cell r="BD276">
            <v>8639.7960000000003</v>
          </cell>
          <cell r="BE276">
            <v>19929.815600000002</v>
          </cell>
          <cell r="BG276">
            <v>54.97</v>
          </cell>
          <cell r="BH276">
            <v>118.479</v>
          </cell>
          <cell r="BI276">
            <v>6512.7906299999995</v>
          </cell>
          <cell r="BJ276">
            <v>26.47</v>
          </cell>
          <cell r="BK276">
            <v>313.24700000000001</v>
          </cell>
          <cell r="BL276">
            <v>8291.6480900000006</v>
          </cell>
          <cell r="BM276">
            <v>50.6</v>
          </cell>
          <cell r="BN276">
            <v>77.028999999999996</v>
          </cell>
          <cell r="BO276">
            <v>3897.6673999999998</v>
          </cell>
          <cell r="BP276">
            <v>51.51</v>
          </cell>
          <cell r="BQ276">
            <v>158.15600000000001</v>
          </cell>
          <cell r="BR276">
            <v>8146.6155600000002</v>
          </cell>
          <cell r="BS276">
            <v>32.549999999999997</v>
          </cell>
          <cell r="BT276">
            <v>254.583</v>
          </cell>
          <cell r="BU276">
            <v>8286.6766499999994</v>
          </cell>
          <cell r="BV276">
            <v>639.80000000000007</v>
          </cell>
          <cell r="BW276">
            <v>5.6450000000000005</v>
          </cell>
          <cell r="BX276">
            <v>3611.6710000000007</v>
          </cell>
          <cell r="BY276">
            <v>31.700000000000003</v>
          </cell>
          <cell r="BZ276">
            <v>153.899</v>
          </cell>
          <cell r="CA276">
            <v>4878.5983000000006</v>
          </cell>
          <cell r="CB276">
            <v>43625.667630000004</v>
          </cell>
          <cell r="CD276">
            <v>17.57</v>
          </cell>
          <cell r="CE276">
            <v>34.49</v>
          </cell>
          <cell r="CF276">
            <v>605.98930000000007</v>
          </cell>
          <cell r="CG276">
            <v>24.36</v>
          </cell>
          <cell r="CH276">
            <v>29.035</v>
          </cell>
          <cell r="CI276">
            <v>707.29259999999999</v>
          </cell>
          <cell r="CJ276">
            <v>1313.2819</v>
          </cell>
          <cell r="CL276">
            <v>1425.55</v>
          </cell>
        </row>
        <row r="277">
          <cell r="A277" t="str">
            <v>12/20/2006</v>
          </cell>
          <cell r="B277">
            <v>39071</v>
          </cell>
          <cell r="C277">
            <v>101.30242812010843</v>
          </cell>
          <cell r="D277">
            <v>114.66446811316079</v>
          </cell>
          <cell r="E277">
            <v>76.594418689490894</v>
          </cell>
          <cell r="F277">
            <v>73.446114446674585</v>
          </cell>
          <cell r="G277">
            <v>112.1949873896595</v>
          </cell>
          <cell r="H277">
            <v>128.4132098268224</v>
          </cell>
          <cell r="I277">
            <v>63.77</v>
          </cell>
          <cell r="J277">
            <v>32.706940000000003</v>
          </cell>
          <cell r="K277">
            <v>198.92600000000002</v>
          </cell>
          <cell r="L277">
            <v>6506.2607464400007</v>
          </cell>
          <cell r="M277">
            <v>77.92</v>
          </cell>
          <cell r="N277">
            <v>68.004999999999995</v>
          </cell>
          <cell r="O277">
            <v>5298.9495999999999</v>
          </cell>
          <cell r="P277">
            <v>83.29</v>
          </cell>
          <cell r="Q277">
            <v>151.38400000000001</v>
          </cell>
          <cell r="R277">
            <v>12608.773360000003</v>
          </cell>
          <cell r="S277">
            <v>36.230000000000004</v>
          </cell>
          <cell r="T277">
            <v>92.747</v>
          </cell>
          <cell r="U277">
            <v>3360.2238100000004</v>
          </cell>
          <cell r="V277">
            <v>29.42</v>
          </cell>
          <cell r="W277">
            <v>385.97</v>
          </cell>
          <cell r="X277">
            <v>11355.237400000002</v>
          </cell>
          <cell r="Y277">
            <v>74.94</v>
          </cell>
          <cell r="Z277">
            <v>67.697000000000003</v>
          </cell>
          <cell r="AA277">
            <v>5073.2131799999997</v>
          </cell>
          <cell r="AB277">
            <v>20.53</v>
          </cell>
          <cell r="AC277">
            <v>119.554</v>
          </cell>
          <cell r="AD277">
            <v>2454.44362</v>
          </cell>
          <cell r="AE277">
            <v>63.03</v>
          </cell>
          <cell r="AF277">
            <v>134.82300000000001</v>
          </cell>
          <cell r="AG277">
            <v>8497.8936900000008</v>
          </cell>
          <cell r="AH277">
            <v>49.45</v>
          </cell>
          <cell r="AI277">
            <v>81.304000000000002</v>
          </cell>
          <cell r="AJ277">
            <v>4020.4828000000002</v>
          </cell>
          <cell r="AK277">
            <v>59175.478206440006</v>
          </cell>
          <cell r="AM277">
            <v>42.410000000000004</v>
          </cell>
          <cell r="AN277">
            <v>49.058</v>
          </cell>
          <cell r="AO277">
            <v>2080.5497800000003</v>
          </cell>
          <cell r="AP277">
            <v>42.89</v>
          </cell>
          <cell r="AQ277">
            <v>65.331000000000003</v>
          </cell>
          <cell r="AR277">
            <v>2802.0465900000004</v>
          </cell>
          <cell r="AS277">
            <v>104.2</v>
          </cell>
          <cell r="AT277">
            <v>45.145000000000003</v>
          </cell>
          <cell r="AU277">
            <v>4704.1090000000004</v>
          </cell>
          <cell r="AV277">
            <v>63.77</v>
          </cell>
          <cell r="AW277">
            <v>24.030999999999999</v>
          </cell>
          <cell r="AX277">
            <v>1532.45687</v>
          </cell>
          <cell r="AY277">
            <v>6.72</v>
          </cell>
          <cell r="AZ277">
            <v>38.655999999999999</v>
          </cell>
          <cell r="BA277">
            <v>259.76831999999996</v>
          </cell>
          <cell r="BB277">
            <v>90.300000000000011</v>
          </cell>
          <cell r="BC277">
            <v>94.424000000000007</v>
          </cell>
          <cell r="BD277">
            <v>8526.4872000000014</v>
          </cell>
          <cell r="BE277">
            <v>19905.417760000004</v>
          </cell>
          <cell r="BG277">
            <v>55.050000000000004</v>
          </cell>
          <cell r="BH277">
            <v>118.479</v>
          </cell>
          <cell r="BI277">
            <v>6522.2689500000006</v>
          </cell>
          <cell r="BJ277">
            <v>26.3</v>
          </cell>
          <cell r="BK277">
            <v>313.24700000000001</v>
          </cell>
          <cell r="BL277">
            <v>8238.3960999999999</v>
          </cell>
          <cell r="BM277">
            <v>50.74</v>
          </cell>
          <cell r="BN277">
            <v>77.028999999999996</v>
          </cell>
          <cell r="BO277">
            <v>3908.4514599999998</v>
          </cell>
          <cell r="BP277">
            <v>51.56</v>
          </cell>
          <cell r="BQ277">
            <v>158.15600000000001</v>
          </cell>
          <cell r="BR277">
            <v>8154.523360000001</v>
          </cell>
          <cell r="BS277">
            <v>32.61</v>
          </cell>
          <cell r="BT277">
            <v>254.583</v>
          </cell>
          <cell r="BU277">
            <v>8301.9516299999996</v>
          </cell>
          <cell r="BV277">
            <v>643</v>
          </cell>
          <cell r="BW277">
            <v>5.6450000000000005</v>
          </cell>
          <cell r="BX277">
            <v>3629.7350000000001</v>
          </cell>
          <cell r="BY277">
            <v>31.82</v>
          </cell>
          <cell r="BZ277">
            <v>153.899</v>
          </cell>
          <cell r="CA277">
            <v>4897.0661799999998</v>
          </cell>
          <cell r="CB277">
            <v>43652.392679999997</v>
          </cell>
          <cell r="CD277">
            <v>17.37</v>
          </cell>
          <cell r="CE277">
            <v>34.49</v>
          </cell>
          <cell r="CF277">
            <v>599.09130000000005</v>
          </cell>
          <cell r="CG277">
            <v>24.14</v>
          </cell>
          <cell r="CH277">
            <v>29.035</v>
          </cell>
          <cell r="CI277">
            <v>700.9049</v>
          </cell>
          <cell r="CJ277">
            <v>1299.9962</v>
          </cell>
          <cell r="CL277">
            <v>1423.53</v>
          </cell>
        </row>
        <row r="278">
          <cell r="A278" t="str">
            <v>12/21/2006</v>
          </cell>
          <cell r="B278">
            <v>39072</v>
          </cell>
          <cell r="C278">
            <v>100.70353697150867</v>
          </cell>
          <cell r="D278">
            <v>113.88779425553106</v>
          </cell>
          <cell r="E278">
            <v>76.216429317852104</v>
          </cell>
          <cell r="F278">
            <v>73.177289582601773</v>
          </cell>
          <cell r="G278">
            <v>111.7827868852459</v>
          </cell>
          <cell r="H278">
            <v>128.01047120418846</v>
          </cell>
          <cell r="I278">
            <v>63.57</v>
          </cell>
          <cell r="J278">
            <v>32.502790000000005</v>
          </cell>
          <cell r="K278">
            <v>198.92600000000002</v>
          </cell>
          <cell r="L278">
            <v>6465.6500035400013</v>
          </cell>
          <cell r="M278">
            <v>78.100000000000009</v>
          </cell>
          <cell r="N278">
            <v>68.004999999999995</v>
          </cell>
          <cell r="O278">
            <v>5311.1905000000006</v>
          </cell>
          <cell r="P278">
            <v>83.41</v>
          </cell>
          <cell r="Q278">
            <v>151.38400000000001</v>
          </cell>
          <cell r="R278">
            <v>12626.93944</v>
          </cell>
          <cell r="S278">
            <v>35.700000000000003</v>
          </cell>
          <cell r="T278">
            <v>92.747</v>
          </cell>
          <cell r="U278">
            <v>3311.0679000000005</v>
          </cell>
          <cell r="V278">
            <v>29.29</v>
          </cell>
          <cell r="W278">
            <v>385.97</v>
          </cell>
          <cell r="X278">
            <v>11305.061300000001</v>
          </cell>
          <cell r="Y278">
            <v>74.760000000000005</v>
          </cell>
          <cell r="Z278">
            <v>67.697000000000003</v>
          </cell>
          <cell r="AA278">
            <v>5061.027720000001</v>
          </cell>
          <cell r="AB278">
            <v>20.46</v>
          </cell>
          <cell r="AC278">
            <v>119.554</v>
          </cell>
          <cell r="AD278">
            <v>2446.0748400000002</v>
          </cell>
          <cell r="AE278">
            <v>61.78</v>
          </cell>
          <cell r="AF278">
            <v>134.82300000000001</v>
          </cell>
          <cell r="AG278">
            <v>8329.3649400000013</v>
          </cell>
          <cell r="AH278">
            <v>48.82</v>
          </cell>
          <cell r="AI278">
            <v>81.304000000000002</v>
          </cell>
          <cell r="AJ278">
            <v>3969.2612800000002</v>
          </cell>
          <cell r="AK278">
            <v>58825.637923540002</v>
          </cell>
          <cell r="AM278">
            <v>42.550000000000004</v>
          </cell>
          <cell r="AN278">
            <v>49.058</v>
          </cell>
          <cell r="AO278">
            <v>2087.4179000000004</v>
          </cell>
          <cell r="AP278">
            <v>42.76</v>
          </cell>
          <cell r="AQ278">
            <v>65.331000000000003</v>
          </cell>
          <cell r="AR278">
            <v>2793.5535599999998</v>
          </cell>
          <cell r="AS278">
            <v>103.07000000000001</v>
          </cell>
          <cell r="AT278">
            <v>45.145000000000003</v>
          </cell>
          <cell r="AU278">
            <v>4653.095150000001</v>
          </cell>
          <cell r="AV278">
            <v>63.57</v>
          </cell>
          <cell r="AW278">
            <v>24.030999999999999</v>
          </cell>
          <cell r="AX278">
            <v>1527.65067</v>
          </cell>
          <cell r="AY278">
            <v>6.7700000000000005</v>
          </cell>
          <cell r="AZ278">
            <v>38.655999999999999</v>
          </cell>
          <cell r="BA278">
            <v>261.70112</v>
          </cell>
          <cell r="BB278">
            <v>89.460000000000008</v>
          </cell>
          <cell r="BC278">
            <v>94.424000000000007</v>
          </cell>
          <cell r="BD278">
            <v>8447.1710400000011</v>
          </cell>
          <cell r="BE278">
            <v>19770.589440000003</v>
          </cell>
          <cell r="BG278">
            <v>55.06</v>
          </cell>
          <cell r="BH278">
            <v>118.479</v>
          </cell>
          <cell r="BI278">
            <v>6523.4537399999999</v>
          </cell>
          <cell r="BJ278">
            <v>26.21</v>
          </cell>
          <cell r="BK278">
            <v>313.24700000000001</v>
          </cell>
          <cell r="BL278">
            <v>8210.2038700000012</v>
          </cell>
          <cell r="BM278">
            <v>50.22</v>
          </cell>
          <cell r="BN278">
            <v>77.028999999999996</v>
          </cell>
          <cell r="BO278">
            <v>3868.3963799999997</v>
          </cell>
          <cell r="BP278">
            <v>51.19</v>
          </cell>
          <cell r="BQ278">
            <v>158.15600000000001</v>
          </cell>
          <cell r="BR278">
            <v>8096.0056400000003</v>
          </cell>
          <cell r="BS278">
            <v>32.369999999999997</v>
          </cell>
          <cell r="BT278">
            <v>254.583</v>
          </cell>
          <cell r="BU278">
            <v>8240.851709999999</v>
          </cell>
          <cell r="BV278">
            <v>636</v>
          </cell>
          <cell r="BW278">
            <v>5.6450000000000005</v>
          </cell>
          <cell r="BX278">
            <v>3590.2200000000003</v>
          </cell>
          <cell r="BY278">
            <v>31.89</v>
          </cell>
          <cell r="BZ278">
            <v>153.899</v>
          </cell>
          <cell r="CA278">
            <v>4907.8391099999999</v>
          </cell>
          <cell r="CB278">
            <v>43436.970450000001</v>
          </cell>
          <cell r="CD278">
            <v>17.03</v>
          </cell>
          <cell r="CE278">
            <v>34.49</v>
          </cell>
          <cell r="CF278">
            <v>587.36470000000008</v>
          </cell>
          <cell r="CG278">
            <v>24.38</v>
          </cell>
          <cell r="CH278">
            <v>29.035</v>
          </cell>
          <cell r="CI278">
            <v>707.87329999999997</v>
          </cell>
          <cell r="CJ278">
            <v>1295.2380000000001</v>
          </cell>
          <cell r="CL278">
            <v>1418.3000000000002</v>
          </cell>
        </row>
        <row r="279">
          <cell r="A279" t="str">
            <v>12/22/2006</v>
          </cell>
          <cell r="B279">
            <v>39073</v>
          </cell>
          <cell r="C279">
            <v>100.74358430483888</v>
          </cell>
          <cell r="D279">
            <v>112.7211290634548</v>
          </cell>
          <cell r="E279">
            <v>75.647648741585243</v>
          </cell>
          <cell r="F279">
            <v>72.432947759973544</v>
          </cell>
          <cell r="G279">
            <v>111.18852459016392</v>
          </cell>
          <cell r="H279">
            <v>127.22513089005234</v>
          </cell>
          <cell r="I279">
            <v>63.18</v>
          </cell>
          <cell r="J279">
            <v>32.150800000000004</v>
          </cell>
          <cell r="K279">
            <v>198.92600000000002</v>
          </cell>
          <cell r="L279">
            <v>6395.6300408000016</v>
          </cell>
          <cell r="M279">
            <v>77.760000000000005</v>
          </cell>
          <cell r="N279">
            <v>68.004999999999995</v>
          </cell>
          <cell r="O279">
            <v>5288.0688</v>
          </cell>
          <cell r="P279">
            <v>83.52</v>
          </cell>
          <cell r="Q279">
            <v>151.38400000000001</v>
          </cell>
          <cell r="R279">
            <v>12643.591680000001</v>
          </cell>
          <cell r="S279">
            <v>35.910000000000004</v>
          </cell>
          <cell r="T279">
            <v>92.747</v>
          </cell>
          <cell r="U279">
            <v>3330.5447700000004</v>
          </cell>
          <cell r="V279">
            <v>29.25</v>
          </cell>
          <cell r="W279">
            <v>385.97</v>
          </cell>
          <cell r="X279">
            <v>11289.622500000001</v>
          </cell>
          <cell r="Y279">
            <v>74.27</v>
          </cell>
          <cell r="Z279">
            <v>67.697000000000003</v>
          </cell>
          <cell r="AA279">
            <v>5027.8561899999995</v>
          </cell>
          <cell r="AB279">
            <v>20.39</v>
          </cell>
          <cell r="AC279">
            <v>119.554</v>
          </cell>
          <cell r="AD279">
            <v>2437.70606</v>
          </cell>
          <cell r="AE279">
            <v>62.6</v>
          </cell>
          <cell r="AF279">
            <v>134.82300000000001</v>
          </cell>
          <cell r="AG279">
            <v>8439.9198000000015</v>
          </cell>
          <cell r="AH279">
            <v>49.15</v>
          </cell>
          <cell r="AI279">
            <v>81.304000000000002</v>
          </cell>
          <cell r="AJ279">
            <v>3996.0916000000002</v>
          </cell>
          <cell r="AK279">
            <v>58849.031440800005</v>
          </cell>
          <cell r="AM279">
            <v>42.5</v>
          </cell>
          <cell r="AN279">
            <v>49.058</v>
          </cell>
          <cell r="AO279">
            <v>2084.9650000000001</v>
          </cell>
          <cell r="AP279">
            <v>42</v>
          </cell>
          <cell r="AQ279">
            <v>65.331000000000003</v>
          </cell>
          <cell r="AR279">
            <v>2743.902</v>
          </cell>
          <cell r="AS279">
            <v>102.02</v>
          </cell>
          <cell r="AT279">
            <v>45.145000000000003</v>
          </cell>
          <cell r="AU279">
            <v>4605.6929</v>
          </cell>
          <cell r="AV279">
            <v>63.18</v>
          </cell>
          <cell r="AW279">
            <v>24.030999999999999</v>
          </cell>
          <cell r="AX279">
            <v>1518.2785799999999</v>
          </cell>
          <cell r="AY279">
            <v>6.79</v>
          </cell>
          <cell r="AZ279">
            <v>38.655999999999999</v>
          </cell>
          <cell r="BA279">
            <v>262.47424000000001</v>
          </cell>
          <cell r="BB279">
            <v>88.460000000000008</v>
          </cell>
          <cell r="BC279">
            <v>94.424000000000007</v>
          </cell>
          <cell r="BD279">
            <v>8352.747040000002</v>
          </cell>
          <cell r="BE279">
            <v>19568.059760000004</v>
          </cell>
          <cell r="BG279">
            <v>54.65</v>
          </cell>
          <cell r="BH279">
            <v>118.479</v>
          </cell>
          <cell r="BI279">
            <v>6474.8773499999998</v>
          </cell>
          <cell r="BJ279">
            <v>25.990000000000002</v>
          </cell>
          <cell r="BK279">
            <v>313.24700000000001</v>
          </cell>
          <cell r="BL279">
            <v>8141.2895300000009</v>
          </cell>
          <cell r="BM279">
            <v>50.14</v>
          </cell>
          <cell r="BN279">
            <v>77.028999999999996</v>
          </cell>
          <cell r="BO279">
            <v>3862.2340599999998</v>
          </cell>
          <cell r="BP279">
            <v>50.69</v>
          </cell>
          <cell r="BQ279">
            <v>158.15600000000001</v>
          </cell>
          <cell r="BR279">
            <v>8016.9276399999999</v>
          </cell>
          <cell r="BS279">
            <v>32.28</v>
          </cell>
          <cell r="BT279">
            <v>254.583</v>
          </cell>
          <cell r="BU279">
            <v>8217.9392399999997</v>
          </cell>
          <cell r="BV279">
            <v>627</v>
          </cell>
          <cell r="BW279">
            <v>5.6450000000000005</v>
          </cell>
          <cell r="BX279">
            <v>3539.4150000000004</v>
          </cell>
          <cell r="BY279">
            <v>31.580000000000002</v>
          </cell>
          <cell r="BZ279">
            <v>153.899</v>
          </cell>
          <cell r="CA279">
            <v>4860.1304200000004</v>
          </cell>
          <cell r="CB279">
            <v>43112.813240000003</v>
          </cell>
          <cell r="CD279">
            <v>17.010000000000002</v>
          </cell>
          <cell r="CE279">
            <v>34.49</v>
          </cell>
          <cell r="CF279">
            <v>586.67490000000009</v>
          </cell>
          <cell r="CG279">
            <v>23.95</v>
          </cell>
          <cell r="CH279">
            <v>29.035</v>
          </cell>
          <cell r="CI279">
            <v>695.38824999999997</v>
          </cell>
          <cell r="CJ279">
            <v>1282.06315</v>
          </cell>
          <cell r="CL279">
            <v>1410.76</v>
          </cell>
        </row>
        <row r="280">
          <cell r="A280" t="str">
            <v>12/26/2006</v>
          </cell>
          <cell r="B280">
            <v>39077</v>
          </cell>
          <cell r="C280">
            <v>101.13936690959477</v>
          </cell>
          <cell r="D280">
            <v>113.83701523554733</v>
          </cell>
          <cell r="E280">
            <v>76.345131313633672</v>
          </cell>
          <cell r="F280">
            <v>73.709670949061305</v>
          </cell>
          <cell r="G280">
            <v>111.67244640605296</v>
          </cell>
          <cell r="H280">
            <v>128.97704389850986</v>
          </cell>
          <cell r="I280">
            <v>64.05</v>
          </cell>
          <cell r="J280">
            <v>32.15784</v>
          </cell>
          <cell r="K280">
            <v>198.92600000000002</v>
          </cell>
          <cell r="L280">
            <v>6397.0304798400002</v>
          </cell>
          <cell r="M280">
            <v>78.55</v>
          </cell>
          <cell r="N280">
            <v>68.004999999999995</v>
          </cell>
          <cell r="O280">
            <v>5341.7927499999996</v>
          </cell>
          <cell r="P280">
            <v>83.820000000000007</v>
          </cell>
          <cell r="Q280">
            <v>151.38400000000001</v>
          </cell>
          <cell r="R280">
            <v>12689.006880000003</v>
          </cell>
          <cell r="S280">
            <v>35.79</v>
          </cell>
          <cell r="T280">
            <v>92.747</v>
          </cell>
          <cell r="U280">
            <v>3319.4151299999999</v>
          </cell>
          <cell r="V280">
            <v>29.36</v>
          </cell>
          <cell r="W280">
            <v>385.97</v>
          </cell>
          <cell r="X280">
            <v>11332.0792</v>
          </cell>
          <cell r="Y280">
            <v>74.960000000000008</v>
          </cell>
          <cell r="Z280">
            <v>67.697000000000003</v>
          </cell>
          <cell r="AA280">
            <v>5074.5671200000006</v>
          </cell>
          <cell r="AB280">
            <v>20.61</v>
          </cell>
          <cell r="AC280">
            <v>119.554</v>
          </cell>
          <cell r="AD280">
            <v>2464.00794</v>
          </cell>
          <cell r="AE280">
            <v>62.56</v>
          </cell>
          <cell r="AF280">
            <v>134.82300000000001</v>
          </cell>
          <cell r="AG280">
            <v>8434.5268800000013</v>
          </cell>
          <cell r="AH280">
            <v>49.54</v>
          </cell>
          <cell r="AI280">
            <v>81.304000000000002</v>
          </cell>
          <cell r="AJ280">
            <v>4027.8001600000002</v>
          </cell>
          <cell r="AK280">
            <v>59080.226539840005</v>
          </cell>
          <cell r="AM280">
            <v>42.76</v>
          </cell>
          <cell r="AN280">
            <v>49.058</v>
          </cell>
          <cell r="AO280">
            <v>2097.7200800000001</v>
          </cell>
          <cell r="AP280">
            <v>42.36</v>
          </cell>
          <cell r="AQ280">
            <v>65.331000000000003</v>
          </cell>
          <cell r="AR280">
            <v>2767.4211599999999</v>
          </cell>
          <cell r="AS280">
            <v>102.60000000000001</v>
          </cell>
          <cell r="AT280">
            <v>45.145000000000003</v>
          </cell>
          <cell r="AU280">
            <v>4631.8770000000004</v>
          </cell>
          <cell r="AV280">
            <v>64.05</v>
          </cell>
          <cell r="AW280">
            <v>24.030999999999999</v>
          </cell>
          <cell r="AX280">
            <v>1539.1855499999999</v>
          </cell>
          <cell r="AY280">
            <v>6.86</v>
          </cell>
          <cell r="AZ280">
            <v>38.655999999999999</v>
          </cell>
          <cell r="BA280">
            <v>265.18016</v>
          </cell>
          <cell r="BB280">
            <v>89.600000000000009</v>
          </cell>
          <cell r="BC280">
            <v>94.424000000000007</v>
          </cell>
          <cell r="BD280">
            <v>8460.390400000002</v>
          </cell>
          <cell r="BE280">
            <v>19761.774350000003</v>
          </cell>
          <cell r="BG280">
            <v>55.15</v>
          </cell>
          <cell r="BH280">
            <v>118.479</v>
          </cell>
          <cell r="BI280">
            <v>6534.1168499999994</v>
          </cell>
          <cell r="BJ280">
            <v>26.11</v>
          </cell>
          <cell r="BK280">
            <v>313.24700000000001</v>
          </cell>
          <cell r="BL280">
            <v>8178.8791700000002</v>
          </cell>
          <cell r="BM280">
            <v>50.79</v>
          </cell>
          <cell r="BN280">
            <v>77.028999999999996</v>
          </cell>
          <cell r="BO280">
            <v>3912.3029099999999</v>
          </cell>
          <cell r="BP280">
            <v>51.25</v>
          </cell>
          <cell r="BQ280">
            <v>158.15600000000001</v>
          </cell>
          <cell r="BR280">
            <v>8105.4949999999999</v>
          </cell>
          <cell r="BS280">
            <v>32.85</v>
          </cell>
          <cell r="BT280">
            <v>254.583</v>
          </cell>
          <cell r="BU280">
            <v>8363.0515500000001</v>
          </cell>
          <cell r="BV280">
            <v>627</v>
          </cell>
          <cell r="BW280">
            <v>5.6450000000000005</v>
          </cell>
          <cell r="BX280">
            <v>3539.4150000000004</v>
          </cell>
          <cell r="BY280">
            <v>31.69</v>
          </cell>
          <cell r="BZ280">
            <v>153.899</v>
          </cell>
          <cell r="CA280">
            <v>4877.0593100000006</v>
          </cell>
          <cell r="CB280">
            <v>43510.319789999994</v>
          </cell>
          <cell r="CD280">
            <v>17.48</v>
          </cell>
          <cell r="CE280">
            <v>34.49</v>
          </cell>
          <cell r="CF280">
            <v>602.88520000000005</v>
          </cell>
          <cell r="CG280">
            <v>24.17</v>
          </cell>
          <cell r="CH280">
            <v>29.035</v>
          </cell>
          <cell r="CI280">
            <v>701.77595000000008</v>
          </cell>
          <cell r="CJ280">
            <v>1304.6611500000001</v>
          </cell>
          <cell r="CL280">
            <v>1416.9</v>
          </cell>
        </row>
        <row r="281">
          <cell r="A281" t="str">
            <v>12/27/2006</v>
          </cell>
          <cell r="B281">
            <v>39078</v>
          </cell>
          <cell r="C281">
            <v>102.77072132036535</v>
          </cell>
          <cell r="D281">
            <v>115.94752051100363</v>
          </cell>
          <cell r="E281">
            <v>77.780640688437316</v>
          </cell>
          <cell r="F281">
            <v>75.354439343166888</v>
          </cell>
          <cell r="G281">
            <v>112.4558638083228</v>
          </cell>
          <cell r="H281">
            <v>129.86306886830445</v>
          </cell>
          <cell r="I281">
            <v>64.489999999999995</v>
          </cell>
          <cell r="J281">
            <v>32.446470000000005</v>
          </cell>
          <cell r="K281">
            <v>198.92600000000002</v>
          </cell>
          <cell r="L281">
            <v>6454.4464912200019</v>
          </cell>
          <cell r="M281">
            <v>79.12</v>
          </cell>
          <cell r="N281">
            <v>68.004999999999995</v>
          </cell>
          <cell r="O281">
            <v>5380.5555999999997</v>
          </cell>
          <cell r="P281">
            <v>85.350000000000009</v>
          </cell>
          <cell r="Q281">
            <v>151.38400000000001</v>
          </cell>
          <cell r="R281">
            <v>12920.624400000002</v>
          </cell>
          <cell r="S281">
            <v>36.5</v>
          </cell>
          <cell r="T281">
            <v>92.747</v>
          </cell>
          <cell r="U281">
            <v>3385.2655</v>
          </cell>
          <cell r="V281">
            <v>29.91</v>
          </cell>
          <cell r="W281">
            <v>385.97</v>
          </cell>
          <cell r="X281">
            <v>11544.362700000001</v>
          </cell>
          <cell r="Y281">
            <v>75.38</v>
          </cell>
          <cell r="Z281">
            <v>67.697000000000003</v>
          </cell>
          <cell r="AA281">
            <v>5102.9998599999999</v>
          </cell>
          <cell r="AB281">
            <v>20.88</v>
          </cell>
          <cell r="AC281">
            <v>119.554</v>
          </cell>
          <cell r="AD281">
            <v>2496.2875199999999</v>
          </cell>
          <cell r="AE281">
            <v>64.37</v>
          </cell>
          <cell r="AF281">
            <v>134.82300000000001</v>
          </cell>
          <cell r="AG281">
            <v>8678.5565100000003</v>
          </cell>
          <cell r="AH281">
            <v>50.06</v>
          </cell>
          <cell r="AI281">
            <v>81.304000000000002</v>
          </cell>
          <cell r="AJ281">
            <v>4070.0782400000003</v>
          </cell>
          <cell r="AK281">
            <v>60033.176821220004</v>
          </cell>
          <cell r="AM281">
            <v>43.82</v>
          </cell>
          <cell r="AN281">
            <v>49.058</v>
          </cell>
          <cell r="AO281">
            <v>2149.72156</v>
          </cell>
          <cell r="AP281">
            <v>42.86</v>
          </cell>
          <cell r="AQ281">
            <v>65.331000000000003</v>
          </cell>
          <cell r="AR281">
            <v>2800.0866599999999</v>
          </cell>
          <cell r="AS281">
            <v>105.71000000000001</v>
          </cell>
          <cell r="AT281">
            <v>45.145000000000003</v>
          </cell>
          <cell r="AU281">
            <v>4772.2779500000006</v>
          </cell>
          <cell r="AV281">
            <v>64.489999999999995</v>
          </cell>
          <cell r="AW281">
            <v>24.030999999999999</v>
          </cell>
          <cell r="AX281">
            <v>1549.7591899999998</v>
          </cell>
          <cell r="AY281">
            <v>6.92</v>
          </cell>
          <cell r="AZ281">
            <v>38.655999999999999</v>
          </cell>
          <cell r="BA281">
            <v>267.49951999999996</v>
          </cell>
          <cell r="BB281">
            <v>90.960000000000008</v>
          </cell>
          <cell r="BC281">
            <v>94.424000000000007</v>
          </cell>
          <cell r="BD281">
            <v>8588.8070400000015</v>
          </cell>
          <cell r="BE281">
            <v>20128.15192</v>
          </cell>
          <cell r="BG281">
            <v>55.92</v>
          </cell>
          <cell r="BH281">
            <v>118.479</v>
          </cell>
          <cell r="BI281">
            <v>6625.3456800000004</v>
          </cell>
          <cell r="BJ281">
            <v>26.580000000000002</v>
          </cell>
          <cell r="BK281">
            <v>313.24700000000001</v>
          </cell>
          <cell r="BL281">
            <v>8326.1052600000003</v>
          </cell>
          <cell r="BM281">
            <v>51.76</v>
          </cell>
          <cell r="BN281">
            <v>77.028999999999996</v>
          </cell>
          <cell r="BO281">
            <v>3987.0210399999996</v>
          </cell>
          <cell r="BP281">
            <v>52.61</v>
          </cell>
          <cell r="BQ281">
            <v>158.15600000000001</v>
          </cell>
          <cell r="BR281">
            <v>8320.5871600000009</v>
          </cell>
          <cell r="BS281">
            <v>33.35</v>
          </cell>
          <cell r="BT281">
            <v>254.583</v>
          </cell>
          <cell r="BU281">
            <v>8490.3430499999995</v>
          </cell>
          <cell r="BV281">
            <v>639.44000000000005</v>
          </cell>
          <cell r="BW281">
            <v>5.6450000000000005</v>
          </cell>
          <cell r="BX281">
            <v>3609.6388000000006</v>
          </cell>
          <cell r="BY281">
            <v>32.29</v>
          </cell>
          <cell r="BZ281">
            <v>153.899</v>
          </cell>
          <cell r="CA281">
            <v>4969.3987099999995</v>
          </cell>
          <cell r="CB281">
            <v>44328.43970000001</v>
          </cell>
          <cell r="CD281">
            <v>17.920000000000002</v>
          </cell>
          <cell r="CE281">
            <v>34.49</v>
          </cell>
          <cell r="CF281">
            <v>618.06080000000009</v>
          </cell>
          <cell r="CG281">
            <v>24.650000000000002</v>
          </cell>
          <cell r="CH281">
            <v>29.035</v>
          </cell>
          <cell r="CI281">
            <v>715.71275000000003</v>
          </cell>
          <cell r="CJ281">
            <v>1333.7735500000001</v>
          </cell>
          <cell r="CL281">
            <v>1426.84</v>
          </cell>
        </row>
        <row r="282">
          <cell r="A282" t="str">
            <v>12/28/2006</v>
          </cell>
          <cell r="B282">
            <v>39079</v>
          </cell>
          <cell r="C282">
            <v>103.28300327183368</v>
          </cell>
          <cell r="D282">
            <v>115.5475869014878</v>
          </cell>
          <cell r="E282">
            <v>77.609768836714579</v>
          </cell>
          <cell r="F282">
            <v>75.51032635189911</v>
          </cell>
          <cell r="G282">
            <v>112.28956494325347</v>
          </cell>
          <cell r="H282">
            <v>130.48731373338703</v>
          </cell>
          <cell r="I282">
            <v>64.8</v>
          </cell>
          <cell r="J282">
            <v>32.615430000000003</v>
          </cell>
          <cell r="K282">
            <v>198.92600000000002</v>
          </cell>
          <cell r="L282">
            <v>6488.057028180001</v>
          </cell>
          <cell r="M282">
            <v>79.7</v>
          </cell>
          <cell r="N282">
            <v>68.004999999999995</v>
          </cell>
          <cell r="O282">
            <v>5419.9984999999997</v>
          </cell>
          <cell r="P282">
            <v>85.27</v>
          </cell>
          <cell r="Q282">
            <v>151.38400000000001</v>
          </cell>
          <cell r="R282">
            <v>12908.51368</v>
          </cell>
          <cell r="S282">
            <v>37.550000000000004</v>
          </cell>
          <cell r="T282">
            <v>92.747</v>
          </cell>
          <cell r="U282">
            <v>3482.6498500000002</v>
          </cell>
          <cell r="V282">
            <v>30.23</v>
          </cell>
          <cell r="W282">
            <v>385.97</v>
          </cell>
          <cell r="X282">
            <v>11667.873100000001</v>
          </cell>
          <cell r="Y282">
            <v>75.58</v>
          </cell>
          <cell r="Z282">
            <v>67.697000000000003</v>
          </cell>
          <cell r="AA282">
            <v>5116.5392600000005</v>
          </cell>
          <cell r="AB282">
            <v>20.95</v>
          </cell>
          <cell r="AC282">
            <v>119.554</v>
          </cell>
          <cell r="AD282">
            <v>2504.6563000000001</v>
          </cell>
          <cell r="AE282">
            <v>64.210000000000008</v>
          </cell>
          <cell r="AF282">
            <v>134.82300000000001</v>
          </cell>
          <cell r="AG282">
            <v>8656.9848300000012</v>
          </cell>
          <cell r="AH282">
            <v>50.27</v>
          </cell>
          <cell r="AI282">
            <v>81.304000000000002</v>
          </cell>
          <cell r="AJ282">
            <v>4087.1520800000003</v>
          </cell>
          <cell r="AK282">
            <v>60332.424628180008</v>
          </cell>
          <cell r="AM282">
            <v>43.53</v>
          </cell>
          <cell r="AN282">
            <v>49.058</v>
          </cell>
          <cell r="AO282">
            <v>2135.4947400000001</v>
          </cell>
          <cell r="AP282">
            <v>43.07</v>
          </cell>
          <cell r="AQ282">
            <v>65.331000000000003</v>
          </cell>
          <cell r="AR282">
            <v>2813.8061700000003</v>
          </cell>
          <cell r="AS282">
            <v>104.66</v>
          </cell>
          <cell r="AT282">
            <v>45.145000000000003</v>
          </cell>
          <cell r="AU282">
            <v>4724.8757000000005</v>
          </cell>
          <cell r="AV282">
            <v>64.8</v>
          </cell>
          <cell r="AW282">
            <v>24.030999999999999</v>
          </cell>
          <cell r="AX282">
            <v>1557.2087999999999</v>
          </cell>
          <cell r="AY282">
            <v>7.05</v>
          </cell>
          <cell r="AZ282">
            <v>38.655999999999999</v>
          </cell>
          <cell r="BA282">
            <v>272.52479999999997</v>
          </cell>
          <cell r="BB282">
            <v>90.600000000000009</v>
          </cell>
          <cell r="BC282">
            <v>94.424000000000007</v>
          </cell>
          <cell r="BD282">
            <v>8554.8144000000011</v>
          </cell>
          <cell r="BE282">
            <v>20058.724610000001</v>
          </cell>
          <cell r="BG282">
            <v>55.89</v>
          </cell>
          <cell r="BH282">
            <v>118.479</v>
          </cell>
          <cell r="BI282">
            <v>6621.7913099999996</v>
          </cell>
          <cell r="BJ282">
            <v>26.6</v>
          </cell>
          <cell r="BK282">
            <v>313.24700000000001</v>
          </cell>
          <cell r="BL282">
            <v>8332.3702000000012</v>
          </cell>
          <cell r="BM282">
            <v>51.56</v>
          </cell>
          <cell r="BN282">
            <v>77.028999999999996</v>
          </cell>
          <cell r="BO282">
            <v>3971.6152400000001</v>
          </cell>
          <cell r="BP282">
            <v>52.29</v>
          </cell>
          <cell r="BQ282">
            <v>158.15600000000001</v>
          </cell>
          <cell r="BR282">
            <v>8269.9772400000002</v>
          </cell>
          <cell r="BS282">
            <v>33.18</v>
          </cell>
          <cell r="BT282">
            <v>254.583</v>
          </cell>
          <cell r="BU282">
            <v>8447.06394</v>
          </cell>
          <cell r="BV282">
            <v>646.25</v>
          </cell>
          <cell r="BW282">
            <v>5.6450000000000005</v>
          </cell>
          <cell r="BX282">
            <v>3648.0812500000002</v>
          </cell>
          <cell r="BY282">
            <v>32.1</v>
          </cell>
          <cell r="BZ282">
            <v>153.899</v>
          </cell>
          <cell r="CA282">
            <v>4940.1579000000002</v>
          </cell>
          <cell r="CB282">
            <v>44231.057080000006</v>
          </cell>
          <cell r="CD282">
            <v>18</v>
          </cell>
          <cell r="CE282">
            <v>34.49</v>
          </cell>
          <cell r="CF282">
            <v>620.82000000000005</v>
          </cell>
          <cell r="CG282">
            <v>24.650000000000002</v>
          </cell>
          <cell r="CH282">
            <v>29.035</v>
          </cell>
          <cell r="CI282">
            <v>715.71275000000003</v>
          </cell>
          <cell r="CJ282">
            <v>1336.5327500000001</v>
          </cell>
          <cell r="CL282">
            <v>1424.73</v>
          </cell>
        </row>
        <row r="283">
          <cell r="A283" t="str">
            <v>12/29/2006</v>
          </cell>
          <cell r="B283">
            <v>39080</v>
          </cell>
          <cell r="C283">
            <v>102.59307891148673</v>
          </cell>
          <cell r="D283">
            <v>115.07080724487115</v>
          </cell>
          <cell r="E283">
            <v>77.63114342135367</v>
          </cell>
          <cell r="F283">
            <v>75.819355171569185</v>
          </cell>
          <cell r="G283">
            <v>111.7827868852459</v>
          </cell>
          <cell r="H283">
            <v>129.33950865888036</v>
          </cell>
          <cell r="I283">
            <v>64.23</v>
          </cell>
          <cell r="J283">
            <v>32.277520000000003</v>
          </cell>
          <cell r="K283">
            <v>199.892</v>
          </cell>
          <cell r="L283">
            <v>6452.0180278400003</v>
          </cell>
          <cell r="M283">
            <v>79.97</v>
          </cell>
          <cell r="N283">
            <v>66.734999999999999</v>
          </cell>
          <cell r="O283">
            <v>5336.7979500000001</v>
          </cell>
          <cell r="P283">
            <v>85.39</v>
          </cell>
          <cell r="Q283">
            <v>151.90899999999999</v>
          </cell>
          <cell r="R283">
            <v>12971.50951</v>
          </cell>
          <cell r="S283">
            <v>37.76</v>
          </cell>
          <cell r="T283">
            <v>93.326800000000006</v>
          </cell>
          <cell r="U283">
            <v>3524.0199680000001</v>
          </cell>
          <cell r="V283">
            <v>29.87</v>
          </cell>
          <cell r="W283">
            <v>383.89</v>
          </cell>
          <cell r="X283">
            <v>11466.7943</v>
          </cell>
          <cell r="Y283">
            <v>74.86</v>
          </cell>
          <cell r="Z283">
            <v>67.765000000000001</v>
          </cell>
          <cell r="AA283">
            <v>5072.8878999999997</v>
          </cell>
          <cell r="AB283">
            <v>20.89</v>
          </cell>
          <cell r="AC283">
            <v>119.554</v>
          </cell>
          <cell r="AD283">
            <v>2497.48306</v>
          </cell>
          <cell r="AE283">
            <v>63.58</v>
          </cell>
          <cell r="AF283">
            <v>133.565</v>
          </cell>
          <cell r="AG283">
            <v>8492.0627000000004</v>
          </cell>
          <cell r="AH283">
            <v>50.29</v>
          </cell>
          <cell r="AI283">
            <v>81.841999999999999</v>
          </cell>
          <cell r="AJ283">
            <v>4115.8341799999998</v>
          </cell>
          <cell r="AK283">
            <v>59929.407595839999</v>
          </cell>
          <cell r="AM283">
            <v>43.230000000000004</v>
          </cell>
          <cell r="AN283">
            <v>48.316000000000003</v>
          </cell>
          <cell r="AO283">
            <v>2088.7006800000004</v>
          </cell>
          <cell r="AP283">
            <v>43.050000000000004</v>
          </cell>
          <cell r="AQ283">
            <v>65.361000000000004</v>
          </cell>
          <cell r="AR283">
            <v>2813.7910500000003</v>
          </cell>
          <cell r="AS283">
            <v>103.91</v>
          </cell>
          <cell r="AT283">
            <v>45.727000000000004</v>
          </cell>
          <cell r="AU283">
            <v>4751.4925700000003</v>
          </cell>
          <cell r="AV283">
            <v>64.23</v>
          </cell>
          <cell r="AW283">
            <v>24.030999999999999</v>
          </cell>
          <cell r="AX283">
            <v>1543.5111300000001</v>
          </cell>
          <cell r="AY283">
            <v>7.12</v>
          </cell>
          <cell r="AZ283">
            <v>38.795000000000002</v>
          </cell>
          <cell r="BA283">
            <v>276.22040000000004</v>
          </cell>
          <cell r="BB283">
            <v>89.87</v>
          </cell>
          <cell r="BC283">
            <v>94.606000000000009</v>
          </cell>
          <cell r="BD283">
            <v>8502.2412200000017</v>
          </cell>
          <cell r="BE283">
            <v>19975.957050000005</v>
          </cell>
          <cell r="BG283">
            <v>56.27</v>
          </cell>
          <cell r="BH283">
            <v>119.285</v>
          </cell>
          <cell r="BI283">
            <v>6712.1669499999998</v>
          </cell>
          <cell r="BJ283">
            <v>26.490000000000002</v>
          </cell>
          <cell r="BK283">
            <v>313.66000000000003</v>
          </cell>
          <cell r="BL283">
            <v>8308.8534000000018</v>
          </cell>
          <cell r="BM283">
            <v>51.28</v>
          </cell>
          <cell r="BN283">
            <v>77.028999999999996</v>
          </cell>
          <cell r="BO283">
            <v>3950.0471199999997</v>
          </cell>
          <cell r="BP283">
            <v>52.46</v>
          </cell>
          <cell r="BQ283">
            <v>158.15600000000001</v>
          </cell>
          <cell r="BR283">
            <v>8296.8637600000002</v>
          </cell>
          <cell r="BS283">
            <v>33.119999999999997</v>
          </cell>
          <cell r="BT283">
            <v>255.315</v>
          </cell>
          <cell r="BU283">
            <v>8456.032799999999</v>
          </cell>
          <cell r="BV283">
            <v>645</v>
          </cell>
          <cell r="BW283">
            <v>5.5179999999999998</v>
          </cell>
          <cell r="BX283">
            <v>3559.1099999999997</v>
          </cell>
          <cell r="BY283">
            <v>32.230000000000004</v>
          </cell>
          <cell r="BZ283">
            <v>153.899</v>
          </cell>
          <cell r="CA283">
            <v>4960.1647700000003</v>
          </cell>
          <cell r="CB283">
            <v>44243.238800000006</v>
          </cell>
          <cell r="CD283">
            <v>17.830000000000002</v>
          </cell>
          <cell r="CE283">
            <v>34.832000000000001</v>
          </cell>
          <cell r="CF283">
            <v>621.05456000000004</v>
          </cell>
          <cell r="CG283">
            <v>24.69</v>
          </cell>
          <cell r="CH283">
            <v>29.200000000000003</v>
          </cell>
          <cell r="CI283">
            <v>720.94800000000009</v>
          </cell>
          <cell r="CJ283">
            <v>1342.0025600000001</v>
          </cell>
          <cell r="CL283">
            <v>1418.3000000000002</v>
          </cell>
        </row>
        <row r="284">
          <cell r="A284" t="str">
            <v>01/03/2007</v>
          </cell>
          <cell r="B284">
            <v>39085</v>
          </cell>
          <cell r="C284">
            <v>102.54535406220575</v>
          </cell>
          <cell r="D284">
            <v>115.2017844995226</v>
          </cell>
          <cell r="E284">
            <v>75.370771568050102</v>
          </cell>
          <cell r="F284">
            <v>74.070410504217165</v>
          </cell>
          <cell r="G284">
            <v>111.64880201765448</v>
          </cell>
          <cell r="H284">
            <v>129.98389045509461</v>
          </cell>
          <cell r="I284">
            <v>64.55</v>
          </cell>
          <cell r="J284">
            <v>32.207120000000003</v>
          </cell>
          <cell r="K284">
            <v>199.892</v>
          </cell>
          <cell r="L284">
            <v>6437.9456310400001</v>
          </cell>
          <cell r="M284">
            <v>80.23</v>
          </cell>
          <cell r="N284">
            <v>66.734999999999999</v>
          </cell>
          <cell r="O284">
            <v>5354.14905</v>
          </cell>
          <cell r="P284">
            <v>85.88</v>
          </cell>
          <cell r="Q284">
            <v>151.90899999999999</v>
          </cell>
          <cell r="R284">
            <v>13045.944919999998</v>
          </cell>
          <cell r="S284">
            <v>38.090000000000003</v>
          </cell>
          <cell r="T284">
            <v>93.326800000000006</v>
          </cell>
          <cell r="U284">
            <v>3554.8178120000007</v>
          </cell>
          <cell r="V284">
            <v>29.28</v>
          </cell>
          <cell r="W284">
            <v>383.89</v>
          </cell>
          <cell r="X284">
            <v>11240.299199999999</v>
          </cell>
          <cell r="Y284">
            <v>76.100000000000009</v>
          </cell>
          <cell r="Z284">
            <v>67.765000000000001</v>
          </cell>
          <cell r="AA284">
            <v>5156.9165000000003</v>
          </cell>
          <cell r="AB284">
            <v>20.84</v>
          </cell>
          <cell r="AC284">
            <v>119.554</v>
          </cell>
          <cell r="AD284">
            <v>2491.5053600000001</v>
          </cell>
          <cell r="AE284">
            <v>63.370000000000005</v>
          </cell>
          <cell r="AF284">
            <v>133.565</v>
          </cell>
          <cell r="AG284">
            <v>8464.0140499999998</v>
          </cell>
          <cell r="AH284">
            <v>50.78</v>
          </cell>
          <cell r="AI284">
            <v>81.841999999999999</v>
          </cell>
          <cell r="AJ284">
            <v>4155.9367599999996</v>
          </cell>
          <cell r="AK284">
            <v>59901.529283039999</v>
          </cell>
          <cell r="AM284">
            <v>43.68</v>
          </cell>
          <cell r="AN284">
            <v>48.316000000000003</v>
          </cell>
          <cell r="AO284">
            <v>2110.4428800000001</v>
          </cell>
          <cell r="AP284">
            <v>43.38</v>
          </cell>
          <cell r="AQ284">
            <v>65.361000000000004</v>
          </cell>
          <cell r="AR284">
            <v>2835.3601800000001</v>
          </cell>
          <cell r="AS284">
            <v>103.33</v>
          </cell>
          <cell r="AT284">
            <v>45.727000000000004</v>
          </cell>
          <cell r="AU284">
            <v>4724.97091</v>
          </cell>
          <cell r="AV284">
            <v>64.55</v>
          </cell>
          <cell r="AW284">
            <v>24.030999999999999</v>
          </cell>
          <cell r="AX284">
            <v>1551.2010499999999</v>
          </cell>
          <cell r="AY284">
            <v>6.88</v>
          </cell>
          <cell r="AZ284">
            <v>38.795000000000002</v>
          </cell>
          <cell r="BA284">
            <v>266.90960000000001</v>
          </cell>
          <cell r="BB284">
            <v>89.95</v>
          </cell>
          <cell r="BC284">
            <v>94.606000000000009</v>
          </cell>
          <cell r="BD284">
            <v>8509.8097000000016</v>
          </cell>
          <cell r="BE284">
            <v>19998.694320000002</v>
          </cell>
          <cell r="BG284">
            <v>54.79</v>
          </cell>
          <cell r="BH284">
            <v>119.285</v>
          </cell>
          <cell r="BI284">
            <v>6535.6251499999998</v>
          </cell>
          <cell r="BJ284">
            <v>26.04</v>
          </cell>
          <cell r="BK284">
            <v>313.66000000000003</v>
          </cell>
          <cell r="BL284">
            <v>8167.7064</v>
          </cell>
          <cell r="BM284">
            <v>49.26</v>
          </cell>
          <cell r="BN284">
            <v>77.028999999999996</v>
          </cell>
          <cell r="BO284">
            <v>3794.4485399999999</v>
          </cell>
          <cell r="BP284">
            <v>50.63</v>
          </cell>
          <cell r="BQ284">
            <v>158.15600000000001</v>
          </cell>
          <cell r="BR284">
            <v>8007.4382800000003</v>
          </cell>
          <cell r="BS284">
            <v>32.369999999999997</v>
          </cell>
          <cell r="BT284">
            <v>255.315</v>
          </cell>
          <cell r="BU284">
            <v>8264.5465499999991</v>
          </cell>
          <cell r="BV284">
            <v>606.5</v>
          </cell>
          <cell r="BW284">
            <v>5.5179999999999998</v>
          </cell>
          <cell r="BX284">
            <v>3346.6669999999999</v>
          </cell>
          <cell r="BY284">
            <v>31.44</v>
          </cell>
          <cell r="BZ284">
            <v>153.899</v>
          </cell>
          <cell r="CA284">
            <v>4838.5845600000002</v>
          </cell>
          <cell r="CB284">
            <v>42955.016480000006</v>
          </cell>
          <cell r="CD284">
            <v>17.57</v>
          </cell>
          <cell r="CE284">
            <v>34.832000000000001</v>
          </cell>
          <cell r="CF284">
            <v>611.99824000000001</v>
          </cell>
          <cell r="CG284">
            <v>23.94</v>
          </cell>
          <cell r="CH284">
            <v>29.200000000000003</v>
          </cell>
          <cell r="CI284">
            <v>699.04800000000012</v>
          </cell>
          <cell r="CJ284">
            <v>1311.0462400000001</v>
          </cell>
          <cell r="CL284">
            <v>1416.6000000000001</v>
          </cell>
        </row>
        <row r="285">
          <cell r="A285" t="str">
            <v>01/04/2007</v>
          </cell>
          <cell r="B285">
            <v>39086</v>
          </cell>
          <cell r="C285">
            <v>102.58928694965076</v>
          </cell>
          <cell r="D285">
            <v>115.61034774688189</v>
          </cell>
          <cell r="E285">
            <v>74.704185420720108</v>
          </cell>
          <cell r="F285">
            <v>74.607865882076453</v>
          </cell>
          <cell r="G285">
            <v>111.78593947036568</v>
          </cell>
          <cell r="H285">
            <v>134.07168747482882</v>
          </cell>
          <cell r="I285">
            <v>66.58</v>
          </cell>
          <cell r="J285">
            <v>32.432390000000005</v>
          </cell>
          <cell r="K285">
            <v>199.892</v>
          </cell>
          <cell r="L285">
            <v>6482.9753018800011</v>
          </cell>
          <cell r="M285">
            <v>80.12</v>
          </cell>
          <cell r="N285">
            <v>66.734999999999999</v>
          </cell>
          <cell r="O285">
            <v>5346.8082000000004</v>
          </cell>
          <cell r="P285">
            <v>84.93</v>
          </cell>
          <cell r="Q285">
            <v>151.90899999999999</v>
          </cell>
          <cell r="R285">
            <v>12901.631370000001</v>
          </cell>
          <cell r="S285">
            <v>37.590000000000003</v>
          </cell>
          <cell r="T285">
            <v>93.326800000000006</v>
          </cell>
          <cell r="U285">
            <v>3508.1544120000003</v>
          </cell>
          <cell r="V285">
            <v>29.26</v>
          </cell>
          <cell r="W285">
            <v>383.89</v>
          </cell>
          <cell r="X285">
            <v>11232.6214</v>
          </cell>
          <cell r="Y285">
            <v>77.14</v>
          </cell>
          <cell r="Z285">
            <v>67.765000000000001</v>
          </cell>
          <cell r="AA285">
            <v>5227.3921</v>
          </cell>
          <cell r="AB285">
            <v>21.95</v>
          </cell>
          <cell r="AC285">
            <v>119.554</v>
          </cell>
          <cell r="AD285">
            <v>2624.2102999999997</v>
          </cell>
          <cell r="AE285">
            <v>63.050000000000004</v>
          </cell>
          <cell r="AF285">
            <v>133.565</v>
          </cell>
          <cell r="AG285">
            <v>8421.2732500000002</v>
          </cell>
          <cell r="AH285">
            <v>51.1</v>
          </cell>
          <cell r="AI285">
            <v>81.841999999999999</v>
          </cell>
          <cell r="AJ285">
            <v>4182.1261999999997</v>
          </cell>
          <cell r="AK285">
            <v>59927.192533879999</v>
          </cell>
          <cell r="AM285">
            <v>43.47</v>
          </cell>
          <cell r="AN285">
            <v>48.316000000000003</v>
          </cell>
          <cell r="AO285">
            <v>2100.2965199999999</v>
          </cell>
          <cell r="AP285">
            <v>44.64</v>
          </cell>
          <cell r="AQ285">
            <v>65.361000000000004</v>
          </cell>
          <cell r="AR285">
            <v>2917.71504</v>
          </cell>
          <cell r="AS285">
            <v>102.79</v>
          </cell>
          <cell r="AT285">
            <v>45.727000000000004</v>
          </cell>
          <cell r="AU285">
            <v>4700.278330000001</v>
          </cell>
          <cell r="AV285">
            <v>66.58</v>
          </cell>
          <cell r="AW285">
            <v>24.030999999999999</v>
          </cell>
          <cell r="AX285">
            <v>1599.98398</v>
          </cell>
          <cell r="AY285">
            <v>6.86</v>
          </cell>
          <cell r="AZ285">
            <v>38.795000000000002</v>
          </cell>
          <cell r="BA285">
            <v>266.13370000000003</v>
          </cell>
          <cell r="BB285">
            <v>89.69</v>
          </cell>
          <cell r="BC285">
            <v>94.606000000000009</v>
          </cell>
          <cell r="BD285">
            <v>8485.2121400000015</v>
          </cell>
          <cell r="BE285">
            <v>20069.619710000003</v>
          </cell>
          <cell r="BG285">
            <v>54.17</v>
          </cell>
          <cell r="BH285">
            <v>119.285</v>
          </cell>
          <cell r="BI285">
            <v>6461.6684500000001</v>
          </cell>
          <cell r="BJ285">
            <v>25.98</v>
          </cell>
          <cell r="BK285">
            <v>313.66000000000003</v>
          </cell>
          <cell r="BL285">
            <v>8148.8868000000011</v>
          </cell>
          <cell r="BM285">
            <v>49.22</v>
          </cell>
          <cell r="BN285">
            <v>77.028999999999996</v>
          </cell>
          <cell r="BO285">
            <v>3791.3673799999997</v>
          </cell>
          <cell r="BP285">
            <v>50.09</v>
          </cell>
          <cell r="BQ285">
            <v>158.15600000000001</v>
          </cell>
          <cell r="BR285">
            <v>7922.0340400000005</v>
          </cell>
          <cell r="BS285">
            <v>31.91</v>
          </cell>
          <cell r="BT285">
            <v>255.315</v>
          </cell>
          <cell r="BU285">
            <v>8147.1016499999996</v>
          </cell>
          <cell r="BV285">
            <v>603.5</v>
          </cell>
          <cell r="BW285">
            <v>5.5179999999999998</v>
          </cell>
          <cell r="BX285">
            <v>3330.1129999999998</v>
          </cell>
          <cell r="BY285">
            <v>31.02</v>
          </cell>
          <cell r="BZ285">
            <v>153.899</v>
          </cell>
          <cell r="CA285">
            <v>4773.9469799999997</v>
          </cell>
          <cell r="CB285">
            <v>42575.118299999995</v>
          </cell>
          <cell r="CD285">
            <v>17.600000000000001</v>
          </cell>
          <cell r="CE285">
            <v>34.832000000000001</v>
          </cell>
          <cell r="CF285">
            <v>613.04320000000007</v>
          </cell>
          <cell r="CG285">
            <v>24.23</v>
          </cell>
          <cell r="CH285">
            <v>29.200000000000003</v>
          </cell>
          <cell r="CI285">
            <v>707.51600000000008</v>
          </cell>
          <cell r="CJ285">
            <v>1320.5592000000001</v>
          </cell>
          <cell r="CL285">
            <v>1418.34</v>
          </cell>
        </row>
        <row r="286">
          <cell r="A286" t="str">
            <v>01/05/2007</v>
          </cell>
          <cell r="B286">
            <v>39087</v>
          </cell>
          <cell r="C286">
            <v>101.90229267971691</v>
          </cell>
          <cell r="D286">
            <v>114.06520028438298</v>
          </cell>
          <cell r="E286">
            <v>74.445917196690758</v>
          </cell>
          <cell r="F286">
            <v>73.111323479602447</v>
          </cell>
          <cell r="G286">
            <v>111.10576923076923</v>
          </cell>
          <cell r="H286">
            <v>133.42730567861457</v>
          </cell>
          <cell r="I286">
            <v>66.260000000000005</v>
          </cell>
          <cell r="J286">
            <v>32.094480000000004</v>
          </cell>
          <cell r="K286">
            <v>199.892</v>
          </cell>
          <cell r="L286">
            <v>6415.4297961600005</v>
          </cell>
          <cell r="M286">
            <v>79.39</v>
          </cell>
          <cell r="N286">
            <v>66.734999999999999</v>
          </cell>
          <cell r="O286">
            <v>5298.0916500000003</v>
          </cell>
          <cell r="P286">
            <v>85</v>
          </cell>
          <cell r="Q286">
            <v>151.90899999999999</v>
          </cell>
          <cell r="R286">
            <v>12912.264999999999</v>
          </cell>
          <cell r="S286">
            <v>37.31</v>
          </cell>
          <cell r="T286">
            <v>93.326800000000006</v>
          </cell>
          <cell r="U286">
            <v>3482.0229080000004</v>
          </cell>
          <cell r="V286">
            <v>29.25</v>
          </cell>
          <cell r="W286">
            <v>383.89</v>
          </cell>
          <cell r="X286">
            <v>11228.782499999999</v>
          </cell>
          <cell r="Y286">
            <v>76.05</v>
          </cell>
          <cell r="Z286">
            <v>67.765000000000001</v>
          </cell>
          <cell r="AA286">
            <v>5153.5282500000003</v>
          </cell>
          <cell r="AB286">
            <v>21.700000000000003</v>
          </cell>
          <cell r="AC286">
            <v>119.554</v>
          </cell>
          <cell r="AD286">
            <v>2594.3218000000002</v>
          </cell>
          <cell r="AE286">
            <v>61.96</v>
          </cell>
          <cell r="AF286">
            <v>133.565</v>
          </cell>
          <cell r="AG286">
            <v>8275.6874000000007</v>
          </cell>
          <cell r="AH286">
            <v>50.900000000000006</v>
          </cell>
          <cell r="AI286">
            <v>81.841999999999999</v>
          </cell>
          <cell r="AJ286">
            <v>4165.7578000000003</v>
          </cell>
          <cell r="AK286">
            <v>59525.88710416</v>
          </cell>
          <cell r="AM286">
            <v>43.1</v>
          </cell>
          <cell r="AN286">
            <v>48.316000000000003</v>
          </cell>
          <cell r="AO286">
            <v>2082.4196000000002</v>
          </cell>
          <cell r="AP286">
            <v>44.5</v>
          </cell>
          <cell r="AQ286">
            <v>65.361000000000004</v>
          </cell>
          <cell r="AR286">
            <v>2908.5645000000004</v>
          </cell>
          <cell r="AS286">
            <v>100.82000000000001</v>
          </cell>
          <cell r="AT286">
            <v>45.727000000000004</v>
          </cell>
          <cell r="AU286">
            <v>4610.1961400000009</v>
          </cell>
          <cell r="AV286">
            <v>66.260000000000005</v>
          </cell>
          <cell r="AW286">
            <v>24.030999999999999</v>
          </cell>
          <cell r="AX286">
            <v>1592.2940599999999</v>
          </cell>
          <cell r="AY286">
            <v>6.65</v>
          </cell>
          <cell r="AZ286">
            <v>38.795000000000002</v>
          </cell>
          <cell r="BA286">
            <v>257.98675000000003</v>
          </cell>
          <cell r="BB286">
            <v>88.26</v>
          </cell>
          <cell r="BC286">
            <v>94.606000000000009</v>
          </cell>
          <cell r="BD286">
            <v>8349.9255600000015</v>
          </cell>
          <cell r="BE286">
            <v>19801.386610000001</v>
          </cell>
          <cell r="BG286">
            <v>53.480000000000004</v>
          </cell>
          <cell r="BH286">
            <v>119.285</v>
          </cell>
          <cell r="BI286">
            <v>6379.3618000000006</v>
          </cell>
          <cell r="BJ286">
            <v>25.84</v>
          </cell>
          <cell r="BK286">
            <v>313.66000000000003</v>
          </cell>
          <cell r="BL286">
            <v>8104.974400000001</v>
          </cell>
          <cell r="BM286">
            <v>48.72</v>
          </cell>
          <cell r="BN286">
            <v>77.028999999999996</v>
          </cell>
          <cell r="BO286">
            <v>3752.8528799999999</v>
          </cell>
          <cell r="BP286">
            <v>49.660000000000004</v>
          </cell>
          <cell r="BQ286">
            <v>158.15600000000001</v>
          </cell>
          <cell r="BR286">
            <v>7854.0269600000011</v>
          </cell>
          <cell r="BS286">
            <v>31.94</v>
          </cell>
          <cell r="BT286">
            <v>255.315</v>
          </cell>
          <cell r="BU286">
            <v>8154.7611000000006</v>
          </cell>
          <cell r="BV286">
            <v>616.5</v>
          </cell>
          <cell r="BW286">
            <v>5.5179999999999998</v>
          </cell>
          <cell r="BX286">
            <v>3401.8469999999998</v>
          </cell>
          <cell r="BY286">
            <v>31.060000000000002</v>
          </cell>
          <cell r="BZ286">
            <v>153.899</v>
          </cell>
          <cell r="CA286">
            <v>4780.1029400000007</v>
          </cell>
          <cell r="CB286">
            <v>42427.927080000009</v>
          </cell>
          <cell r="CD286">
            <v>17.2</v>
          </cell>
          <cell r="CE286">
            <v>34.832000000000001</v>
          </cell>
          <cell r="CF286">
            <v>599.11040000000003</v>
          </cell>
          <cell r="CG286">
            <v>23.8</v>
          </cell>
          <cell r="CH286">
            <v>29.200000000000003</v>
          </cell>
          <cell r="CI286">
            <v>694.96</v>
          </cell>
          <cell r="CJ286">
            <v>1294.0704000000001</v>
          </cell>
          <cell r="CL286">
            <v>1409.71</v>
          </cell>
        </row>
        <row r="287">
          <cell r="A287" t="str">
            <v>01/08/2007</v>
          </cell>
          <cell r="B287">
            <v>39090</v>
          </cell>
          <cell r="C287">
            <v>101.91579677983005</v>
          </cell>
          <cell r="D287">
            <v>114.09107640968033</v>
          </cell>
          <cell r="E287">
            <v>73.209635513863219</v>
          </cell>
          <cell r="F287">
            <v>71.496118927889356</v>
          </cell>
          <cell r="G287">
            <v>111.35245901639341</v>
          </cell>
          <cell r="H287">
            <v>134.77648006443818</v>
          </cell>
          <cell r="I287">
            <v>66.930000000000007</v>
          </cell>
          <cell r="J287">
            <v>31.995930000000001</v>
          </cell>
          <cell r="K287">
            <v>199.892</v>
          </cell>
          <cell r="L287">
            <v>6395.7304395600004</v>
          </cell>
          <cell r="M287">
            <v>79.94</v>
          </cell>
          <cell r="N287">
            <v>66.734999999999999</v>
          </cell>
          <cell r="O287">
            <v>5334.7959000000001</v>
          </cell>
          <cell r="P287">
            <v>84.570000000000007</v>
          </cell>
          <cell r="Q287">
            <v>151.90899999999999</v>
          </cell>
          <cell r="R287">
            <v>12846.94413</v>
          </cell>
          <cell r="S287">
            <v>38.900000000000006</v>
          </cell>
          <cell r="T287">
            <v>93.326800000000006</v>
          </cell>
          <cell r="U287">
            <v>3630.4125200000008</v>
          </cell>
          <cell r="V287">
            <v>29.14</v>
          </cell>
          <cell r="W287">
            <v>383.89</v>
          </cell>
          <cell r="X287">
            <v>11186.554599999999</v>
          </cell>
          <cell r="Y287">
            <v>76.09</v>
          </cell>
          <cell r="Z287">
            <v>67.765000000000001</v>
          </cell>
          <cell r="AA287">
            <v>5156.2388500000006</v>
          </cell>
          <cell r="AB287">
            <v>21.68</v>
          </cell>
          <cell r="AC287">
            <v>119.554</v>
          </cell>
          <cell r="AD287">
            <v>2591.9307199999998</v>
          </cell>
          <cell r="AE287">
            <v>61.7</v>
          </cell>
          <cell r="AF287">
            <v>133.565</v>
          </cell>
          <cell r="AG287">
            <v>8240.960500000001</v>
          </cell>
          <cell r="AH287">
            <v>50.71</v>
          </cell>
          <cell r="AI287">
            <v>81.841999999999999</v>
          </cell>
          <cell r="AJ287">
            <v>4150.2078199999996</v>
          </cell>
          <cell r="AK287">
            <v>59533.775479560005</v>
          </cell>
          <cell r="AM287">
            <v>42.84</v>
          </cell>
          <cell r="AN287">
            <v>48.316000000000003</v>
          </cell>
          <cell r="AO287">
            <v>2069.8574400000002</v>
          </cell>
          <cell r="AP287">
            <v>44.34</v>
          </cell>
          <cell r="AQ287">
            <v>65.361000000000004</v>
          </cell>
          <cell r="AR287">
            <v>2898.1067400000006</v>
          </cell>
          <cell r="AS287">
            <v>99.93</v>
          </cell>
          <cell r="AT287">
            <v>45.727000000000004</v>
          </cell>
          <cell r="AU287">
            <v>4569.4991100000007</v>
          </cell>
          <cell r="AV287">
            <v>66.930000000000007</v>
          </cell>
          <cell r="AW287">
            <v>24.030999999999999</v>
          </cell>
          <cell r="AX287">
            <v>1608.3948300000002</v>
          </cell>
          <cell r="AY287">
            <v>6.53</v>
          </cell>
          <cell r="AZ287">
            <v>38.795000000000002</v>
          </cell>
          <cell r="BA287">
            <v>253.33135000000001</v>
          </cell>
          <cell r="BB287">
            <v>88.86</v>
          </cell>
          <cell r="BC287">
            <v>94.606000000000009</v>
          </cell>
          <cell r="BD287">
            <v>8406.6891599999999</v>
          </cell>
          <cell r="BE287">
            <v>19805.878629999999</v>
          </cell>
          <cell r="BG287">
            <v>52.85</v>
          </cell>
          <cell r="BH287">
            <v>119.285</v>
          </cell>
          <cell r="BI287">
            <v>6304.2122499999996</v>
          </cell>
          <cell r="BJ287">
            <v>25.39</v>
          </cell>
          <cell r="BK287">
            <v>313.66000000000003</v>
          </cell>
          <cell r="BL287">
            <v>7963.827400000001</v>
          </cell>
          <cell r="BM287">
            <v>48.28</v>
          </cell>
          <cell r="BN287">
            <v>77.028999999999996</v>
          </cell>
          <cell r="BO287">
            <v>3718.9601199999997</v>
          </cell>
          <cell r="BP287">
            <v>48.72</v>
          </cell>
          <cell r="BQ287">
            <v>158.15600000000001</v>
          </cell>
          <cell r="BR287">
            <v>7705.3603199999998</v>
          </cell>
          <cell r="BS287">
            <v>31.470000000000002</v>
          </cell>
          <cell r="BT287">
            <v>255.315</v>
          </cell>
          <cell r="BU287">
            <v>8034.7630500000005</v>
          </cell>
          <cell r="BV287">
            <v>601.25</v>
          </cell>
          <cell r="BW287">
            <v>5.5179999999999998</v>
          </cell>
          <cell r="BX287">
            <v>3317.6974999999998</v>
          </cell>
          <cell r="BY287">
            <v>30.400000000000002</v>
          </cell>
          <cell r="BZ287">
            <v>153.899</v>
          </cell>
          <cell r="CA287">
            <v>4678.5296000000008</v>
          </cell>
          <cell r="CB287">
            <v>41723.350240000007</v>
          </cell>
          <cell r="CD287">
            <v>16.79</v>
          </cell>
          <cell r="CE287">
            <v>34.832000000000001</v>
          </cell>
          <cell r="CF287">
            <v>584.82927999999993</v>
          </cell>
          <cell r="CG287">
            <v>23.31</v>
          </cell>
          <cell r="CH287">
            <v>29.200000000000003</v>
          </cell>
          <cell r="CI287">
            <v>680.65200000000004</v>
          </cell>
          <cell r="CJ287">
            <v>1265.48128</v>
          </cell>
          <cell r="CL287">
            <v>1412.84</v>
          </cell>
        </row>
        <row r="288">
          <cell r="A288" t="str">
            <v>01/09/2007</v>
          </cell>
          <cell r="B288">
            <v>39091</v>
          </cell>
          <cell r="C288">
            <v>102.67799488896168</v>
          </cell>
          <cell r="D288">
            <v>114.94615094878368</v>
          </cell>
          <cell r="E288">
            <v>73.360443307171465</v>
          </cell>
          <cell r="F288">
            <v>71.720959610301477</v>
          </cell>
          <cell r="G288">
            <v>111.29492433795711</v>
          </cell>
          <cell r="H288">
            <v>133.52799033427306</v>
          </cell>
          <cell r="I288">
            <v>66.31</v>
          </cell>
          <cell r="J288">
            <v>32.249360000000003</v>
          </cell>
          <cell r="K288">
            <v>199.892</v>
          </cell>
          <cell r="L288">
            <v>6446.3890691200004</v>
          </cell>
          <cell r="M288">
            <v>80.67</v>
          </cell>
          <cell r="N288">
            <v>66.734999999999999</v>
          </cell>
          <cell r="O288">
            <v>5383.5124500000002</v>
          </cell>
          <cell r="P288">
            <v>84.820000000000007</v>
          </cell>
          <cell r="Q288">
            <v>151.90899999999999</v>
          </cell>
          <cell r="R288">
            <v>12884.92138</v>
          </cell>
          <cell r="S288">
            <v>38.18</v>
          </cell>
          <cell r="T288">
            <v>93.326800000000006</v>
          </cell>
          <cell r="U288">
            <v>3563.217224</v>
          </cell>
          <cell r="V288">
            <v>29.700000000000003</v>
          </cell>
          <cell r="W288">
            <v>383.89</v>
          </cell>
          <cell r="X288">
            <v>11401.533000000001</v>
          </cell>
          <cell r="Y288">
            <v>76.3</v>
          </cell>
          <cell r="Z288">
            <v>67.765000000000001</v>
          </cell>
          <cell r="AA288">
            <v>5170.4695000000002</v>
          </cell>
          <cell r="AB288">
            <v>21.6</v>
          </cell>
          <cell r="AC288">
            <v>119.554</v>
          </cell>
          <cell r="AD288">
            <v>2582.3664000000003</v>
          </cell>
          <cell r="AE288">
            <v>62.300000000000004</v>
          </cell>
          <cell r="AF288">
            <v>133.565</v>
          </cell>
          <cell r="AG288">
            <v>8321.0995000000003</v>
          </cell>
          <cell r="AH288">
            <v>51.63</v>
          </cell>
          <cell r="AI288">
            <v>81.841999999999999</v>
          </cell>
          <cell r="AJ288">
            <v>4225.5024599999997</v>
          </cell>
          <cell r="AK288">
            <v>59979.01098312001</v>
          </cell>
          <cell r="AM288">
            <v>43.87</v>
          </cell>
          <cell r="AN288">
            <v>48.316000000000003</v>
          </cell>
          <cell r="AO288">
            <v>2119.6229199999998</v>
          </cell>
          <cell r="AP288">
            <v>44.62</v>
          </cell>
          <cell r="AQ288">
            <v>65.361000000000004</v>
          </cell>
          <cell r="AR288">
            <v>2916.4078199999999</v>
          </cell>
          <cell r="AS288">
            <v>100.24000000000001</v>
          </cell>
          <cell r="AT288">
            <v>45.727000000000004</v>
          </cell>
          <cell r="AU288">
            <v>4583.6744800000006</v>
          </cell>
          <cell r="AV288">
            <v>66.31</v>
          </cell>
          <cell r="AW288">
            <v>24.030999999999999</v>
          </cell>
          <cell r="AX288">
            <v>1593.4956099999999</v>
          </cell>
          <cell r="AY288">
            <v>6.45</v>
          </cell>
          <cell r="AZ288">
            <v>38.795000000000002</v>
          </cell>
          <cell r="BA288">
            <v>250.22775000000001</v>
          </cell>
          <cell r="BB288">
            <v>89.75</v>
          </cell>
          <cell r="BC288">
            <v>94.606000000000009</v>
          </cell>
          <cell r="BD288">
            <v>8490.8885000000009</v>
          </cell>
          <cell r="BE288">
            <v>19954.317080000001</v>
          </cell>
          <cell r="BG288">
            <v>52.93</v>
          </cell>
          <cell r="BH288">
            <v>119.285</v>
          </cell>
          <cell r="BI288">
            <v>6313.7550499999998</v>
          </cell>
          <cell r="BJ288">
            <v>25.47</v>
          </cell>
          <cell r="BK288">
            <v>313.66000000000003</v>
          </cell>
          <cell r="BL288">
            <v>7988.9202000000005</v>
          </cell>
          <cell r="BM288">
            <v>48.51</v>
          </cell>
          <cell r="BN288">
            <v>77.028999999999996</v>
          </cell>
          <cell r="BO288">
            <v>3736.6767899999995</v>
          </cell>
          <cell r="BP288">
            <v>48.78</v>
          </cell>
          <cell r="BQ288">
            <v>158.15600000000001</v>
          </cell>
          <cell r="BR288">
            <v>7714.8496800000003</v>
          </cell>
          <cell r="BS288">
            <v>31.310000000000002</v>
          </cell>
          <cell r="BT288">
            <v>255.315</v>
          </cell>
          <cell r="BU288">
            <v>7993.9126500000002</v>
          </cell>
          <cell r="BV288">
            <v>600.75</v>
          </cell>
          <cell r="BW288">
            <v>5.5179999999999998</v>
          </cell>
          <cell r="BX288">
            <v>3314.9384999999997</v>
          </cell>
          <cell r="BY288">
            <v>30.84</v>
          </cell>
          <cell r="BZ288">
            <v>153.899</v>
          </cell>
          <cell r="CA288">
            <v>4746.2451600000004</v>
          </cell>
          <cell r="CB288">
            <v>41809.298029999991</v>
          </cell>
          <cell r="CD288">
            <v>17.03</v>
          </cell>
          <cell r="CE288">
            <v>34.832000000000001</v>
          </cell>
          <cell r="CF288">
            <v>593.18896000000007</v>
          </cell>
          <cell r="CG288">
            <v>23.16</v>
          </cell>
          <cell r="CH288">
            <v>29.200000000000003</v>
          </cell>
          <cell r="CI288">
            <v>676.27200000000005</v>
          </cell>
          <cell r="CJ288">
            <v>1269.4609600000001</v>
          </cell>
          <cell r="CL288">
            <v>1412.1100000000001</v>
          </cell>
        </row>
        <row r="289">
          <cell r="A289" t="str">
            <v>01/10/2007</v>
          </cell>
          <cell r="B289">
            <v>39092</v>
          </cell>
          <cell r="C289">
            <v>103.01144896312306</v>
          </cell>
          <cell r="D289">
            <v>115.4720975015677</v>
          </cell>
          <cell r="E289">
            <v>73.419359592867266</v>
          </cell>
          <cell r="F289">
            <v>70.76848049542194</v>
          </cell>
          <cell r="G289">
            <v>111.5108764186633</v>
          </cell>
          <cell r="H289">
            <v>135.30004027386224</v>
          </cell>
          <cell r="I289">
            <v>67.19</v>
          </cell>
          <cell r="J289">
            <v>32.446470000000005</v>
          </cell>
          <cell r="K289">
            <v>199.892</v>
          </cell>
          <cell r="L289">
            <v>6485.7897812400006</v>
          </cell>
          <cell r="M289">
            <v>81.09</v>
          </cell>
          <cell r="N289">
            <v>66.734999999999999</v>
          </cell>
          <cell r="O289">
            <v>5411.54115</v>
          </cell>
          <cell r="P289">
            <v>84.54</v>
          </cell>
          <cell r="Q289">
            <v>151.90899999999999</v>
          </cell>
          <cell r="R289">
            <v>12842.386860000001</v>
          </cell>
          <cell r="S289">
            <v>37.369999999999997</v>
          </cell>
          <cell r="T289">
            <v>93.326800000000006</v>
          </cell>
          <cell r="U289">
            <v>3487.6225159999999</v>
          </cell>
          <cell r="V289">
            <v>29.78</v>
          </cell>
          <cell r="W289">
            <v>383.89</v>
          </cell>
          <cell r="X289">
            <v>11432.244199999999</v>
          </cell>
          <cell r="Y289">
            <v>77.5</v>
          </cell>
          <cell r="Z289">
            <v>67.765000000000001</v>
          </cell>
          <cell r="AA289">
            <v>5251.7875000000004</v>
          </cell>
          <cell r="AB289">
            <v>21.490000000000002</v>
          </cell>
          <cell r="AC289">
            <v>119.554</v>
          </cell>
          <cell r="AD289">
            <v>2569.2154600000003</v>
          </cell>
          <cell r="AE289">
            <v>63.03</v>
          </cell>
          <cell r="AF289">
            <v>133.565</v>
          </cell>
          <cell r="AG289">
            <v>8418.6019500000002</v>
          </cell>
          <cell r="AH289">
            <v>52.230000000000004</v>
          </cell>
          <cell r="AI289">
            <v>81.841999999999999</v>
          </cell>
          <cell r="AJ289">
            <v>4274.6076600000006</v>
          </cell>
          <cell r="AK289">
            <v>60173.797077239993</v>
          </cell>
          <cell r="AM289">
            <v>43.59</v>
          </cell>
          <cell r="AN289">
            <v>48.316000000000003</v>
          </cell>
          <cell r="AO289">
            <v>2106.0944400000003</v>
          </cell>
          <cell r="AP289">
            <v>45.06</v>
          </cell>
          <cell r="AQ289">
            <v>65.361000000000004</v>
          </cell>
          <cell r="AR289">
            <v>2945.1666600000003</v>
          </cell>
          <cell r="AS289">
            <v>100.83</v>
          </cell>
          <cell r="AT289">
            <v>45.727000000000004</v>
          </cell>
          <cell r="AU289">
            <v>4610.6534099999999</v>
          </cell>
          <cell r="AV289">
            <v>67.19</v>
          </cell>
          <cell r="AW289">
            <v>24.030999999999999</v>
          </cell>
          <cell r="AX289">
            <v>1614.6428899999999</v>
          </cell>
          <cell r="AY289">
            <v>6.3900000000000006</v>
          </cell>
          <cell r="AZ289">
            <v>38.795000000000002</v>
          </cell>
          <cell r="BA289">
            <v>247.90005000000002</v>
          </cell>
          <cell r="BB289">
            <v>90.070000000000007</v>
          </cell>
          <cell r="BC289">
            <v>94.606000000000009</v>
          </cell>
          <cell r="BD289">
            <v>8521.1624200000024</v>
          </cell>
          <cell r="BE289">
            <v>20045.619870000002</v>
          </cell>
          <cell r="BG289">
            <v>52.68</v>
          </cell>
          <cell r="BH289">
            <v>119.285</v>
          </cell>
          <cell r="BI289">
            <v>6283.9337999999998</v>
          </cell>
          <cell r="BJ289">
            <v>25.43</v>
          </cell>
          <cell r="BK289">
            <v>313.66000000000003</v>
          </cell>
          <cell r="BL289">
            <v>7976.3738000000003</v>
          </cell>
          <cell r="BM289">
            <v>48.59</v>
          </cell>
          <cell r="BN289">
            <v>77.028999999999996</v>
          </cell>
          <cell r="BO289">
            <v>3742.8391099999999</v>
          </cell>
          <cell r="BP289">
            <v>49.02</v>
          </cell>
          <cell r="BQ289">
            <v>158.15600000000001</v>
          </cell>
          <cell r="BR289">
            <v>7752.8071200000004</v>
          </cell>
          <cell r="BS289">
            <v>31.37</v>
          </cell>
          <cell r="BT289">
            <v>255.315</v>
          </cell>
          <cell r="BU289">
            <v>8009.2315500000004</v>
          </cell>
          <cell r="BV289">
            <v>599</v>
          </cell>
          <cell r="BW289">
            <v>5.5179999999999998</v>
          </cell>
          <cell r="BX289">
            <v>3305.2819999999997</v>
          </cell>
          <cell r="BY289">
            <v>31.01</v>
          </cell>
          <cell r="BZ289">
            <v>153.899</v>
          </cell>
          <cell r="CA289">
            <v>4772.4079900000006</v>
          </cell>
          <cell r="CB289">
            <v>41842.875370000002</v>
          </cell>
          <cell r="CD289">
            <v>16.940000000000001</v>
          </cell>
          <cell r="CE289">
            <v>34.832000000000001</v>
          </cell>
          <cell r="CF289">
            <v>590.05408000000011</v>
          </cell>
          <cell r="CG289">
            <v>22.69</v>
          </cell>
          <cell r="CH289">
            <v>29.200000000000003</v>
          </cell>
          <cell r="CI289">
            <v>662.54800000000012</v>
          </cell>
          <cell r="CJ289">
            <v>1252.6020800000001</v>
          </cell>
          <cell r="CL289">
            <v>1414.8500000000001</v>
          </cell>
        </row>
        <row r="290">
          <cell r="A290" t="str">
            <v>01/11/2007</v>
          </cell>
          <cell r="B290">
            <v>39093</v>
          </cell>
          <cell r="C290">
            <v>104.17775576179802</v>
          </cell>
          <cell r="D290">
            <v>118.50042243545124</v>
          </cell>
          <cell r="E290">
            <v>74.554255282906382</v>
          </cell>
          <cell r="F290">
            <v>70.864525695061246</v>
          </cell>
          <cell r="G290">
            <v>112.21823770491801</v>
          </cell>
          <cell r="H290">
            <v>138.7434554973822</v>
          </cell>
          <cell r="I290">
            <v>68.900000000000006</v>
          </cell>
          <cell r="J290">
            <v>32.833660000000002</v>
          </cell>
          <cell r="K290">
            <v>199.892</v>
          </cell>
          <cell r="L290">
            <v>6563.1859647199999</v>
          </cell>
          <cell r="M290">
            <v>81.66</v>
          </cell>
          <cell r="N290">
            <v>66.734999999999999</v>
          </cell>
          <cell r="O290">
            <v>5449.5801000000001</v>
          </cell>
          <cell r="P290">
            <v>85.210000000000008</v>
          </cell>
          <cell r="Q290">
            <v>151.90899999999999</v>
          </cell>
          <cell r="R290">
            <v>12944.16589</v>
          </cell>
          <cell r="S290">
            <v>37.65</v>
          </cell>
          <cell r="T290">
            <v>93.326800000000006</v>
          </cell>
          <cell r="U290">
            <v>3513.7540200000003</v>
          </cell>
          <cell r="V290">
            <v>30.060000000000002</v>
          </cell>
          <cell r="W290">
            <v>383.89</v>
          </cell>
          <cell r="X290">
            <v>11539.733400000001</v>
          </cell>
          <cell r="Y290">
            <v>79.08</v>
          </cell>
          <cell r="Z290">
            <v>67.765000000000001</v>
          </cell>
          <cell r="AA290">
            <v>5358.8562000000002</v>
          </cell>
          <cell r="AB290">
            <v>21.88</v>
          </cell>
          <cell r="AC290">
            <v>119.554</v>
          </cell>
          <cell r="AD290">
            <v>2615.8415199999999</v>
          </cell>
          <cell r="AE290">
            <v>63.900000000000006</v>
          </cell>
          <cell r="AF290">
            <v>133.565</v>
          </cell>
          <cell r="AG290">
            <v>8534.8035</v>
          </cell>
          <cell r="AH290">
            <v>52.97</v>
          </cell>
          <cell r="AI290">
            <v>81.841999999999999</v>
          </cell>
          <cell r="AJ290">
            <v>4335.1707399999996</v>
          </cell>
          <cell r="AK290">
            <v>60855.091334720011</v>
          </cell>
          <cell r="AM290">
            <v>44.5</v>
          </cell>
          <cell r="AN290">
            <v>48.316000000000003</v>
          </cell>
          <cell r="AO290">
            <v>2150.0619999999999</v>
          </cell>
          <cell r="AP290">
            <v>45.42</v>
          </cell>
          <cell r="AQ290">
            <v>65.361000000000004</v>
          </cell>
          <cell r="AR290">
            <v>2968.6966200000002</v>
          </cell>
          <cell r="AS290">
            <v>106.42</v>
          </cell>
          <cell r="AT290">
            <v>45.727000000000004</v>
          </cell>
          <cell r="AU290">
            <v>4866.2673400000003</v>
          </cell>
          <cell r="AV290">
            <v>68.900000000000006</v>
          </cell>
          <cell r="AW290">
            <v>24.030999999999999</v>
          </cell>
          <cell r="AX290">
            <v>1655.7359000000001</v>
          </cell>
          <cell r="AY290">
            <v>6.7</v>
          </cell>
          <cell r="AZ290">
            <v>38.795000000000002</v>
          </cell>
          <cell r="BA290">
            <v>259.92650000000003</v>
          </cell>
          <cell r="BB290">
            <v>91.65</v>
          </cell>
          <cell r="BC290">
            <v>94.606000000000009</v>
          </cell>
          <cell r="BD290">
            <v>8670.6399000000019</v>
          </cell>
          <cell r="BE290">
            <v>20571.328260000002</v>
          </cell>
          <cell r="BG290">
            <v>53.21</v>
          </cell>
          <cell r="BH290">
            <v>119.285</v>
          </cell>
          <cell r="BI290">
            <v>6347.1548499999999</v>
          </cell>
          <cell r="BJ290">
            <v>25.97</v>
          </cell>
          <cell r="BK290">
            <v>313.66000000000003</v>
          </cell>
          <cell r="BL290">
            <v>8145.7502000000004</v>
          </cell>
          <cell r="BM290">
            <v>49.59</v>
          </cell>
          <cell r="BN290">
            <v>77.028999999999996</v>
          </cell>
          <cell r="BO290">
            <v>3819.8681099999999</v>
          </cell>
          <cell r="BP290">
            <v>49.94</v>
          </cell>
          <cell r="BQ290">
            <v>158.15600000000001</v>
          </cell>
          <cell r="BR290">
            <v>7898.3106399999997</v>
          </cell>
          <cell r="BS290">
            <v>31.87</v>
          </cell>
          <cell r="BT290">
            <v>255.315</v>
          </cell>
          <cell r="BU290">
            <v>8136.8890499999998</v>
          </cell>
          <cell r="BV290">
            <v>592.75</v>
          </cell>
          <cell r="BW290">
            <v>5.5179999999999998</v>
          </cell>
          <cell r="BX290">
            <v>3270.7945</v>
          </cell>
          <cell r="BY290">
            <v>31.650000000000002</v>
          </cell>
          <cell r="BZ290">
            <v>153.899</v>
          </cell>
          <cell r="CA290">
            <v>4870.9033500000005</v>
          </cell>
          <cell r="CB290">
            <v>42489.670699999995</v>
          </cell>
          <cell r="CD290">
            <v>17.190000000000001</v>
          </cell>
          <cell r="CE290">
            <v>34.832000000000001</v>
          </cell>
          <cell r="CF290">
            <v>598.76208000000008</v>
          </cell>
          <cell r="CG290">
            <v>22.45</v>
          </cell>
          <cell r="CH290">
            <v>29.200000000000003</v>
          </cell>
          <cell r="CI290">
            <v>655.54000000000008</v>
          </cell>
          <cell r="CJ290">
            <v>1254.3020800000002</v>
          </cell>
          <cell r="CL290">
            <v>1423.825</v>
          </cell>
        </row>
        <row r="291">
          <cell r="A291" t="str">
            <v>01/12/2007</v>
          </cell>
          <cell r="B291">
            <v>39094</v>
          </cell>
          <cell r="C291">
            <v>104.31839408382287</v>
          </cell>
          <cell r="D291">
            <v>120.23041383958608</v>
          </cell>
          <cell r="E291">
            <v>75.00460704212783</v>
          </cell>
          <cell r="F291">
            <v>71.379120055519337</v>
          </cell>
          <cell r="G291">
            <v>112.76245271122318</v>
          </cell>
          <cell r="H291">
            <v>139.95167136528391</v>
          </cell>
          <cell r="I291">
            <v>69.5</v>
          </cell>
          <cell r="J291">
            <v>32.911100000000005</v>
          </cell>
          <cell r="K291">
            <v>199.892</v>
          </cell>
          <cell r="L291">
            <v>6578.6656012000012</v>
          </cell>
          <cell r="M291">
            <v>82.19</v>
          </cell>
          <cell r="N291">
            <v>66.734999999999999</v>
          </cell>
          <cell r="O291">
            <v>5484.9496499999996</v>
          </cell>
          <cell r="P291">
            <v>84.28</v>
          </cell>
          <cell r="Q291">
            <v>151.90899999999999</v>
          </cell>
          <cell r="R291">
            <v>12802.890519999999</v>
          </cell>
          <cell r="S291">
            <v>38.03</v>
          </cell>
          <cell r="T291">
            <v>93.326800000000006</v>
          </cell>
          <cell r="U291">
            <v>3549.2182040000002</v>
          </cell>
          <cell r="V291">
            <v>30.28</v>
          </cell>
          <cell r="W291">
            <v>383.89</v>
          </cell>
          <cell r="X291">
            <v>11624.189200000001</v>
          </cell>
          <cell r="Y291">
            <v>79.25</v>
          </cell>
          <cell r="Z291">
            <v>67.765000000000001</v>
          </cell>
          <cell r="AA291">
            <v>5370.3762500000003</v>
          </cell>
          <cell r="AB291">
            <v>22.12</v>
          </cell>
          <cell r="AC291">
            <v>119.554</v>
          </cell>
          <cell r="AD291">
            <v>2644.5344800000003</v>
          </cell>
          <cell r="AE291">
            <v>63.84</v>
          </cell>
          <cell r="AF291">
            <v>133.565</v>
          </cell>
          <cell r="AG291">
            <v>8526.7896000000001</v>
          </cell>
          <cell r="AH291">
            <v>53.22</v>
          </cell>
          <cell r="AI291">
            <v>81.841999999999999</v>
          </cell>
          <cell r="AJ291">
            <v>4355.6312399999997</v>
          </cell>
          <cell r="AK291">
            <v>60937.244745200005</v>
          </cell>
          <cell r="AM291">
            <v>45</v>
          </cell>
          <cell r="AN291">
            <v>48.316000000000003</v>
          </cell>
          <cell r="AO291">
            <v>2174.2200000000003</v>
          </cell>
          <cell r="AP291">
            <v>45.900000000000006</v>
          </cell>
          <cell r="AQ291">
            <v>65.361000000000004</v>
          </cell>
          <cell r="AR291">
            <v>3000.0699000000004</v>
          </cell>
          <cell r="AS291">
            <v>108.23</v>
          </cell>
          <cell r="AT291">
            <v>45.727000000000004</v>
          </cell>
          <cell r="AU291">
            <v>4949.0332100000005</v>
          </cell>
          <cell r="AV291">
            <v>69.5</v>
          </cell>
          <cell r="AW291">
            <v>24.030999999999999</v>
          </cell>
          <cell r="AX291">
            <v>1670.1544999999999</v>
          </cell>
          <cell r="AY291">
            <v>6.92</v>
          </cell>
          <cell r="AZ291">
            <v>38.795000000000002</v>
          </cell>
          <cell r="BA291">
            <v>268.46140000000003</v>
          </cell>
          <cell r="BB291">
            <v>93.12</v>
          </cell>
          <cell r="BC291">
            <v>94.606000000000009</v>
          </cell>
          <cell r="BD291">
            <v>8809.7107200000009</v>
          </cell>
          <cell r="BE291">
            <v>20871.649730000005</v>
          </cell>
          <cell r="BG291">
            <v>53.160000000000004</v>
          </cell>
          <cell r="BH291">
            <v>119.285</v>
          </cell>
          <cell r="BI291">
            <v>6341.1905999999999</v>
          </cell>
          <cell r="BJ291">
            <v>26.400000000000002</v>
          </cell>
          <cell r="BK291">
            <v>313.66000000000003</v>
          </cell>
          <cell r="BL291">
            <v>8280.6240000000016</v>
          </cell>
          <cell r="BM291">
            <v>49.35</v>
          </cell>
          <cell r="BN291">
            <v>77.028999999999996</v>
          </cell>
          <cell r="BO291">
            <v>3801.3811499999997</v>
          </cell>
          <cell r="BP291">
            <v>50.15</v>
          </cell>
          <cell r="BQ291">
            <v>158.15600000000001</v>
          </cell>
          <cell r="BR291">
            <v>7931.5234</v>
          </cell>
          <cell r="BS291">
            <v>32.06</v>
          </cell>
          <cell r="BT291">
            <v>255.315</v>
          </cell>
          <cell r="BU291">
            <v>8185.3989000000001</v>
          </cell>
          <cell r="BV291">
            <v>605</v>
          </cell>
          <cell r="BW291">
            <v>5.5179999999999998</v>
          </cell>
          <cell r="BX291">
            <v>3338.39</v>
          </cell>
          <cell r="BY291">
            <v>31.63</v>
          </cell>
          <cell r="BZ291">
            <v>153.899</v>
          </cell>
          <cell r="CA291">
            <v>4867.8253699999996</v>
          </cell>
          <cell r="CB291">
            <v>42746.333420000003</v>
          </cell>
          <cell r="CD291">
            <v>17.2</v>
          </cell>
          <cell r="CE291">
            <v>34.832000000000001</v>
          </cell>
          <cell r="CF291">
            <v>599.11040000000003</v>
          </cell>
          <cell r="CG291">
            <v>22.75</v>
          </cell>
          <cell r="CH291">
            <v>29.200000000000003</v>
          </cell>
          <cell r="CI291">
            <v>664.30000000000007</v>
          </cell>
          <cell r="CJ291">
            <v>1263.4104000000002</v>
          </cell>
          <cell r="CL291">
            <v>1430.73</v>
          </cell>
        </row>
        <row r="292">
          <cell r="A292" t="str">
            <v>01/16/2007</v>
          </cell>
          <cell r="B292">
            <v>39098</v>
          </cell>
          <cell r="C292">
            <v>104.78610050632204</v>
          </cell>
          <cell r="D292">
            <v>122.03323296304853</v>
          </cell>
          <cell r="E292">
            <v>74.154840389306642</v>
          </cell>
          <cell r="F292">
            <v>72.203978828892247</v>
          </cell>
          <cell r="G292">
            <v>112.85466582597729</v>
          </cell>
          <cell r="H292">
            <v>141.15988723318566</v>
          </cell>
          <cell r="I292">
            <v>70.100000000000009</v>
          </cell>
          <cell r="J292">
            <v>33.0167</v>
          </cell>
          <cell r="K292">
            <v>199.892</v>
          </cell>
          <cell r="L292">
            <v>6599.7741963999997</v>
          </cell>
          <cell r="M292">
            <v>82.91</v>
          </cell>
          <cell r="N292">
            <v>66.734999999999999</v>
          </cell>
          <cell r="O292">
            <v>5532.9988499999999</v>
          </cell>
          <cell r="P292">
            <v>84.36</v>
          </cell>
          <cell r="Q292">
            <v>151.90899999999999</v>
          </cell>
          <cell r="R292">
            <v>12815.043239999999</v>
          </cell>
          <cell r="S292">
            <v>38.71</v>
          </cell>
          <cell r="T292">
            <v>93.326800000000006</v>
          </cell>
          <cell r="U292">
            <v>3612.6804280000001</v>
          </cell>
          <cell r="V292">
            <v>30.900000000000002</v>
          </cell>
          <cell r="W292">
            <v>383.89</v>
          </cell>
          <cell r="X292">
            <v>11862.201000000001</v>
          </cell>
          <cell r="Y292">
            <v>78.180000000000007</v>
          </cell>
          <cell r="Z292">
            <v>67.765000000000001</v>
          </cell>
          <cell r="AA292">
            <v>5297.8677000000007</v>
          </cell>
          <cell r="AB292">
            <v>22.330000000000002</v>
          </cell>
          <cell r="AC292">
            <v>119.554</v>
          </cell>
          <cell r="AD292">
            <v>2669.6408200000001</v>
          </cell>
          <cell r="AE292">
            <v>63.35</v>
          </cell>
          <cell r="AF292">
            <v>133.565</v>
          </cell>
          <cell r="AG292">
            <v>8461.3427499999998</v>
          </cell>
          <cell r="AH292">
            <v>53.26</v>
          </cell>
          <cell r="AI292">
            <v>81.841999999999999</v>
          </cell>
          <cell r="AJ292">
            <v>4358.9049199999999</v>
          </cell>
          <cell r="AK292">
            <v>61210.453904399998</v>
          </cell>
          <cell r="AM292">
            <v>44.24</v>
          </cell>
          <cell r="AN292">
            <v>48.316000000000003</v>
          </cell>
          <cell r="AO292">
            <v>2137.4998400000004</v>
          </cell>
          <cell r="AP292">
            <v>46.14</v>
          </cell>
          <cell r="AQ292">
            <v>65.361000000000004</v>
          </cell>
          <cell r="AR292">
            <v>3015.7565400000003</v>
          </cell>
          <cell r="AS292">
            <v>112.09</v>
          </cell>
          <cell r="AT292">
            <v>45.727000000000004</v>
          </cell>
          <cell r="AU292">
            <v>5125.5394300000007</v>
          </cell>
          <cell r="AV292">
            <v>70.100000000000009</v>
          </cell>
          <cell r="AW292">
            <v>24.030999999999999</v>
          </cell>
          <cell r="AX292">
            <v>1684.5731000000001</v>
          </cell>
          <cell r="AY292">
            <v>6.95</v>
          </cell>
          <cell r="AZ292">
            <v>38.795000000000002</v>
          </cell>
          <cell r="BA292">
            <v>269.62524999999999</v>
          </cell>
          <cell r="BB292">
            <v>94.62</v>
          </cell>
          <cell r="BC292">
            <v>94.606000000000009</v>
          </cell>
          <cell r="BD292">
            <v>8951.6197200000006</v>
          </cell>
          <cell r="BE292">
            <v>21184.613880000001</v>
          </cell>
          <cell r="BG292">
            <v>51.61</v>
          </cell>
          <cell r="BH292">
            <v>119.285</v>
          </cell>
          <cell r="BI292">
            <v>6156.2988500000001</v>
          </cell>
          <cell r="BJ292">
            <v>26.35</v>
          </cell>
          <cell r="BK292">
            <v>313.66000000000003</v>
          </cell>
          <cell r="BL292">
            <v>8264.9410000000007</v>
          </cell>
          <cell r="BM292">
            <v>49.22</v>
          </cell>
          <cell r="BN292">
            <v>77.028999999999996</v>
          </cell>
          <cell r="BO292">
            <v>3791.3673799999997</v>
          </cell>
          <cell r="BP292">
            <v>49.72</v>
          </cell>
          <cell r="BQ292">
            <v>158.15600000000001</v>
          </cell>
          <cell r="BR292">
            <v>7863.5163199999997</v>
          </cell>
          <cell r="BS292">
            <v>31.5</v>
          </cell>
          <cell r="BT292">
            <v>255.315</v>
          </cell>
          <cell r="BU292">
            <v>8042.4224999999997</v>
          </cell>
          <cell r="BV292">
            <v>602</v>
          </cell>
          <cell r="BW292">
            <v>5.5179999999999998</v>
          </cell>
          <cell r="BX292">
            <v>3321.8359999999998</v>
          </cell>
          <cell r="BY292">
            <v>31.330000000000002</v>
          </cell>
          <cell r="BZ292">
            <v>153.899</v>
          </cell>
          <cell r="CA292">
            <v>4821.6556700000001</v>
          </cell>
          <cell r="CB292">
            <v>42262.03772</v>
          </cell>
          <cell r="CD292">
            <v>17.2</v>
          </cell>
          <cell r="CE292">
            <v>34.832000000000001</v>
          </cell>
          <cell r="CF292">
            <v>599.11040000000003</v>
          </cell>
          <cell r="CG292">
            <v>23.25</v>
          </cell>
          <cell r="CH292">
            <v>29.200000000000003</v>
          </cell>
          <cell r="CI292">
            <v>678.90000000000009</v>
          </cell>
          <cell r="CJ292">
            <v>1278.0104000000001</v>
          </cell>
          <cell r="CL292">
            <v>1431.9</v>
          </cell>
        </row>
        <row r="293">
          <cell r="A293" t="str">
            <v>01/17/2007</v>
          </cell>
          <cell r="B293">
            <v>39099</v>
          </cell>
          <cell r="C293">
            <v>105.11709925783698</v>
          </cell>
          <cell r="D293">
            <v>122.84517261960958</v>
          </cell>
          <cell r="E293">
            <v>76.425611983834301</v>
          </cell>
          <cell r="F293">
            <v>71.092891801271875</v>
          </cell>
          <cell r="G293">
            <v>112.75378310214374</v>
          </cell>
          <cell r="H293">
            <v>141.32098268223922</v>
          </cell>
          <cell r="I293">
            <v>70.180000000000007</v>
          </cell>
          <cell r="J293">
            <v>32.939260000000004</v>
          </cell>
          <cell r="K293">
            <v>199.892</v>
          </cell>
          <cell r="L293">
            <v>6584.2945599200011</v>
          </cell>
          <cell r="M293">
            <v>82.600000000000009</v>
          </cell>
          <cell r="N293">
            <v>66.734999999999999</v>
          </cell>
          <cell r="O293">
            <v>5512.3110000000006</v>
          </cell>
          <cell r="P293">
            <v>85</v>
          </cell>
          <cell r="Q293">
            <v>151.90899999999999</v>
          </cell>
          <cell r="R293">
            <v>12912.264999999999</v>
          </cell>
          <cell r="S293">
            <v>39</v>
          </cell>
          <cell r="T293">
            <v>93.326800000000006</v>
          </cell>
          <cell r="U293">
            <v>3639.7452000000003</v>
          </cell>
          <cell r="V293">
            <v>31.09</v>
          </cell>
          <cell r="W293">
            <v>383.89</v>
          </cell>
          <cell r="X293">
            <v>11935.140099999999</v>
          </cell>
          <cell r="Y293">
            <v>77.08</v>
          </cell>
          <cell r="Z293">
            <v>67.765000000000001</v>
          </cell>
          <cell r="AA293">
            <v>5223.3261999999995</v>
          </cell>
          <cell r="AB293">
            <v>22.42</v>
          </cell>
          <cell r="AC293">
            <v>119.554</v>
          </cell>
          <cell r="AD293">
            <v>2680.4006800000002</v>
          </cell>
          <cell r="AE293">
            <v>63.910000000000004</v>
          </cell>
          <cell r="AF293">
            <v>133.565</v>
          </cell>
          <cell r="AG293">
            <v>8536.1391500000009</v>
          </cell>
          <cell r="AH293">
            <v>53.52</v>
          </cell>
          <cell r="AI293">
            <v>81.841999999999999</v>
          </cell>
          <cell r="AJ293">
            <v>4380.1838400000006</v>
          </cell>
          <cell r="AK293">
            <v>61403.805729919994</v>
          </cell>
          <cell r="AM293">
            <v>44.79</v>
          </cell>
          <cell r="AN293">
            <v>48.316000000000003</v>
          </cell>
          <cell r="AO293">
            <v>2164.0736400000001</v>
          </cell>
          <cell r="AP293">
            <v>46.21</v>
          </cell>
          <cell r="AQ293">
            <v>65.361000000000004</v>
          </cell>
          <cell r="AR293">
            <v>3020.3318100000001</v>
          </cell>
          <cell r="AS293">
            <v>112.15</v>
          </cell>
          <cell r="AT293">
            <v>45.727000000000004</v>
          </cell>
          <cell r="AU293">
            <v>5128.2830500000009</v>
          </cell>
          <cell r="AV293">
            <v>70.180000000000007</v>
          </cell>
          <cell r="AW293">
            <v>24.030999999999999</v>
          </cell>
          <cell r="AX293">
            <v>1686.49558</v>
          </cell>
          <cell r="AY293">
            <v>6.88</v>
          </cell>
          <cell r="AZ293">
            <v>38.795000000000002</v>
          </cell>
          <cell r="BA293">
            <v>266.90960000000001</v>
          </cell>
          <cell r="BB293">
            <v>95.76</v>
          </cell>
          <cell r="BC293">
            <v>94.606000000000009</v>
          </cell>
          <cell r="BD293">
            <v>9059.4705600000016</v>
          </cell>
          <cell r="BE293">
            <v>21325.564240000003</v>
          </cell>
          <cell r="BG293">
            <v>52.800000000000004</v>
          </cell>
          <cell r="BH293">
            <v>119.285</v>
          </cell>
          <cell r="BI293">
            <v>6298.2480000000005</v>
          </cell>
          <cell r="BJ293">
            <v>26.97</v>
          </cell>
          <cell r="BK293">
            <v>313.66000000000003</v>
          </cell>
          <cell r="BL293">
            <v>8459.4102000000003</v>
          </cell>
          <cell r="BM293">
            <v>50.35</v>
          </cell>
          <cell r="BN293">
            <v>77.028999999999996</v>
          </cell>
          <cell r="BO293">
            <v>3878.4101499999997</v>
          </cell>
          <cell r="BP293">
            <v>51.95</v>
          </cell>
          <cell r="BQ293">
            <v>158.15600000000001</v>
          </cell>
          <cell r="BR293">
            <v>8216.2042000000001</v>
          </cell>
          <cell r="BS293">
            <v>32.81</v>
          </cell>
          <cell r="BT293">
            <v>255.315</v>
          </cell>
          <cell r="BU293">
            <v>8376.8851500000001</v>
          </cell>
          <cell r="BV293">
            <v>625.5</v>
          </cell>
          <cell r="BW293">
            <v>5.5179999999999998</v>
          </cell>
          <cell r="BX293">
            <v>3451.509</v>
          </cell>
          <cell r="BY293">
            <v>31.68</v>
          </cell>
          <cell r="BZ293">
            <v>153.899</v>
          </cell>
          <cell r="CA293">
            <v>4875.5203199999996</v>
          </cell>
          <cell r="CB293">
            <v>43556.187019999998</v>
          </cell>
          <cell r="CD293">
            <v>17.13</v>
          </cell>
          <cell r="CE293">
            <v>34.832000000000001</v>
          </cell>
          <cell r="CF293">
            <v>596.67215999999996</v>
          </cell>
          <cell r="CG293">
            <v>22.66</v>
          </cell>
          <cell r="CH293">
            <v>29.200000000000003</v>
          </cell>
          <cell r="CI293">
            <v>661.67200000000003</v>
          </cell>
          <cell r="CJ293">
            <v>1258.3441600000001</v>
          </cell>
          <cell r="CL293">
            <v>1430.6200000000001</v>
          </cell>
        </row>
        <row r="294">
          <cell r="A294" t="str">
            <v>01/18/2007</v>
          </cell>
          <cell r="B294">
            <v>39100</v>
          </cell>
          <cell r="C294">
            <v>105.12049832445776</v>
          </cell>
          <cell r="D294">
            <v>122.12213341742238</v>
          </cell>
          <cell r="E294">
            <v>76.576668743611549</v>
          </cell>
          <cell r="F294">
            <v>71.274948302047008</v>
          </cell>
          <cell r="G294">
            <v>112.41882093316519</v>
          </cell>
          <cell r="H294">
            <v>139.85098670962546</v>
          </cell>
          <cell r="I294">
            <v>69.45</v>
          </cell>
          <cell r="J294">
            <v>33.481320000000004</v>
          </cell>
          <cell r="K294">
            <v>199.892</v>
          </cell>
          <cell r="L294">
            <v>6692.6480174400003</v>
          </cell>
          <cell r="M294">
            <v>82.43</v>
          </cell>
          <cell r="N294">
            <v>66.734999999999999</v>
          </cell>
          <cell r="O294">
            <v>5500.96605</v>
          </cell>
          <cell r="P294">
            <v>84.850000000000009</v>
          </cell>
          <cell r="Q294">
            <v>151.90899999999999</v>
          </cell>
          <cell r="R294">
            <v>12889.478650000001</v>
          </cell>
          <cell r="S294">
            <v>38.47</v>
          </cell>
          <cell r="T294">
            <v>93.326800000000006</v>
          </cell>
          <cell r="U294">
            <v>3590.2819960000002</v>
          </cell>
          <cell r="V294">
            <v>30.92</v>
          </cell>
          <cell r="W294">
            <v>383.89</v>
          </cell>
          <cell r="X294">
            <v>11869.8788</v>
          </cell>
          <cell r="Y294">
            <v>77.23</v>
          </cell>
          <cell r="Z294">
            <v>67.765000000000001</v>
          </cell>
          <cell r="AA294">
            <v>5233.4909500000003</v>
          </cell>
          <cell r="AB294">
            <v>22.6</v>
          </cell>
          <cell r="AC294">
            <v>119.554</v>
          </cell>
          <cell r="AD294">
            <v>2701.9204000000004</v>
          </cell>
          <cell r="AE294">
            <v>63.660000000000004</v>
          </cell>
          <cell r="AF294">
            <v>133.565</v>
          </cell>
          <cell r="AG294">
            <v>8502.7479000000003</v>
          </cell>
          <cell r="AH294">
            <v>54.06</v>
          </cell>
          <cell r="AI294">
            <v>81.841999999999999</v>
          </cell>
          <cell r="AJ294">
            <v>4424.3785200000002</v>
          </cell>
          <cell r="AK294">
            <v>61405.791283440005</v>
          </cell>
          <cell r="AM294">
            <v>44.38</v>
          </cell>
          <cell r="AN294">
            <v>48.316000000000003</v>
          </cell>
          <cell r="AO294">
            <v>2144.2640800000004</v>
          </cell>
          <cell r="AP294">
            <v>46.2</v>
          </cell>
          <cell r="AQ294">
            <v>65.361000000000004</v>
          </cell>
          <cell r="AR294">
            <v>3019.6782000000003</v>
          </cell>
          <cell r="AS294">
            <v>110.65</v>
          </cell>
          <cell r="AT294">
            <v>45.727000000000004</v>
          </cell>
          <cell r="AU294">
            <v>5059.6925500000007</v>
          </cell>
          <cell r="AV294">
            <v>69.45</v>
          </cell>
          <cell r="AW294">
            <v>24.030999999999999</v>
          </cell>
          <cell r="AX294">
            <v>1668.9529499999999</v>
          </cell>
          <cell r="AY294">
            <v>6.88</v>
          </cell>
          <cell r="AZ294">
            <v>38.795000000000002</v>
          </cell>
          <cell r="BA294">
            <v>266.90960000000001</v>
          </cell>
          <cell r="BB294">
            <v>95.56</v>
          </cell>
          <cell r="BC294">
            <v>94.606000000000009</v>
          </cell>
          <cell r="BD294">
            <v>9040.5493600000009</v>
          </cell>
          <cell r="BE294">
            <v>21200.046740000005</v>
          </cell>
          <cell r="BG294">
            <v>52.82</v>
          </cell>
          <cell r="BH294">
            <v>119.285</v>
          </cell>
          <cell r="BI294">
            <v>6300.6336999999994</v>
          </cell>
          <cell r="BJ294">
            <v>27.09</v>
          </cell>
          <cell r="BK294">
            <v>313.66000000000003</v>
          </cell>
          <cell r="BL294">
            <v>8497.0493999999999</v>
          </cell>
          <cell r="BM294">
            <v>50.93</v>
          </cell>
          <cell r="BN294">
            <v>77.028999999999996</v>
          </cell>
          <cell r="BO294">
            <v>3923.0869699999998</v>
          </cell>
          <cell r="BP294">
            <v>52.050000000000004</v>
          </cell>
          <cell r="BQ294">
            <v>158.15600000000001</v>
          </cell>
          <cell r="BR294">
            <v>8232.0198000000019</v>
          </cell>
          <cell r="BS294">
            <v>32.9</v>
          </cell>
          <cell r="BT294">
            <v>255.315</v>
          </cell>
          <cell r="BU294">
            <v>8399.8634999999995</v>
          </cell>
          <cell r="BV294">
            <v>619</v>
          </cell>
          <cell r="BW294">
            <v>5.5179999999999998</v>
          </cell>
          <cell r="BX294">
            <v>3415.6419999999998</v>
          </cell>
          <cell r="BY294">
            <v>31.67</v>
          </cell>
          <cell r="BZ294">
            <v>153.899</v>
          </cell>
          <cell r="CA294">
            <v>4873.9813300000005</v>
          </cell>
          <cell r="CB294">
            <v>43642.276700000002</v>
          </cell>
          <cell r="CD294">
            <v>17.080000000000002</v>
          </cell>
          <cell r="CE294">
            <v>34.832000000000001</v>
          </cell>
          <cell r="CF294">
            <v>594.93056000000013</v>
          </cell>
          <cell r="CG294">
            <v>22.830000000000002</v>
          </cell>
          <cell r="CH294">
            <v>29.200000000000003</v>
          </cell>
          <cell r="CI294">
            <v>666.63600000000008</v>
          </cell>
          <cell r="CJ294">
            <v>1261.5665600000002</v>
          </cell>
          <cell r="CL294">
            <v>1426.3700000000001</v>
          </cell>
        </row>
        <row r="295">
          <cell r="A295" t="str">
            <v>01/19/2007</v>
          </cell>
          <cell r="B295">
            <v>39101</v>
          </cell>
          <cell r="C295">
            <v>105.69878284270355</v>
          </cell>
          <cell r="D295">
            <v>123.59837085303815</v>
          </cell>
          <cell r="E295">
            <v>78.299776606821368</v>
          </cell>
          <cell r="F295">
            <v>71.539147177327791</v>
          </cell>
          <cell r="G295">
            <v>112.74432534678436</v>
          </cell>
          <cell r="H295">
            <v>141.92509061619009</v>
          </cell>
          <cell r="I295">
            <v>70.48</v>
          </cell>
          <cell r="J295">
            <v>33.945950000000003</v>
          </cell>
          <cell r="K295">
            <v>199.892</v>
          </cell>
          <cell r="L295">
            <v>6785.523837400001</v>
          </cell>
          <cell r="M295">
            <v>82.56</v>
          </cell>
          <cell r="N295">
            <v>66.734999999999999</v>
          </cell>
          <cell r="O295">
            <v>5509.6415999999999</v>
          </cell>
          <cell r="P295">
            <v>83.48</v>
          </cell>
          <cell r="Q295">
            <v>151.90899999999999</v>
          </cell>
          <cell r="R295">
            <v>12681.36332</v>
          </cell>
          <cell r="S295">
            <v>38.230000000000004</v>
          </cell>
          <cell r="T295">
            <v>93.326800000000006</v>
          </cell>
          <cell r="U295">
            <v>3567.8835640000007</v>
          </cell>
          <cell r="V295">
            <v>31.88</v>
          </cell>
          <cell r="W295">
            <v>383.89</v>
          </cell>
          <cell r="X295">
            <v>12238.413199999999</v>
          </cell>
          <cell r="Y295">
            <v>78.38</v>
          </cell>
          <cell r="Z295">
            <v>67.765000000000001</v>
          </cell>
          <cell r="AA295">
            <v>5311.4206999999997</v>
          </cell>
          <cell r="AB295">
            <v>22.73</v>
          </cell>
          <cell r="AC295">
            <v>119.554</v>
          </cell>
          <cell r="AD295">
            <v>2717.4624200000003</v>
          </cell>
          <cell r="AE295">
            <v>64.290000000000006</v>
          </cell>
          <cell r="AF295">
            <v>133.565</v>
          </cell>
          <cell r="AG295">
            <v>8586.8938500000004</v>
          </cell>
          <cell r="AH295">
            <v>53.09</v>
          </cell>
          <cell r="AI295">
            <v>81.841999999999999</v>
          </cell>
          <cell r="AJ295">
            <v>4344.9917800000003</v>
          </cell>
          <cell r="AK295">
            <v>61743.594271400012</v>
          </cell>
          <cell r="AM295">
            <v>45.71</v>
          </cell>
          <cell r="AN295">
            <v>48.316000000000003</v>
          </cell>
          <cell r="AO295">
            <v>2208.5243600000003</v>
          </cell>
          <cell r="AP295">
            <v>46.78</v>
          </cell>
          <cell r="AQ295">
            <v>65.361000000000004</v>
          </cell>
          <cell r="AR295">
            <v>3057.5875800000003</v>
          </cell>
          <cell r="AS295">
            <v>110.9</v>
          </cell>
          <cell r="AT295">
            <v>45.727000000000004</v>
          </cell>
          <cell r="AU295">
            <v>5071.1243000000004</v>
          </cell>
          <cell r="AV295">
            <v>70.48</v>
          </cell>
          <cell r="AW295">
            <v>24.030999999999999</v>
          </cell>
          <cell r="AX295">
            <v>1693.70488</v>
          </cell>
          <cell r="AY295">
            <v>6.92</v>
          </cell>
          <cell r="AZ295">
            <v>38.795000000000002</v>
          </cell>
          <cell r="BA295">
            <v>268.46140000000003</v>
          </cell>
          <cell r="BB295">
            <v>96.79</v>
          </cell>
          <cell r="BC295">
            <v>94.606000000000009</v>
          </cell>
          <cell r="BD295">
            <v>9156.914740000002</v>
          </cell>
          <cell r="BE295">
            <v>21456.317260000003</v>
          </cell>
          <cell r="BG295">
            <v>53.5</v>
          </cell>
          <cell r="BH295">
            <v>119.285</v>
          </cell>
          <cell r="BI295">
            <v>6381.7474999999995</v>
          </cell>
          <cell r="BJ295">
            <v>27.53</v>
          </cell>
          <cell r="BK295">
            <v>313.66000000000003</v>
          </cell>
          <cell r="BL295">
            <v>8635.0598000000009</v>
          </cell>
          <cell r="BM295">
            <v>51.74</v>
          </cell>
          <cell r="BN295">
            <v>77.028999999999996</v>
          </cell>
          <cell r="BO295">
            <v>3985.4804599999998</v>
          </cell>
          <cell r="BP295">
            <v>53.480000000000004</v>
          </cell>
          <cell r="BQ295">
            <v>158.15600000000001</v>
          </cell>
          <cell r="BR295">
            <v>8458.1828800000003</v>
          </cell>
          <cell r="BS295">
            <v>33.96</v>
          </cell>
          <cell r="BT295">
            <v>255.315</v>
          </cell>
          <cell r="BU295">
            <v>8670.4974000000002</v>
          </cell>
          <cell r="BV295">
            <v>635</v>
          </cell>
          <cell r="BW295">
            <v>5.5179999999999998</v>
          </cell>
          <cell r="BX295">
            <v>3503.93</v>
          </cell>
          <cell r="BY295">
            <v>32.42</v>
          </cell>
          <cell r="BZ295">
            <v>153.899</v>
          </cell>
          <cell r="CA295">
            <v>4989.4055800000006</v>
          </cell>
          <cell r="CB295">
            <v>44624.303619999999</v>
          </cell>
          <cell r="CD295">
            <v>17.34</v>
          </cell>
          <cell r="CE295">
            <v>34.832000000000001</v>
          </cell>
          <cell r="CF295">
            <v>603.98688000000004</v>
          </cell>
          <cell r="CG295">
            <v>22.68</v>
          </cell>
          <cell r="CH295">
            <v>29.200000000000003</v>
          </cell>
          <cell r="CI295">
            <v>662.25600000000009</v>
          </cell>
          <cell r="CJ295">
            <v>1266.2428800000002</v>
          </cell>
          <cell r="CL295">
            <v>1430.5</v>
          </cell>
        </row>
        <row r="296">
          <cell r="A296" t="str">
            <v>01/22/2007</v>
          </cell>
          <cell r="B296">
            <v>39104</v>
          </cell>
          <cell r="C296">
            <v>105.06950416390879</v>
          </cell>
          <cell r="D296">
            <v>122.92397843460712</v>
          </cell>
          <cell r="E296">
            <v>77.685547779798412</v>
          </cell>
          <cell r="F296">
            <v>71.016426263036692</v>
          </cell>
          <cell r="G296">
            <v>112.1496689785624</v>
          </cell>
          <cell r="H296">
            <v>139.89126057188884</v>
          </cell>
          <cell r="I296">
            <v>69.47</v>
          </cell>
          <cell r="J296">
            <v>33.572839999999999</v>
          </cell>
          <cell r="K296">
            <v>199.892</v>
          </cell>
          <cell r="L296">
            <v>6710.9421332799993</v>
          </cell>
          <cell r="M296">
            <v>82.88</v>
          </cell>
          <cell r="N296">
            <v>66.734999999999999</v>
          </cell>
          <cell r="O296">
            <v>5530.9967999999999</v>
          </cell>
          <cell r="P296">
            <v>82.78</v>
          </cell>
          <cell r="Q296">
            <v>151.90899999999999</v>
          </cell>
          <cell r="R296">
            <v>12575.02702</v>
          </cell>
          <cell r="S296">
            <v>37.85</v>
          </cell>
          <cell r="T296">
            <v>93.326800000000006</v>
          </cell>
          <cell r="U296">
            <v>3532.4193800000003</v>
          </cell>
          <cell r="V296">
            <v>31.35</v>
          </cell>
          <cell r="W296">
            <v>383.89</v>
          </cell>
          <cell r="X296">
            <v>12034.951499999999</v>
          </cell>
          <cell r="Y296">
            <v>78.75</v>
          </cell>
          <cell r="Z296">
            <v>67.765000000000001</v>
          </cell>
          <cell r="AA296">
            <v>5336.4937499999996</v>
          </cell>
          <cell r="AB296">
            <v>22.64</v>
          </cell>
          <cell r="AC296">
            <v>119.554</v>
          </cell>
          <cell r="AD296">
            <v>2706.7025600000002</v>
          </cell>
          <cell r="AE296">
            <v>64.31</v>
          </cell>
          <cell r="AF296">
            <v>133.565</v>
          </cell>
          <cell r="AG296">
            <v>8589.5651500000004</v>
          </cell>
          <cell r="AH296">
            <v>53.26</v>
          </cell>
          <cell r="AI296">
            <v>81.841999999999999</v>
          </cell>
          <cell r="AJ296">
            <v>4358.9049199999999</v>
          </cell>
          <cell r="AK296">
            <v>61376.003213280004</v>
          </cell>
          <cell r="AM296">
            <v>46.12</v>
          </cell>
          <cell r="AN296">
            <v>48.316000000000003</v>
          </cell>
          <cell r="AO296">
            <v>2228.33392</v>
          </cell>
          <cell r="AP296">
            <v>46.71</v>
          </cell>
          <cell r="AQ296">
            <v>65.361000000000004</v>
          </cell>
          <cell r="AR296">
            <v>3053.0123100000001</v>
          </cell>
          <cell r="AS296">
            <v>110.35000000000001</v>
          </cell>
          <cell r="AT296">
            <v>45.727000000000004</v>
          </cell>
          <cell r="AU296">
            <v>5045.9744500000006</v>
          </cell>
          <cell r="AV296">
            <v>69.47</v>
          </cell>
          <cell r="AW296">
            <v>24.030999999999999</v>
          </cell>
          <cell r="AX296">
            <v>1669.4335699999999</v>
          </cell>
          <cell r="AY296">
            <v>6.71</v>
          </cell>
          <cell r="AZ296">
            <v>38.795000000000002</v>
          </cell>
          <cell r="BA296">
            <v>260.31445000000002</v>
          </cell>
          <cell r="BB296">
            <v>96</v>
          </cell>
          <cell r="BC296">
            <v>94.606000000000009</v>
          </cell>
          <cell r="BD296">
            <v>9082.1760000000013</v>
          </cell>
          <cell r="BE296">
            <v>21339.244700000003</v>
          </cell>
          <cell r="BG296">
            <v>52.800000000000004</v>
          </cell>
          <cell r="BH296">
            <v>119.285</v>
          </cell>
          <cell r="BI296">
            <v>6298.2480000000005</v>
          </cell>
          <cell r="BJ296">
            <v>27.13</v>
          </cell>
          <cell r="BK296">
            <v>313.66000000000003</v>
          </cell>
          <cell r="BL296">
            <v>8509.595800000001</v>
          </cell>
          <cell r="BM296">
            <v>51.47</v>
          </cell>
          <cell r="BN296">
            <v>77.028999999999996</v>
          </cell>
          <cell r="BO296">
            <v>3964.6826299999998</v>
          </cell>
          <cell r="BP296">
            <v>53.5</v>
          </cell>
          <cell r="BQ296">
            <v>158.15600000000001</v>
          </cell>
          <cell r="BR296">
            <v>8461.3459999999995</v>
          </cell>
          <cell r="BS296">
            <v>33.64</v>
          </cell>
          <cell r="BT296">
            <v>255.315</v>
          </cell>
          <cell r="BU296">
            <v>8588.7965999999997</v>
          </cell>
          <cell r="BV296">
            <v>630.5</v>
          </cell>
          <cell r="BW296">
            <v>5.5179999999999998</v>
          </cell>
          <cell r="BX296">
            <v>3479.0989999999997</v>
          </cell>
          <cell r="BY296">
            <v>32.31</v>
          </cell>
          <cell r="BZ296">
            <v>153.899</v>
          </cell>
          <cell r="CA296">
            <v>4972.4766900000004</v>
          </cell>
          <cell r="CB296">
            <v>44274.24472000001</v>
          </cell>
          <cell r="CD296">
            <v>17.46</v>
          </cell>
          <cell r="CE296">
            <v>34.832000000000001</v>
          </cell>
          <cell r="CF296">
            <v>608.16672000000005</v>
          </cell>
          <cell r="CG296">
            <v>22.22</v>
          </cell>
          <cell r="CH296">
            <v>29.200000000000003</v>
          </cell>
          <cell r="CI296">
            <v>648.82400000000007</v>
          </cell>
          <cell r="CJ296">
            <v>1256.9907200000002</v>
          </cell>
          <cell r="CL296">
            <v>1422.9549999999999</v>
          </cell>
        </row>
        <row r="297">
          <cell r="A297" t="str">
            <v>01/23/2007</v>
          </cell>
          <cell r="B297">
            <v>39105</v>
          </cell>
          <cell r="C297">
            <v>106.04706520751368</v>
          </cell>
          <cell r="D297">
            <v>126.73553010101706</v>
          </cell>
          <cell r="E297">
            <v>79.570925860268531</v>
          </cell>
          <cell r="F297">
            <v>72.157569788426528</v>
          </cell>
          <cell r="G297">
            <v>112.54650063051702</v>
          </cell>
          <cell r="H297">
            <v>143.15344341522351</v>
          </cell>
          <cell r="I297">
            <v>71.09</v>
          </cell>
          <cell r="J297">
            <v>33.96707</v>
          </cell>
          <cell r="K297">
            <v>199.892</v>
          </cell>
          <cell r="L297">
            <v>6789.7455564399997</v>
          </cell>
          <cell r="M297">
            <v>83.69</v>
          </cell>
          <cell r="N297">
            <v>66.734999999999999</v>
          </cell>
          <cell r="O297">
            <v>5585.0521499999995</v>
          </cell>
          <cell r="P297">
            <v>83.75</v>
          </cell>
          <cell r="Q297">
            <v>151.90899999999999</v>
          </cell>
          <cell r="R297">
            <v>12722.37875</v>
          </cell>
          <cell r="S297">
            <v>38.07</v>
          </cell>
          <cell r="T297">
            <v>93.326800000000006</v>
          </cell>
          <cell r="U297">
            <v>3552.9512760000002</v>
          </cell>
          <cell r="V297">
            <v>31.43</v>
          </cell>
          <cell r="W297">
            <v>383.89</v>
          </cell>
          <cell r="X297">
            <v>12065.662699999999</v>
          </cell>
          <cell r="Y297">
            <v>79.86</v>
          </cell>
          <cell r="Z297">
            <v>67.765000000000001</v>
          </cell>
          <cell r="AA297">
            <v>5411.7129000000004</v>
          </cell>
          <cell r="AB297">
            <v>22.68</v>
          </cell>
          <cell r="AC297">
            <v>119.554</v>
          </cell>
          <cell r="AD297">
            <v>2711.4847199999999</v>
          </cell>
          <cell r="AE297">
            <v>65.37</v>
          </cell>
          <cell r="AF297">
            <v>133.565</v>
          </cell>
          <cell r="AG297">
            <v>8731.1440500000008</v>
          </cell>
          <cell r="AH297">
            <v>53.480000000000004</v>
          </cell>
          <cell r="AI297">
            <v>81.841999999999999</v>
          </cell>
          <cell r="AJ297">
            <v>4376.9101600000004</v>
          </cell>
          <cell r="AK297">
            <v>61947.042262440002</v>
          </cell>
          <cell r="AM297">
            <v>46.56</v>
          </cell>
          <cell r="AN297">
            <v>48.316000000000003</v>
          </cell>
          <cell r="AO297">
            <v>2249.5929600000004</v>
          </cell>
          <cell r="AP297">
            <v>48.07</v>
          </cell>
          <cell r="AQ297">
            <v>65.361000000000004</v>
          </cell>
          <cell r="AR297">
            <v>3141.9032700000002</v>
          </cell>
          <cell r="AS297">
            <v>112.95</v>
          </cell>
          <cell r="AT297">
            <v>45.727000000000004</v>
          </cell>
          <cell r="AU297">
            <v>5164.8646500000004</v>
          </cell>
          <cell r="AV297">
            <v>71.09</v>
          </cell>
          <cell r="AW297">
            <v>24.030999999999999</v>
          </cell>
          <cell r="AX297">
            <v>1708.3637900000001</v>
          </cell>
          <cell r="AY297">
            <v>6.86</v>
          </cell>
          <cell r="AZ297">
            <v>38.795000000000002</v>
          </cell>
          <cell r="BA297">
            <v>266.13370000000003</v>
          </cell>
          <cell r="BB297">
            <v>100.10000000000001</v>
          </cell>
          <cell r="BC297">
            <v>94.606000000000009</v>
          </cell>
          <cell r="BD297">
            <v>9470.0606000000025</v>
          </cell>
          <cell r="BE297">
            <v>22000.918970000002</v>
          </cell>
          <cell r="BG297">
            <v>54.1</v>
          </cell>
          <cell r="BH297">
            <v>119.285</v>
          </cell>
          <cell r="BI297">
            <v>6453.3185000000003</v>
          </cell>
          <cell r="BJ297">
            <v>28.37</v>
          </cell>
          <cell r="BK297">
            <v>313.66000000000003</v>
          </cell>
          <cell r="BL297">
            <v>8898.5342000000019</v>
          </cell>
          <cell r="BM297">
            <v>53.2</v>
          </cell>
          <cell r="BN297">
            <v>77.028999999999996</v>
          </cell>
          <cell r="BO297">
            <v>4097.9427999999998</v>
          </cell>
          <cell r="BP297">
            <v>53.24</v>
          </cell>
          <cell r="BQ297">
            <v>158.15600000000001</v>
          </cell>
          <cell r="BR297">
            <v>8420.2254400000002</v>
          </cell>
          <cell r="BS297">
            <v>34.15</v>
          </cell>
          <cell r="BT297">
            <v>255.315</v>
          </cell>
          <cell r="BU297">
            <v>8719.0072499999987</v>
          </cell>
          <cell r="BV297">
            <v>649.25</v>
          </cell>
          <cell r="BW297">
            <v>5.5179999999999998</v>
          </cell>
          <cell r="BX297">
            <v>3582.5614999999998</v>
          </cell>
          <cell r="BY297">
            <v>33.64</v>
          </cell>
          <cell r="BZ297">
            <v>153.899</v>
          </cell>
          <cell r="CA297">
            <v>5177.1623600000003</v>
          </cell>
          <cell r="CB297">
            <v>45348.752049999996</v>
          </cell>
          <cell r="CD297">
            <v>17.78</v>
          </cell>
          <cell r="CE297">
            <v>34.832000000000001</v>
          </cell>
          <cell r="CF297">
            <v>619.31296000000009</v>
          </cell>
          <cell r="CG297">
            <v>22.53</v>
          </cell>
          <cell r="CH297">
            <v>29.200000000000003</v>
          </cell>
          <cell r="CI297">
            <v>657.87600000000009</v>
          </cell>
          <cell r="CJ297">
            <v>1277.1889600000002</v>
          </cell>
          <cell r="CL297">
            <v>1427.99</v>
          </cell>
        </row>
        <row r="298">
          <cell r="A298" t="str">
            <v>01/24/2007</v>
          </cell>
          <cell r="B298">
            <v>39106</v>
          </cell>
          <cell r="C298">
            <v>106.47615970548065</v>
          </cell>
          <cell r="D298">
            <v>128.28215742704927</v>
          </cell>
          <cell r="E298">
            <v>80.197872401268015</v>
          </cell>
          <cell r="F298">
            <v>73.022961895934287</v>
          </cell>
          <cell r="G298">
            <v>113.50331021437579</v>
          </cell>
          <cell r="H298">
            <v>144.52275473217878</v>
          </cell>
          <cell r="I298">
            <v>71.77</v>
          </cell>
          <cell r="J298">
            <v>33.784040000000005</v>
          </cell>
          <cell r="K298">
            <v>199.892</v>
          </cell>
          <cell r="L298">
            <v>6753.1593236800009</v>
          </cell>
          <cell r="M298">
            <v>83.9</v>
          </cell>
          <cell r="N298">
            <v>66.734999999999999</v>
          </cell>
          <cell r="O298">
            <v>5599.0664999999999</v>
          </cell>
          <cell r="P298">
            <v>84.38</v>
          </cell>
          <cell r="Q298">
            <v>151.90899999999999</v>
          </cell>
          <cell r="R298">
            <v>12818.081419999999</v>
          </cell>
          <cell r="S298">
            <v>37.950000000000003</v>
          </cell>
          <cell r="T298">
            <v>93.326800000000006</v>
          </cell>
          <cell r="U298">
            <v>3541.7520600000007</v>
          </cell>
          <cell r="V298">
            <v>31.67</v>
          </cell>
          <cell r="W298">
            <v>383.89</v>
          </cell>
          <cell r="X298">
            <v>12157.7963</v>
          </cell>
          <cell r="Y298">
            <v>80.300000000000011</v>
          </cell>
          <cell r="Z298">
            <v>67.765000000000001</v>
          </cell>
          <cell r="AA298">
            <v>5441.5295000000006</v>
          </cell>
          <cell r="AB298">
            <v>22.92</v>
          </cell>
          <cell r="AC298">
            <v>119.554</v>
          </cell>
          <cell r="AD298">
            <v>2740.1776800000002</v>
          </cell>
          <cell r="AE298">
            <v>65.41</v>
          </cell>
          <cell r="AF298">
            <v>133.565</v>
          </cell>
          <cell r="AG298">
            <v>8736.4866499999989</v>
          </cell>
          <cell r="AH298">
            <v>53.88</v>
          </cell>
          <cell r="AI298">
            <v>81.841999999999999</v>
          </cell>
          <cell r="AJ298">
            <v>4409.64696</v>
          </cell>
          <cell r="AK298">
            <v>62197.696393680002</v>
          </cell>
          <cell r="AM298">
            <v>48.17</v>
          </cell>
          <cell r="AN298">
            <v>48.316000000000003</v>
          </cell>
          <cell r="AO298">
            <v>2327.3817200000003</v>
          </cell>
          <cell r="AP298">
            <v>48</v>
          </cell>
          <cell r="AQ298">
            <v>65.361000000000004</v>
          </cell>
          <cell r="AR298">
            <v>3137.3280000000004</v>
          </cell>
          <cell r="AS298">
            <v>113.39</v>
          </cell>
          <cell r="AT298">
            <v>45.727000000000004</v>
          </cell>
          <cell r="AU298">
            <v>5184.9845300000006</v>
          </cell>
          <cell r="AV298">
            <v>71.77</v>
          </cell>
          <cell r="AW298">
            <v>24.030999999999999</v>
          </cell>
          <cell r="AX298">
            <v>1724.7048699999998</v>
          </cell>
          <cell r="AY298">
            <v>6.93</v>
          </cell>
          <cell r="AZ298">
            <v>38.795000000000002</v>
          </cell>
          <cell r="BA298">
            <v>268.84935000000002</v>
          </cell>
          <cell r="BB298">
            <v>101.75</v>
          </cell>
          <cell r="BC298">
            <v>94.606000000000009</v>
          </cell>
          <cell r="BD298">
            <v>9626.1605000000018</v>
          </cell>
          <cell r="BE298">
            <v>22269.408970000004</v>
          </cell>
          <cell r="BG298">
            <v>53.64</v>
          </cell>
          <cell r="BH298">
            <v>119.285</v>
          </cell>
          <cell r="BI298">
            <v>6398.4474</v>
          </cell>
          <cell r="BJ298">
            <v>28.75</v>
          </cell>
          <cell r="BK298">
            <v>313.66000000000003</v>
          </cell>
          <cell r="BL298">
            <v>9017.7250000000004</v>
          </cell>
          <cell r="BM298">
            <v>53.81</v>
          </cell>
          <cell r="BN298">
            <v>77.028999999999996</v>
          </cell>
          <cell r="BO298">
            <v>4144.9304899999997</v>
          </cell>
          <cell r="BP298">
            <v>53.63</v>
          </cell>
          <cell r="BQ298">
            <v>158.15600000000001</v>
          </cell>
          <cell r="BR298">
            <v>8481.9062800000011</v>
          </cell>
          <cell r="BS298">
            <v>34.200000000000003</v>
          </cell>
          <cell r="BT298">
            <v>255.315</v>
          </cell>
          <cell r="BU298">
            <v>8731.773000000001</v>
          </cell>
          <cell r="BV298">
            <v>665</v>
          </cell>
          <cell r="BW298">
            <v>5.5179999999999998</v>
          </cell>
          <cell r="BX298">
            <v>3669.47</v>
          </cell>
          <cell r="BY298">
            <v>34.19</v>
          </cell>
          <cell r="BZ298">
            <v>153.899</v>
          </cell>
          <cell r="CA298">
            <v>5261.80681</v>
          </cell>
          <cell r="CB298">
            <v>45706.058980000002</v>
          </cell>
          <cell r="CD298">
            <v>17.7</v>
          </cell>
          <cell r="CE298">
            <v>34.832000000000001</v>
          </cell>
          <cell r="CF298">
            <v>616.52639999999997</v>
          </cell>
          <cell r="CG298">
            <v>23.150000000000002</v>
          </cell>
          <cell r="CH298">
            <v>29.200000000000003</v>
          </cell>
          <cell r="CI298">
            <v>675.98000000000013</v>
          </cell>
          <cell r="CJ298">
            <v>1292.5064000000002</v>
          </cell>
          <cell r="CL298">
            <v>1440.13</v>
          </cell>
        </row>
        <row r="299">
          <cell r="A299" t="str">
            <v>01/25/2007</v>
          </cell>
          <cell r="B299">
            <v>39107</v>
          </cell>
          <cell r="C299">
            <v>105.68889144041349</v>
          </cell>
          <cell r="D299">
            <v>126.94374338626957</v>
          </cell>
          <cell r="E299">
            <v>77.695710468587777</v>
          </cell>
          <cell r="F299">
            <v>71.63318559726639</v>
          </cell>
          <cell r="G299">
            <v>112.22414880201765</v>
          </cell>
          <cell r="H299">
            <v>143.47563431333063</v>
          </cell>
          <cell r="I299">
            <v>71.25</v>
          </cell>
          <cell r="J299">
            <v>33.544690000000003</v>
          </cell>
          <cell r="K299">
            <v>199.892</v>
          </cell>
          <cell r="L299">
            <v>6705.3151734800003</v>
          </cell>
          <cell r="M299">
            <v>82.24</v>
          </cell>
          <cell r="N299">
            <v>66.734999999999999</v>
          </cell>
          <cell r="O299">
            <v>5488.2864</v>
          </cell>
          <cell r="P299">
            <v>82.960000000000008</v>
          </cell>
          <cell r="Q299">
            <v>151.90899999999999</v>
          </cell>
          <cell r="R299">
            <v>12602.370640000001</v>
          </cell>
          <cell r="S299">
            <v>37.26</v>
          </cell>
          <cell r="T299">
            <v>93.326800000000006</v>
          </cell>
          <cell r="U299">
            <v>3477.3565680000002</v>
          </cell>
          <cell r="V299">
            <v>31.240000000000002</v>
          </cell>
          <cell r="W299">
            <v>383.89</v>
          </cell>
          <cell r="X299">
            <v>11992.723600000001</v>
          </cell>
          <cell r="Y299">
            <v>79.56</v>
          </cell>
          <cell r="Z299">
            <v>67.765000000000001</v>
          </cell>
          <cell r="AA299">
            <v>5391.3834000000006</v>
          </cell>
          <cell r="AB299">
            <v>22.69</v>
          </cell>
          <cell r="AC299">
            <v>119.554</v>
          </cell>
          <cell r="AD299">
            <v>2712.6802600000001</v>
          </cell>
          <cell r="AE299">
            <v>67.7</v>
          </cell>
          <cell r="AF299">
            <v>133.565</v>
          </cell>
          <cell r="AG299">
            <v>9042.3505000000005</v>
          </cell>
          <cell r="AH299">
            <v>52.85</v>
          </cell>
          <cell r="AI299">
            <v>81.841999999999999</v>
          </cell>
          <cell r="AJ299">
            <v>4325.3496999999998</v>
          </cell>
          <cell r="AK299">
            <v>61737.816241480003</v>
          </cell>
          <cell r="AM299">
            <v>47.800000000000004</v>
          </cell>
          <cell r="AN299">
            <v>48.316000000000003</v>
          </cell>
          <cell r="AO299">
            <v>2309.5048000000002</v>
          </cell>
          <cell r="AP299">
            <v>47.49</v>
          </cell>
          <cell r="AQ299">
            <v>65.361000000000004</v>
          </cell>
          <cell r="AR299">
            <v>3103.9938900000002</v>
          </cell>
          <cell r="AS299">
            <v>111.92</v>
          </cell>
          <cell r="AT299">
            <v>45.727000000000004</v>
          </cell>
          <cell r="AU299">
            <v>5117.7658400000009</v>
          </cell>
          <cell r="AV299">
            <v>71.25</v>
          </cell>
          <cell r="AW299">
            <v>24.030999999999999</v>
          </cell>
          <cell r="AX299">
            <v>1712.20875</v>
          </cell>
          <cell r="AY299">
            <v>6.73</v>
          </cell>
          <cell r="AZ299">
            <v>38.795000000000002</v>
          </cell>
          <cell r="BA299">
            <v>261.09035</v>
          </cell>
          <cell r="BB299">
            <v>100.76</v>
          </cell>
          <cell r="BC299">
            <v>94.606000000000009</v>
          </cell>
          <cell r="BD299">
            <v>9532.5005600000022</v>
          </cell>
          <cell r="BE299">
            <v>22037.064190000005</v>
          </cell>
          <cell r="BG299">
            <v>51.870000000000005</v>
          </cell>
          <cell r="BH299">
            <v>119.285</v>
          </cell>
          <cell r="BI299">
            <v>6187.3129500000005</v>
          </cell>
          <cell r="BJ299">
            <v>28.25</v>
          </cell>
          <cell r="BK299">
            <v>313.66000000000003</v>
          </cell>
          <cell r="BL299">
            <v>8860.8950000000004</v>
          </cell>
          <cell r="BM299">
            <v>52.120000000000005</v>
          </cell>
          <cell r="BN299">
            <v>77.028999999999996</v>
          </cell>
          <cell r="BO299">
            <v>4014.7514800000004</v>
          </cell>
          <cell r="BP299">
            <v>51.89</v>
          </cell>
          <cell r="BQ299">
            <v>158.15600000000001</v>
          </cell>
          <cell r="BR299">
            <v>8206.7148400000005</v>
          </cell>
          <cell r="BS299">
            <v>33.07</v>
          </cell>
          <cell r="BT299">
            <v>255.315</v>
          </cell>
          <cell r="BU299">
            <v>8443.2670500000004</v>
          </cell>
          <cell r="BV299">
            <v>640</v>
          </cell>
          <cell r="BW299">
            <v>5.5179999999999998</v>
          </cell>
          <cell r="BX299">
            <v>3531.52</v>
          </cell>
          <cell r="BY299">
            <v>32.72</v>
          </cell>
          <cell r="BZ299">
            <v>153.899</v>
          </cell>
          <cell r="CA299">
            <v>5035.57528</v>
          </cell>
          <cell r="CB299">
            <v>44280.036599999992</v>
          </cell>
          <cell r="CD299">
            <v>17.48</v>
          </cell>
          <cell r="CE299">
            <v>34.832000000000001</v>
          </cell>
          <cell r="CF299">
            <v>608.86336000000006</v>
          </cell>
          <cell r="CG299">
            <v>22.57</v>
          </cell>
          <cell r="CH299">
            <v>29.200000000000003</v>
          </cell>
          <cell r="CI299">
            <v>659.0440000000001</v>
          </cell>
          <cell r="CJ299">
            <v>1267.9073600000002</v>
          </cell>
          <cell r="CL299">
            <v>1423.9</v>
          </cell>
        </row>
        <row r="300">
          <cell r="A300" t="str">
            <v>01/26/2007</v>
          </cell>
          <cell r="B300">
            <v>39108</v>
          </cell>
          <cell r="C300">
            <v>104.94618021197408</v>
          </cell>
          <cell r="D300">
            <v>127.36142954011515</v>
          </cell>
          <cell r="E300">
            <v>76.810437098441852</v>
          </cell>
          <cell r="F300">
            <v>72.500828552276275</v>
          </cell>
          <cell r="G300">
            <v>112.08858764186631</v>
          </cell>
          <cell r="H300">
            <v>142.46878775674585</v>
          </cell>
          <cell r="I300">
            <v>70.75</v>
          </cell>
          <cell r="J300">
            <v>33.495400000000004</v>
          </cell>
          <cell r="K300">
            <v>199.892</v>
          </cell>
          <cell r="L300">
            <v>6695.4624968000007</v>
          </cell>
          <cell r="M300">
            <v>82.23</v>
          </cell>
          <cell r="N300">
            <v>66.734999999999999</v>
          </cell>
          <cell r="O300">
            <v>5487.6190500000002</v>
          </cell>
          <cell r="P300">
            <v>81.070000000000007</v>
          </cell>
          <cell r="Q300">
            <v>151.90899999999999</v>
          </cell>
          <cell r="R300">
            <v>12315.262630000001</v>
          </cell>
          <cell r="S300">
            <v>36.96</v>
          </cell>
          <cell r="T300">
            <v>93.326800000000006</v>
          </cell>
          <cell r="U300">
            <v>3449.3585280000002</v>
          </cell>
          <cell r="V300">
            <v>30.900000000000002</v>
          </cell>
          <cell r="W300">
            <v>383.89</v>
          </cell>
          <cell r="X300">
            <v>11862.201000000001</v>
          </cell>
          <cell r="Y300">
            <v>78.52</v>
          </cell>
          <cell r="Z300">
            <v>67.765000000000001</v>
          </cell>
          <cell r="AA300">
            <v>5320.9078</v>
          </cell>
          <cell r="AB300">
            <v>22.71</v>
          </cell>
          <cell r="AC300">
            <v>119.554</v>
          </cell>
          <cell r="AD300">
            <v>2715.07134</v>
          </cell>
          <cell r="AE300">
            <v>66.710000000000008</v>
          </cell>
          <cell r="AF300">
            <v>133.565</v>
          </cell>
          <cell r="AG300">
            <v>8910.1211500000009</v>
          </cell>
          <cell r="AH300">
            <v>55.57</v>
          </cell>
          <cell r="AI300">
            <v>81.841999999999999</v>
          </cell>
          <cell r="AJ300">
            <v>4547.9599399999997</v>
          </cell>
          <cell r="AK300">
            <v>61303.963934800006</v>
          </cell>
          <cell r="AM300">
            <v>48.120000000000005</v>
          </cell>
          <cell r="AN300">
            <v>48.316000000000003</v>
          </cell>
          <cell r="AO300">
            <v>2324.9659200000006</v>
          </cell>
          <cell r="AP300">
            <v>48.03</v>
          </cell>
          <cell r="AQ300">
            <v>65.361000000000004</v>
          </cell>
          <cell r="AR300">
            <v>3139.2888300000004</v>
          </cell>
          <cell r="AS300">
            <v>112.92</v>
          </cell>
          <cell r="AT300">
            <v>45.727000000000004</v>
          </cell>
          <cell r="AU300">
            <v>5163.4928400000008</v>
          </cell>
          <cell r="AV300">
            <v>70.75</v>
          </cell>
          <cell r="AW300">
            <v>24.030999999999999</v>
          </cell>
          <cell r="AX300">
            <v>1700.1932499999998</v>
          </cell>
          <cell r="AY300">
            <v>6.69</v>
          </cell>
          <cell r="AZ300">
            <v>38.795000000000002</v>
          </cell>
          <cell r="BA300">
            <v>259.53855000000004</v>
          </cell>
          <cell r="BB300">
            <v>100.65</v>
          </cell>
          <cell r="BC300">
            <v>94.606000000000009</v>
          </cell>
          <cell r="BD300">
            <v>9522.0939000000017</v>
          </cell>
          <cell r="BE300">
            <v>22109.573290000004</v>
          </cell>
          <cell r="BG300">
            <v>51</v>
          </cell>
          <cell r="BH300">
            <v>119.285</v>
          </cell>
          <cell r="BI300">
            <v>6083.5349999999999</v>
          </cell>
          <cell r="BJ300">
            <v>27.82</v>
          </cell>
          <cell r="BK300">
            <v>313.66000000000003</v>
          </cell>
          <cell r="BL300">
            <v>8726.021200000001</v>
          </cell>
          <cell r="BM300">
            <v>50.980000000000004</v>
          </cell>
          <cell r="BN300">
            <v>77.028999999999996</v>
          </cell>
          <cell r="BO300">
            <v>3926.93842</v>
          </cell>
          <cell r="BP300">
            <v>51.71</v>
          </cell>
          <cell r="BQ300">
            <v>158.15600000000001</v>
          </cell>
          <cell r="BR300">
            <v>8178.24676</v>
          </cell>
          <cell r="BS300">
            <v>32.54</v>
          </cell>
          <cell r="BT300">
            <v>255.315</v>
          </cell>
          <cell r="BU300">
            <v>8307.9501</v>
          </cell>
          <cell r="BV300">
            <v>645.5</v>
          </cell>
          <cell r="BW300">
            <v>5.5179999999999998</v>
          </cell>
          <cell r="BX300">
            <v>3561.8689999999997</v>
          </cell>
          <cell r="BY300">
            <v>32.43</v>
          </cell>
          <cell r="BZ300">
            <v>153.899</v>
          </cell>
          <cell r="CA300">
            <v>4990.9445699999997</v>
          </cell>
          <cell r="CB300">
            <v>43775.50505</v>
          </cell>
          <cell r="CD300">
            <v>17.77</v>
          </cell>
          <cell r="CE300">
            <v>34.832000000000001</v>
          </cell>
          <cell r="CF300">
            <v>618.96464000000003</v>
          </cell>
          <cell r="CG300">
            <v>22.75</v>
          </cell>
          <cell r="CH300">
            <v>29.200000000000003</v>
          </cell>
          <cell r="CI300">
            <v>664.30000000000007</v>
          </cell>
          <cell r="CJ300">
            <v>1283.2646400000001</v>
          </cell>
          <cell r="CL300">
            <v>1422.18</v>
          </cell>
        </row>
        <row r="301">
          <cell r="A301" t="str">
            <v>01/29/2007</v>
          </cell>
          <cell r="B301">
            <v>39111</v>
          </cell>
          <cell r="C301">
            <v>105.32030940229058</v>
          </cell>
          <cell r="D301">
            <v>127.59605766937902</v>
          </cell>
          <cell r="E301">
            <v>77.083900137884825</v>
          </cell>
          <cell r="F301">
            <v>72.877669237694036</v>
          </cell>
          <cell r="G301">
            <v>111.9656368221942</v>
          </cell>
          <cell r="H301">
            <v>147.32178815948447</v>
          </cell>
          <cell r="I301">
            <v>73.16</v>
          </cell>
          <cell r="J301">
            <v>33.481320000000004</v>
          </cell>
          <cell r="K301">
            <v>199.892</v>
          </cell>
          <cell r="L301">
            <v>6692.6480174400003</v>
          </cell>
          <cell r="M301">
            <v>83.14</v>
          </cell>
          <cell r="N301">
            <v>66.734999999999999</v>
          </cell>
          <cell r="O301">
            <v>5548.3478999999998</v>
          </cell>
          <cell r="P301">
            <v>81.960000000000008</v>
          </cell>
          <cell r="Q301">
            <v>151.90899999999999</v>
          </cell>
          <cell r="R301">
            <v>12450.461640000001</v>
          </cell>
          <cell r="S301">
            <v>36.07</v>
          </cell>
          <cell r="T301">
            <v>93.326800000000006</v>
          </cell>
          <cell r="U301">
            <v>3366.2976760000001</v>
          </cell>
          <cell r="V301">
            <v>30.970000000000002</v>
          </cell>
          <cell r="W301">
            <v>383.89</v>
          </cell>
          <cell r="X301">
            <v>11889.0733</v>
          </cell>
          <cell r="Y301">
            <v>79.02</v>
          </cell>
          <cell r="Z301">
            <v>67.765000000000001</v>
          </cell>
          <cell r="AA301">
            <v>5354.7902999999997</v>
          </cell>
          <cell r="AB301">
            <v>22.75</v>
          </cell>
          <cell r="AC301">
            <v>119.554</v>
          </cell>
          <cell r="AD301">
            <v>2719.8535000000002</v>
          </cell>
          <cell r="AE301">
            <v>67.05</v>
          </cell>
          <cell r="AF301">
            <v>133.565</v>
          </cell>
          <cell r="AG301">
            <v>8955.5332499999986</v>
          </cell>
          <cell r="AH301">
            <v>55.54</v>
          </cell>
          <cell r="AI301">
            <v>81.841999999999999</v>
          </cell>
          <cell r="AJ301">
            <v>4545.50468</v>
          </cell>
          <cell r="AK301">
            <v>61522.510263439995</v>
          </cell>
          <cell r="AM301">
            <v>47.480000000000004</v>
          </cell>
          <cell r="AN301">
            <v>48.316000000000003</v>
          </cell>
          <cell r="AO301">
            <v>2294.0436800000002</v>
          </cell>
          <cell r="AP301">
            <v>47.92</v>
          </cell>
          <cell r="AQ301">
            <v>65.361000000000004</v>
          </cell>
          <cell r="AR301">
            <v>3132.0991200000003</v>
          </cell>
          <cell r="AS301">
            <v>113.4</v>
          </cell>
          <cell r="AT301">
            <v>45.727000000000004</v>
          </cell>
          <cell r="AU301">
            <v>5185.4418000000005</v>
          </cell>
          <cell r="AV301">
            <v>73.16</v>
          </cell>
          <cell r="AW301">
            <v>24.030999999999999</v>
          </cell>
          <cell r="AX301">
            <v>1758.1079599999998</v>
          </cell>
          <cell r="AY301">
            <v>6.8100000000000005</v>
          </cell>
          <cell r="AZ301">
            <v>38.795000000000002</v>
          </cell>
          <cell r="BA301">
            <v>264.19395000000003</v>
          </cell>
          <cell r="BB301">
            <v>100.59</v>
          </cell>
          <cell r="BC301">
            <v>94.606000000000009</v>
          </cell>
          <cell r="BD301">
            <v>9516.4175400000004</v>
          </cell>
          <cell r="BE301">
            <v>22150.304050000002</v>
          </cell>
          <cell r="BG301">
            <v>50.85</v>
          </cell>
          <cell r="BH301">
            <v>119.285</v>
          </cell>
          <cell r="BI301">
            <v>6065.6422499999999</v>
          </cell>
          <cell r="BJ301">
            <v>27.900000000000002</v>
          </cell>
          <cell r="BK301">
            <v>313.66000000000003</v>
          </cell>
          <cell r="BL301">
            <v>8751.1140000000014</v>
          </cell>
          <cell r="BM301">
            <v>51.65</v>
          </cell>
          <cell r="BN301">
            <v>77.028999999999996</v>
          </cell>
          <cell r="BO301">
            <v>3978.5478499999999</v>
          </cell>
          <cell r="BP301">
            <v>51.92</v>
          </cell>
          <cell r="BQ301">
            <v>158.15600000000001</v>
          </cell>
          <cell r="BR301">
            <v>8211.4595200000003</v>
          </cell>
          <cell r="BS301">
            <v>32.79</v>
          </cell>
          <cell r="BT301">
            <v>255.315</v>
          </cell>
          <cell r="BU301">
            <v>8371.7788500000006</v>
          </cell>
          <cell r="BV301">
            <v>645.5</v>
          </cell>
          <cell r="BW301">
            <v>5.5179999999999998</v>
          </cell>
          <cell r="BX301">
            <v>3561.8689999999997</v>
          </cell>
          <cell r="BY301">
            <v>32.43</v>
          </cell>
          <cell r="BZ301">
            <v>153.899</v>
          </cell>
          <cell r="CA301">
            <v>4990.9445699999997</v>
          </cell>
          <cell r="CB301">
            <v>43931.356039999999</v>
          </cell>
          <cell r="CD301">
            <v>17.71</v>
          </cell>
          <cell r="CE301">
            <v>34.832000000000001</v>
          </cell>
          <cell r="CF301">
            <v>616.87472000000002</v>
          </cell>
          <cell r="CG301">
            <v>23.05</v>
          </cell>
          <cell r="CH301">
            <v>29.200000000000003</v>
          </cell>
          <cell r="CI301">
            <v>673.06000000000006</v>
          </cell>
          <cell r="CJ301">
            <v>1289.9347200000002</v>
          </cell>
          <cell r="CL301">
            <v>1420.6200000000001</v>
          </cell>
        </row>
        <row r="302">
          <cell r="A302" t="str">
            <v>01/30/2007</v>
          </cell>
          <cell r="B302">
            <v>39112</v>
          </cell>
          <cell r="C302">
            <v>106.36187991536134</v>
          </cell>
          <cell r="D302">
            <v>128.37985071324823</v>
          </cell>
          <cell r="E302">
            <v>77.100679783054645</v>
          </cell>
          <cell r="F302">
            <v>73.372584501717782</v>
          </cell>
          <cell r="G302">
            <v>112.61191677175282</v>
          </cell>
          <cell r="H302">
            <v>146.99959726137735</v>
          </cell>
          <cell r="I302">
            <v>73</v>
          </cell>
          <cell r="J302">
            <v>34.051550000000006</v>
          </cell>
          <cell r="K302">
            <v>199.892</v>
          </cell>
          <cell r="L302">
            <v>6806.6324326000013</v>
          </cell>
          <cell r="M302">
            <v>86.23</v>
          </cell>
          <cell r="N302">
            <v>66.734999999999999</v>
          </cell>
          <cell r="O302">
            <v>5754.5590499999998</v>
          </cell>
          <cell r="P302">
            <v>82.83</v>
          </cell>
          <cell r="Q302">
            <v>151.90899999999999</v>
          </cell>
          <cell r="R302">
            <v>12582.622469999998</v>
          </cell>
          <cell r="S302">
            <v>36.7485</v>
          </cell>
          <cell r="T302">
            <v>93.326800000000006</v>
          </cell>
          <cell r="U302">
            <v>3429.6199098000002</v>
          </cell>
          <cell r="V302">
            <v>31.04</v>
          </cell>
          <cell r="W302">
            <v>383.89</v>
          </cell>
          <cell r="X302">
            <v>11915.945599999999</v>
          </cell>
          <cell r="Y302">
            <v>78.2</v>
          </cell>
          <cell r="Z302">
            <v>67.765000000000001</v>
          </cell>
          <cell r="AA302">
            <v>5299.223</v>
          </cell>
          <cell r="AB302">
            <v>22.75</v>
          </cell>
          <cell r="AC302">
            <v>119.554</v>
          </cell>
          <cell r="AD302">
            <v>2719.8535000000002</v>
          </cell>
          <cell r="AE302">
            <v>67.61</v>
          </cell>
          <cell r="AF302">
            <v>133.565</v>
          </cell>
          <cell r="AG302">
            <v>9030.3296499999997</v>
          </cell>
          <cell r="AH302">
            <v>56.11</v>
          </cell>
          <cell r="AI302">
            <v>81.841999999999999</v>
          </cell>
          <cell r="AJ302">
            <v>4592.1546200000003</v>
          </cell>
          <cell r="AK302">
            <v>62130.940232399997</v>
          </cell>
          <cell r="AM302">
            <v>47.76</v>
          </cell>
          <cell r="AN302">
            <v>48.316000000000003</v>
          </cell>
          <cell r="AO302">
            <v>2307.5721600000002</v>
          </cell>
          <cell r="AP302">
            <v>48.47</v>
          </cell>
          <cell r="AQ302">
            <v>65.361000000000004</v>
          </cell>
          <cell r="AR302">
            <v>3168.0476699999999</v>
          </cell>
          <cell r="AS302">
            <v>114.2</v>
          </cell>
          <cell r="AT302">
            <v>45.727000000000004</v>
          </cell>
          <cell r="AU302">
            <v>5222.0234000000009</v>
          </cell>
          <cell r="AV302">
            <v>73</v>
          </cell>
          <cell r="AW302">
            <v>24.030999999999999</v>
          </cell>
          <cell r="AX302">
            <v>1754.2629999999999</v>
          </cell>
          <cell r="AY302">
            <v>6.93</v>
          </cell>
          <cell r="AZ302">
            <v>38.795000000000002</v>
          </cell>
          <cell r="BA302">
            <v>268.84935000000002</v>
          </cell>
          <cell r="BB302">
            <v>101.11</v>
          </cell>
          <cell r="BC302">
            <v>94.606000000000009</v>
          </cell>
          <cell r="BD302">
            <v>9565.6126600000007</v>
          </cell>
          <cell r="BE302">
            <v>22286.368240000003</v>
          </cell>
          <cell r="BG302">
            <v>50.900000000000006</v>
          </cell>
          <cell r="BH302">
            <v>119.285</v>
          </cell>
          <cell r="BI302">
            <v>6071.6065000000008</v>
          </cell>
          <cell r="BJ302">
            <v>27.82</v>
          </cell>
          <cell r="BK302">
            <v>313.66000000000003</v>
          </cell>
          <cell r="BL302">
            <v>8726.021200000001</v>
          </cell>
          <cell r="BM302">
            <v>51.67</v>
          </cell>
          <cell r="BN302">
            <v>77.028999999999996</v>
          </cell>
          <cell r="BO302">
            <v>3980.0884299999998</v>
          </cell>
          <cell r="BP302">
            <v>51.83</v>
          </cell>
          <cell r="BQ302">
            <v>158.15600000000001</v>
          </cell>
          <cell r="BR302">
            <v>8197.2254799999992</v>
          </cell>
          <cell r="BS302">
            <v>32.79</v>
          </cell>
          <cell r="BT302">
            <v>255.315</v>
          </cell>
          <cell r="BU302">
            <v>8371.7788500000006</v>
          </cell>
          <cell r="BV302">
            <v>653</v>
          </cell>
          <cell r="BW302">
            <v>5.5179999999999998</v>
          </cell>
          <cell r="BX302">
            <v>3603.2539999999999</v>
          </cell>
          <cell r="BY302">
            <v>32.43</v>
          </cell>
          <cell r="BZ302">
            <v>153.899</v>
          </cell>
          <cell r="CA302">
            <v>4990.9445699999997</v>
          </cell>
          <cell r="CB302">
            <v>43940.919030000005</v>
          </cell>
          <cell r="CD302">
            <v>17.71</v>
          </cell>
          <cell r="CE302">
            <v>34.832000000000001</v>
          </cell>
          <cell r="CF302">
            <v>616.87472000000002</v>
          </cell>
          <cell r="CG302">
            <v>23.35</v>
          </cell>
          <cell r="CH302">
            <v>29.200000000000003</v>
          </cell>
          <cell r="CI302">
            <v>681.82000000000016</v>
          </cell>
          <cell r="CJ302">
            <v>1298.6947200000002</v>
          </cell>
          <cell r="CL302">
            <v>1428.82</v>
          </cell>
        </row>
        <row r="303">
          <cell r="A303" t="str">
            <v>01/31/2007</v>
          </cell>
          <cell r="B303">
            <v>39113</v>
          </cell>
          <cell r="C303">
            <v>108.69712226124797</v>
          </cell>
          <cell r="D303">
            <v>130.2256518365042</v>
          </cell>
          <cell r="E303">
            <v>80.918852905570631</v>
          </cell>
          <cell r="F303">
            <v>75.010650070832071</v>
          </cell>
          <cell r="G303">
            <v>113.3543505674653</v>
          </cell>
          <cell r="H303">
            <v>147.84534836890856</v>
          </cell>
          <cell r="I303">
            <v>73.42</v>
          </cell>
          <cell r="J303">
            <v>34.76961</v>
          </cell>
          <cell r="K303">
            <v>199.892</v>
          </cell>
          <cell r="L303">
            <v>6950.1668821200001</v>
          </cell>
          <cell r="M303">
            <v>87.28</v>
          </cell>
          <cell r="N303">
            <v>66.734999999999999</v>
          </cell>
          <cell r="O303">
            <v>5824.6307999999999</v>
          </cell>
          <cell r="P303">
            <v>83.72</v>
          </cell>
          <cell r="Q303">
            <v>151.90899999999999</v>
          </cell>
          <cell r="R303">
            <v>12717.821479999999</v>
          </cell>
          <cell r="S303">
            <v>36.9</v>
          </cell>
          <cell r="T303">
            <v>93.326800000000006</v>
          </cell>
          <cell r="U303">
            <v>3443.7589200000002</v>
          </cell>
          <cell r="V303">
            <v>31.990000000000002</v>
          </cell>
          <cell r="W303">
            <v>383.89</v>
          </cell>
          <cell r="X303">
            <v>12280.641100000001</v>
          </cell>
          <cell r="Y303">
            <v>82.42</v>
          </cell>
          <cell r="Z303">
            <v>67.765000000000001</v>
          </cell>
          <cell r="AA303">
            <v>5585.1913000000004</v>
          </cell>
          <cell r="AB303">
            <v>23.23</v>
          </cell>
          <cell r="AC303">
            <v>119.554</v>
          </cell>
          <cell r="AD303">
            <v>2777.2394199999999</v>
          </cell>
          <cell r="AE303">
            <v>69.100000000000009</v>
          </cell>
          <cell r="AF303">
            <v>133.565</v>
          </cell>
          <cell r="AG303">
            <v>9229.3415000000005</v>
          </cell>
          <cell r="AH303">
            <v>57.26</v>
          </cell>
          <cell r="AI303">
            <v>81.841999999999999</v>
          </cell>
          <cell r="AJ303">
            <v>4686.2729199999994</v>
          </cell>
          <cell r="AK303">
            <v>63495.064322120001</v>
          </cell>
          <cell r="AM303">
            <v>49.39</v>
          </cell>
          <cell r="AN303">
            <v>48.316000000000003</v>
          </cell>
          <cell r="AO303">
            <v>2386.3272400000001</v>
          </cell>
          <cell r="AP303">
            <v>49.45</v>
          </cell>
          <cell r="AQ303">
            <v>65.361000000000004</v>
          </cell>
          <cell r="AR303">
            <v>3232.1014500000006</v>
          </cell>
          <cell r="AS303">
            <v>115.42</v>
          </cell>
          <cell r="AT303">
            <v>45.727000000000004</v>
          </cell>
          <cell r="AU303">
            <v>5277.8103400000009</v>
          </cell>
          <cell r="AV303">
            <v>73.42</v>
          </cell>
          <cell r="AW303">
            <v>24.030999999999999</v>
          </cell>
          <cell r="AX303">
            <v>1764.3560199999999</v>
          </cell>
          <cell r="AY303">
            <v>8.0299999999999994</v>
          </cell>
          <cell r="AZ303">
            <v>38.795000000000002</v>
          </cell>
          <cell r="BA303">
            <v>311.52384999999998</v>
          </cell>
          <cell r="BB303">
            <v>101.84</v>
          </cell>
          <cell r="BC303">
            <v>94.606000000000009</v>
          </cell>
          <cell r="BD303">
            <v>9634.6750400000019</v>
          </cell>
          <cell r="BE303">
            <v>22606.793940000003</v>
          </cell>
          <cell r="BG303">
            <v>53.69</v>
          </cell>
          <cell r="BH303">
            <v>119.285</v>
          </cell>
          <cell r="BI303">
            <v>6404.4116499999991</v>
          </cell>
          <cell r="BJ303">
            <v>29.060000000000002</v>
          </cell>
          <cell r="BK303">
            <v>313.66000000000003</v>
          </cell>
          <cell r="BL303">
            <v>9114.959600000002</v>
          </cell>
          <cell r="BM303">
            <v>54.22</v>
          </cell>
          <cell r="BN303">
            <v>77.028999999999996</v>
          </cell>
          <cell r="BO303">
            <v>4176.5123800000001</v>
          </cell>
          <cell r="BP303">
            <v>54.38</v>
          </cell>
          <cell r="BQ303">
            <v>158.15600000000001</v>
          </cell>
          <cell r="BR303">
            <v>8600.5232800000013</v>
          </cell>
          <cell r="BS303">
            <v>34.340000000000003</v>
          </cell>
          <cell r="BT303">
            <v>255.315</v>
          </cell>
          <cell r="BU303">
            <v>8767.5171000000009</v>
          </cell>
          <cell r="BV303">
            <v>692.52</v>
          </cell>
          <cell r="BW303">
            <v>5.5179999999999998</v>
          </cell>
          <cell r="BX303">
            <v>3821.3253599999998</v>
          </cell>
          <cell r="BY303">
            <v>33.83</v>
          </cell>
          <cell r="BZ303">
            <v>154.64699999999999</v>
          </cell>
          <cell r="CA303">
            <v>5231.7080099999994</v>
          </cell>
          <cell r="CB303">
            <v>46116.957380000007</v>
          </cell>
          <cell r="CD303">
            <v>18.14</v>
          </cell>
          <cell r="CE303">
            <v>34.832000000000001</v>
          </cell>
          <cell r="CF303">
            <v>631.85248000000001</v>
          </cell>
          <cell r="CG303">
            <v>23.830000000000002</v>
          </cell>
          <cell r="CH303">
            <v>29.200000000000003</v>
          </cell>
          <cell r="CI303">
            <v>695.83600000000013</v>
          </cell>
          <cell r="CJ303">
            <v>1327.6884800000003</v>
          </cell>
          <cell r="CL303">
            <v>1438.24</v>
          </cell>
        </row>
        <row r="304">
          <cell r="A304" t="str">
            <v>02/01/2007</v>
          </cell>
          <cell r="B304">
            <v>39114</v>
          </cell>
          <cell r="C304">
            <v>111.58610268049985</v>
          </cell>
          <cell r="D304">
            <v>131.21081300472036</v>
          </cell>
          <cell r="E304">
            <v>81.569164762813784</v>
          </cell>
          <cell r="F304">
            <v>76.418686256866692</v>
          </cell>
          <cell r="G304">
            <v>113.96122320302646</v>
          </cell>
          <cell r="H304">
            <v>147.98630688683042</v>
          </cell>
          <cell r="I304">
            <v>73.489999999999995</v>
          </cell>
          <cell r="J304">
            <v>37.486970000000007</v>
          </cell>
          <cell r="K304">
            <v>199.892</v>
          </cell>
          <cell r="L304">
            <v>7493.3454072400009</v>
          </cell>
          <cell r="M304">
            <v>90.09</v>
          </cell>
          <cell r="N304">
            <v>66.734999999999999</v>
          </cell>
          <cell r="O304">
            <v>6012.1561499999998</v>
          </cell>
          <cell r="P304">
            <v>83.72</v>
          </cell>
          <cell r="Q304">
            <v>151.90899999999999</v>
          </cell>
          <cell r="R304">
            <v>12717.821479999999</v>
          </cell>
          <cell r="S304">
            <v>36.81</v>
          </cell>
          <cell r="T304">
            <v>93.326800000000006</v>
          </cell>
          <cell r="U304">
            <v>3435.3595080000005</v>
          </cell>
          <cell r="V304">
            <v>33.619999999999997</v>
          </cell>
          <cell r="W304">
            <v>383.89</v>
          </cell>
          <cell r="X304">
            <v>12906.381799999999</v>
          </cell>
          <cell r="Y304">
            <v>85.79</v>
          </cell>
          <cell r="Z304">
            <v>67.765000000000001</v>
          </cell>
          <cell r="AA304">
            <v>5813.5593500000004</v>
          </cell>
          <cell r="AB304">
            <v>23.200000000000003</v>
          </cell>
          <cell r="AC304">
            <v>119.554</v>
          </cell>
          <cell r="AD304">
            <v>2773.6528000000003</v>
          </cell>
          <cell r="AE304">
            <v>69.42</v>
          </cell>
          <cell r="AF304">
            <v>133.565</v>
          </cell>
          <cell r="AG304">
            <v>9272.0823</v>
          </cell>
          <cell r="AH304">
            <v>58.14</v>
          </cell>
          <cell r="AI304">
            <v>81.841999999999999</v>
          </cell>
          <cell r="AJ304">
            <v>4758.2938800000002</v>
          </cell>
          <cell r="AK304">
            <v>65182.652675240002</v>
          </cell>
          <cell r="AM304">
            <v>48.69</v>
          </cell>
          <cell r="AN304">
            <v>48.316000000000003</v>
          </cell>
          <cell r="AO304">
            <v>2352.5060400000002</v>
          </cell>
          <cell r="AP304">
            <v>49.09</v>
          </cell>
          <cell r="AQ304">
            <v>65.361000000000004</v>
          </cell>
          <cell r="AR304">
            <v>3208.5714900000003</v>
          </cell>
          <cell r="AS304">
            <v>117.56</v>
          </cell>
          <cell r="AT304">
            <v>45.727000000000004</v>
          </cell>
          <cell r="AU304">
            <v>5375.6661200000008</v>
          </cell>
          <cell r="AV304">
            <v>73.489999999999995</v>
          </cell>
          <cell r="AW304">
            <v>24.030999999999999</v>
          </cell>
          <cell r="AX304">
            <v>1766.0381899999998</v>
          </cell>
          <cell r="AY304">
            <v>8.01</v>
          </cell>
          <cell r="AZ304">
            <v>38.795000000000002</v>
          </cell>
          <cell r="BA304">
            <v>310.74795</v>
          </cell>
          <cell r="BB304">
            <v>103.21000000000001</v>
          </cell>
          <cell r="BC304">
            <v>94.606000000000009</v>
          </cell>
          <cell r="BD304">
            <v>9764.2852600000024</v>
          </cell>
          <cell r="BE304">
            <v>22777.815050000005</v>
          </cell>
          <cell r="BG304">
            <v>53.76</v>
          </cell>
          <cell r="BH304">
            <v>119.285</v>
          </cell>
          <cell r="BI304">
            <v>6412.7615999999998</v>
          </cell>
          <cell r="BJ304">
            <v>29.900000000000002</v>
          </cell>
          <cell r="BK304">
            <v>313.66000000000003</v>
          </cell>
          <cell r="BL304">
            <v>9378.4340000000011</v>
          </cell>
          <cell r="BM304">
            <v>54.550000000000004</v>
          </cell>
          <cell r="BN304">
            <v>77.028999999999996</v>
          </cell>
          <cell r="BO304">
            <v>4201.9319500000001</v>
          </cell>
          <cell r="BP304">
            <v>55.02</v>
          </cell>
          <cell r="BQ304">
            <v>158.15600000000001</v>
          </cell>
          <cell r="BR304">
            <v>8701.743120000001</v>
          </cell>
          <cell r="BS304">
            <v>33.92</v>
          </cell>
          <cell r="BT304">
            <v>255.315</v>
          </cell>
          <cell r="BU304">
            <v>8660.2847999999994</v>
          </cell>
          <cell r="BV304">
            <v>698.5</v>
          </cell>
          <cell r="BW304">
            <v>5.5179999999999998</v>
          </cell>
          <cell r="BX304">
            <v>3854.3229999999999</v>
          </cell>
          <cell r="BY304">
            <v>34.130000000000003</v>
          </cell>
          <cell r="BZ304">
            <v>154.64699999999999</v>
          </cell>
          <cell r="CA304">
            <v>5278.1021099999998</v>
          </cell>
          <cell r="CB304">
            <v>46487.580580000002</v>
          </cell>
          <cell r="CD304">
            <v>18.21</v>
          </cell>
          <cell r="CE304">
            <v>34.832000000000001</v>
          </cell>
          <cell r="CF304">
            <v>634.29072000000008</v>
          </cell>
          <cell r="CG304">
            <v>24.6</v>
          </cell>
          <cell r="CH304">
            <v>29.200000000000003</v>
          </cell>
          <cell r="CI304">
            <v>718.32000000000016</v>
          </cell>
          <cell r="CJ304">
            <v>1352.6107200000001</v>
          </cell>
          <cell r="CL304">
            <v>1445.94</v>
          </cell>
        </row>
        <row r="305">
          <cell r="A305" t="str">
            <v>02/02/2007</v>
          </cell>
          <cell r="B305">
            <v>39115</v>
          </cell>
          <cell r="C305">
            <v>111.73097825388105</v>
          </cell>
          <cell r="D305">
            <v>130.67681913952919</v>
          </cell>
          <cell r="E305">
            <v>83.89562155343053</v>
          </cell>
          <cell r="F305">
            <v>78.399667086999074</v>
          </cell>
          <cell r="G305">
            <v>114.1543190416141</v>
          </cell>
          <cell r="H305">
            <v>148.38904550946435</v>
          </cell>
          <cell r="I305">
            <v>73.69</v>
          </cell>
          <cell r="J305">
            <v>37.444740000000003</v>
          </cell>
          <cell r="K305">
            <v>199.892</v>
          </cell>
          <cell r="L305">
            <v>7484.9039680800006</v>
          </cell>
          <cell r="M305">
            <v>89.820000000000007</v>
          </cell>
          <cell r="N305">
            <v>66.734999999999999</v>
          </cell>
          <cell r="O305">
            <v>5994.1377000000002</v>
          </cell>
          <cell r="P305">
            <v>83.79</v>
          </cell>
          <cell r="Q305">
            <v>151.90899999999999</v>
          </cell>
          <cell r="R305">
            <v>12728.455110000001</v>
          </cell>
          <cell r="S305">
            <v>36.730000000000004</v>
          </cell>
          <cell r="T305">
            <v>93.326800000000006</v>
          </cell>
          <cell r="U305">
            <v>3427.8933640000005</v>
          </cell>
          <cell r="V305">
            <v>33.93</v>
          </cell>
          <cell r="W305">
            <v>383.89</v>
          </cell>
          <cell r="X305">
            <v>13025.387699999999</v>
          </cell>
          <cell r="Y305">
            <v>86.89</v>
          </cell>
          <cell r="Z305">
            <v>67.765000000000001</v>
          </cell>
          <cell r="AA305">
            <v>5888.1008499999998</v>
          </cell>
          <cell r="AB305">
            <v>23.080000000000002</v>
          </cell>
          <cell r="AC305">
            <v>119.554</v>
          </cell>
          <cell r="AD305">
            <v>2759.3063200000001</v>
          </cell>
          <cell r="AE305">
            <v>68.39</v>
          </cell>
          <cell r="AF305">
            <v>133.565</v>
          </cell>
          <cell r="AG305">
            <v>9134.5103500000005</v>
          </cell>
          <cell r="AH305">
            <v>58.95</v>
          </cell>
          <cell r="AI305">
            <v>81.841999999999999</v>
          </cell>
          <cell r="AJ305">
            <v>4824.5859</v>
          </cell>
          <cell r="AK305">
            <v>65267.281262080003</v>
          </cell>
          <cell r="AM305">
            <v>48.35</v>
          </cell>
          <cell r="AN305">
            <v>48.316000000000003</v>
          </cell>
          <cell r="AO305">
            <v>2336.0786000000003</v>
          </cell>
          <cell r="AP305">
            <v>48.01</v>
          </cell>
          <cell r="AQ305">
            <v>65.361000000000004</v>
          </cell>
          <cell r="AR305">
            <v>3137.9816100000003</v>
          </cell>
          <cell r="AS305">
            <v>117.72</v>
          </cell>
          <cell r="AT305">
            <v>45.727000000000004</v>
          </cell>
          <cell r="AU305">
            <v>5382.9824400000007</v>
          </cell>
          <cell r="AV305">
            <v>73.69</v>
          </cell>
          <cell r="AW305">
            <v>24.030999999999999</v>
          </cell>
          <cell r="AX305">
            <v>1770.8443899999997</v>
          </cell>
          <cell r="AY305">
            <v>7.99</v>
          </cell>
          <cell r="AZ305">
            <v>38.795000000000002</v>
          </cell>
          <cell r="BA305">
            <v>309.97205000000002</v>
          </cell>
          <cell r="BB305">
            <v>103.03</v>
          </cell>
          <cell r="BC305">
            <v>94.606000000000009</v>
          </cell>
          <cell r="BD305">
            <v>9747.2561800000003</v>
          </cell>
          <cell r="BE305">
            <v>22685.115270000002</v>
          </cell>
          <cell r="BG305">
            <v>55.1</v>
          </cell>
          <cell r="BH305">
            <v>119.285</v>
          </cell>
          <cell r="BI305">
            <v>6572.6035000000002</v>
          </cell>
          <cell r="BJ305">
            <v>30.86</v>
          </cell>
          <cell r="BK305">
            <v>313.66000000000003</v>
          </cell>
          <cell r="BL305">
            <v>9679.5475999999999</v>
          </cell>
          <cell r="BM305">
            <v>55.64</v>
          </cell>
          <cell r="BN305">
            <v>77.028999999999996</v>
          </cell>
          <cell r="BO305">
            <v>4285.8935599999995</v>
          </cell>
          <cell r="BP305">
            <v>56.11</v>
          </cell>
          <cell r="BQ305">
            <v>158.15600000000001</v>
          </cell>
          <cell r="BR305">
            <v>8874.1331599999994</v>
          </cell>
          <cell r="BS305">
            <v>35.1</v>
          </cell>
          <cell r="BT305">
            <v>255.315</v>
          </cell>
          <cell r="BU305">
            <v>8961.5565000000006</v>
          </cell>
          <cell r="BV305">
            <v>720</v>
          </cell>
          <cell r="BW305">
            <v>5.5179999999999998</v>
          </cell>
          <cell r="BX305">
            <v>3972.96</v>
          </cell>
          <cell r="BY305">
            <v>35.35</v>
          </cell>
          <cell r="BZ305">
            <v>154.64699999999999</v>
          </cell>
          <cell r="CA305">
            <v>5466.7714500000002</v>
          </cell>
          <cell r="CB305">
            <v>47813.465769999995</v>
          </cell>
          <cell r="CD305">
            <v>18.940000000000001</v>
          </cell>
          <cell r="CE305">
            <v>34.832000000000001</v>
          </cell>
          <cell r="CF305">
            <v>659.7180800000001</v>
          </cell>
          <cell r="CG305">
            <v>24.93</v>
          </cell>
          <cell r="CH305">
            <v>29.200000000000003</v>
          </cell>
          <cell r="CI305">
            <v>727.95600000000002</v>
          </cell>
          <cell r="CJ305">
            <v>1387.6740800000002</v>
          </cell>
          <cell r="CL305">
            <v>1448.39</v>
          </cell>
        </row>
        <row r="306">
          <cell r="A306" t="str">
            <v>02/05/2007</v>
          </cell>
          <cell r="B306">
            <v>39118</v>
          </cell>
          <cell r="C306">
            <v>110.343553912909</v>
          </cell>
          <cell r="D306">
            <v>131.74117460852213</v>
          </cell>
          <cell r="E306">
            <v>82.688802189504173</v>
          </cell>
          <cell r="F306">
            <v>77.656119049697281</v>
          </cell>
          <cell r="G306">
            <v>114.04397856242116</v>
          </cell>
          <cell r="H306">
            <v>148.6306886830447</v>
          </cell>
          <cell r="I306">
            <v>73.81</v>
          </cell>
          <cell r="J306">
            <v>36.853390000000005</v>
          </cell>
          <cell r="K306">
            <v>199.892</v>
          </cell>
          <cell r="L306">
            <v>7366.6978338800009</v>
          </cell>
          <cell r="M306">
            <v>88.66</v>
          </cell>
          <cell r="N306">
            <v>66.734999999999999</v>
          </cell>
          <cell r="O306">
            <v>5916.7250999999997</v>
          </cell>
          <cell r="P306">
            <v>81.99</v>
          </cell>
          <cell r="Q306">
            <v>151.90899999999999</v>
          </cell>
          <cell r="R306">
            <v>12455.018909999999</v>
          </cell>
          <cell r="S306">
            <v>37.9</v>
          </cell>
          <cell r="T306">
            <v>93.326800000000006</v>
          </cell>
          <cell r="U306">
            <v>3537.08572</v>
          </cell>
          <cell r="V306">
            <v>33.1</v>
          </cell>
          <cell r="W306">
            <v>383.89</v>
          </cell>
          <cell r="X306">
            <v>12706.759</v>
          </cell>
          <cell r="Y306">
            <v>86</v>
          </cell>
          <cell r="Z306">
            <v>67.765000000000001</v>
          </cell>
          <cell r="AA306">
            <v>5827.79</v>
          </cell>
          <cell r="AB306">
            <v>22.990000000000002</v>
          </cell>
          <cell r="AC306">
            <v>119.554</v>
          </cell>
          <cell r="AD306">
            <v>2748.5464600000005</v>
          </cell>
          <cell r="AE306">
            <v>68.7</v>
          </cell>
          <cell r="AF306">
            <v>133.565</v>
          </cell>
          <cell r="AG306">
            <v>9175.915500000001</v>
          </cell>
          <cell r="AH306">
            <v>57.7</v>
          </cell>
          <cell r="AI306">
            <v>81.841999999999999</v>
          </cell>
          <cell r="AJ306">
            <v>4722.2834000000003</v>
          </cell>
          <cell r="AK306">
            <v>64456.821923880001</v>
          </cell>
          <cell r="AM306">
            <v>47.61</v>
          </cell>
          <cell r="AN306">
            <v>48.316000000000003</v>
          </cell>
          <cell r="AO306">
            <v>2300.32476</v>
          </cell>
          <cell r="AP306">
            <v>47.45</v>
          </cell>
          <cell r="AQ306">
            <v>65.361000000000004</v>
          </cell>
          <cell r="AR306">
            <v>3101.3794500000004</v>
          </cell>
          <cell r="AS306">
            <v>118.34</v>
          </cell>
          <cell r="AT306">
            <v>45.727000000000004</v>
          </cell>
          <cell r="AU306">
            <v>5411.3331800000005</v>
          </cell>
          <cell r="AV306">
            <v>73.81</v>
          </cell>
          <cell r="AW306">
            <v>24.030999999999999</v>
          </cell>
          <cell r="AX306">
            <v>1773.72811</v>
          </cell>
          <cell r="AY306">
            <v>7.96</v>
          </cell>
          <cell r="AZ306">
            <v>38.795000000000002</v>
          </cell>
          <cell r="BA306">
            <v>308.8082</v>
          </cell>
          <cell r="BB306">
            <v>105.43</v>
          </cell>
          <cell r="BC306">
            <v>94.606000000000009</v>
          </cell>
          <cell r="BD306">
            <v>9974.3105800000012</v>
          </cell>
          <cell r="BE306">
            <v>22869.884280000002</v>
          </cell>
          <cell r="BG306">
            <v>53.95</v>
          </cell>
          <cell r="BH306">
            <v>119.285</v>
          </cell>
          <cell r="BI306">
            <v>6435.4257500000003</v>
          </cell>
          <cell r="BJ306">
            <v>30.35</v>
          </cell>
          <cell r="BK306">
            <v>313.66000000000003</v>
          </cell>
          <cell r="BL306">
            <v>9519.5810000000019</v>
          </cell>
          <cell r="BM306">
            <v>55.120000000000005</v>
          </cell>
          <cell r="BN306">
            <v>77.028999999999996</v>
          </cell>
          <cell r="BO306">
            <v>4245.8384800000003</v>
          </cell>
          <cell r="BP306">
            <v>55.49</v>
          </cell>
          <cell r="BQ306">
            <v>158.15600000000001</v>
          </cell>
          <cell r="BR306">
            <v>8776.0764400000007</v>
          </cell>
          <cell r="BS306">
            <v>34.4</v>
          </cell>
          <cell r="BT306">
            <v>255.315</v>
          </cell>
          <cell r="BU306">
            <v>8782.8359999999993</v>
          </cell>
          <cell r="BV306">
            <v>724</v>
          </cell>
          <cell r="BW306">
            <v>5.5179999999999998</v>
          </cell>
          <cell r="BX306">
            <v>3995.0319999999997</v>
          </cell>
          <cell r="BY306">
            <v>34.730000000000004</v>
          </cell>
          <cell r="BZ306">
            <v>154.64699999999999</v>
          </cell>
          <cell r="CA306">
            <v>5370.8903100000007</v>
          </cell>
          <cell r="CB306">
            <v>47125.679980000008</v>
          </cell>
          <cell r="CD306">
            <v>19.04</v>
          </cell>
          <cell r="CE306">
            <v>34.832000000000001</v>
          </cell>
          <cell r="CF306">
            <v>663.20128</v>
          </cell>
          <cell r="CG306">
            <v>24.36</v>
          </cell>
          <cell r="CH306">
            <v>29.200000000000003</v>
          </cell>
          <cell r="CI306">
            <v>711.31200000000001</v>
          </cell>
          <cell r="CJ306">
            <v>1374.5132800000001</v>
          </cell>
          <cell r="CL306">
            <v>1446.99</v>
          </cell>
        </row>
        <row r="307">
          <cell r="A307" t="str">
            <v>02/06/2007</v>
          </cell>
          <cell r="B307">
            <v>39119</v>
          </cell>
          <cell r="C307">
            <v>110.57564089677876</v>
          </cell>
          <cell r="D307">
            <v>132.55011456038744</v>
          </cell>
          <cell r="E307">
            <v>82.392725997157072</v>
          </cell>
          <cell r="F307">
            <v>75.340494145151027</v>
          </cell>
          <cell r="G307">
            <v>114.12358133669606</v>
          </cell>
          <cell r="H307">
            <v>150.48328634716069</v>
          </cell>
          <cell r="I307">
            <v>74.73</v>
          </cell>
          <cell r="J307">
            <v>36.94491</v>
          </cell>
          <cell r="K307">
            <v>199.892</v>
          </cell>
          <cell r="L307">
            <v>7384.9919497199999</v>
          </cell>
          <cell r="M307">
            <v>88.53</v>
          </cell>
          <cell r="N307">
            <v>66.734999999999999</v>
          </cell>
          <cell r="O307">
            <v>5908.0495499999997</v>
          </cell>
          <cell r="P307">
            <v>82.31</v>
          </cell>
          <cell r="Q307">
            <v>151.90899999999999</v>
          </cell>
          <cell r="R307">
            <v>12503.629789999999</v>
          </cell>
          <cell r="S307">
            <v>38.689100000000003</v>
          </cell>
          <cell r="T307">
            <v>93.326800000000006</v>
          </cell>
          <cell r="U307">
            <v>3610.7298978800004</v>
          </cell>
          <cell r="V307">
            <v>32.700000000000003</v>
          </cell>
          <cell r="W307">
            <v>383.89</v>
          </cell>
          <cell r="X307">
            <v>12553.203000000001</v>
          </cell>
          <cell r="Y307">
            <v>86.98</v>
          </cell>
          <cell r="Z307">
            <v>67.765000000000001</v>
          </cell>
          <cell r="AA307">
            <v>5894.1997000000001</v>
          </cell>
          <cell r="AB307">
            <v>23.16</v>
          </cell>
          <cell r="AC307">
            <v>119.554</v>
          </cell>
          <cell r="AD307">
            <v>2768.8706400000001</v>
          </cell>
          <cell r="AE307">
            <v>68.94</v>
          </cell>
          <cell r="AF307">
            <v>133.565</v>
          </cell>
          <cell r="AG307">
            <v>9207.9710999999988</v>
          </cell>
          <cell r="AH307">
            <v>58.17</v>
          </cell>
          <cell r="AI307">
            <v>81.841999999999999</v>
          </cell>
          <cell r="AJ307">
            <v>4760.7491399999999</v>
          </cell>
          <cell r="AK307">
            <v>64592.394767599995</v>
          </cell>
          <cell r="AM307">
            <v>47.35</v>
          </cell>
          <cell r="AN307">
            <v>48.316000000000003</v>
          </cell>
          <cell r="AO307">
            <v>2287.7626</v>
          </cell>
          <cell r="AP307">
            <v>47.13</v>
          </cell>
          <cell r="AQ307">
            <v>65.361000000000004</v>
          </cell>
          <cell r="AR307">
            <v>3080.4639300000003</v>
          </cell>
          <cell r="AS307">
            <v>118.56</v>
          </cell>
          <cell r="AT307">
            <v>45.727000000000004</v>
          </cell>
          <cell r="AU307">
            <v>5421.3931200000006</v>
          </cell>
          <cell r="AV307">
            <v>74.73</v>
          </cell>
          <cell r="AW307">
            <v>24.030999999999999</v>
          </cell>
          <cell r="AX307">
            <v>1795.83663</v>
          </cell>
          <cell r="AY307">
            <v>7.98</v>
          </cell>
          <cell r="AZ307">
            <v>38.795000000000002</v>
          </cell>
          <cell r="BA307">
            <v>309.58410000000003</v>
          </cell>
          <cell r="BB307">
            <v>106.92</v>
          </cell>
          <cell r="BC307">
            <v>94.606000000000009</v>
          </cell>
          <cell r="BD307">
            <v>10115.273520000001</v>
          </cell>
          <cell r="BE307">
            <v>23010.313900000001</v>
          </cell>
          <cell r="BG307">
            <v>53.95</v>
          </cell>
          <cell r="BH307">
            <v>119.285</v>
          </cell>
          <cell r="BI307">
            <v>6435.4257500000003</v>
          </cell>
          <cell r="BJ307">
            <v>29.97</v>
          </cell>
          <cell r="BK307">
            <v>313.66000000000003</v>
          </cell>
          <cell r="BL307">
            <v>9400.3901999999998</v>
          </cell>
          <cell r="BM307">
            <v>54.69</v>
          </cell>
          <cell r="BN307">
            <v>77.028999999999996</v>
          </cell>
          <cell r="BO307">
            <v>4212.7160099999992</v>
          </cell>
          <cell r="BP307">
            <v>55.33</v>
          </cell>
          <cell r="BQ307">
            <v>158.15600000000001</v>
          </cell>
          <cell r="BR307">
            <v>8750.7714799999994</v>
          </cell>
          <cell r="BS307">
            <v>34.200000000000003</v>
          </cell>
          <cell r="BT307">
            <v>255.315</v>
          </cell>
          <cell r="BU307">
            <v>8731.773000000001</v>
          </cell>
          <cell r="BV307">
            <v>731.5</v>
          </cell>
          <cell r="BW307">
            <v>5.5179999999999998</v>
          </cell>
          <cell r="BX307">
            <v>4036.4169999999999</v>
          </cell>
          <cell r="BY307">
            <v>34.85</v>
          </cell>
          <cell r="BZ307">
            <v>154.64699999999999</v>
          </cell>
          <cell r="CA307">
            <v>5389.4479499999998</v>
          </cell>
          <cell r="CB307">
            <v>46956.941390000007</v>
          </cell>
          <cell r="CD307">
            <v>18.71</v>
          </cell>
          <cell r="CE307">
            <v>34.832000000000001</v>
          </cell>
          <cell r="CF307">
            <v>651.70672000000002</v>
          </cell>
          <cell r="CG307">
            <v>23.35</v>
          </cell>
          <cell r="CH307">
            <v>29.200000000000003</v>
          </cell>
          <cell r="CI307">
            <v>681.82000000000016</v>
          </cell>
          <cell r="CJ307">
            <v>1333.5267200000003</v>
          </cell>
          <cell r="CL307">
            <v>1448</v>
          </cell>
        </row>
        <row r="308">
          <cell r="A308" t="str">
            <v>02/07/2007</v>
          </cell>
          <cell r="B308">
            <v>39120</v>
          </cell>
          <cell r="C308">
            <v>110.1654191838918</v>
          </cell>
          <cell r="D308">
            <v>132.60746396708231</v>
          </cell>
          <cell r="E308">
            <v>81.64535136239023</v>
          </cell>
          <cell r="F308">
            <v>75.289827477482476</v>
          </cell>
          <cell r="G308">
            <v>114.28278688524588</v>
          </cell>
          <cell r="H308">
            <v>148.53000402738624</v>
          </cell>
          <cell r="I308">
            <v>73.760000000000005</v>
          </cell>
          <cell r="J308">
            <v>36.909710000000004</v>
          </cell>
          <cell r="K308">
            <v>199.892</v>
          </cell>
          <cell r="L308">
            <v>7377.9557513200007</v>
          </cell>
          <cell r="M308">
            <v>88.34</v>
          </cell>
          <cell r="N308">
            <v>66.734999999999999</v>
          </cell>
          <cell r="O308">
            <v>5895.3699000000006</v>
          </cell>
          <cell r="P308">
            <v>81.33</v>
          </cell>
          <cell r="Q308">
            <v>151.90899999999999</v>
          </cell>
          <cell r="R308">
            <v>12354.758969999999</v>
          </cell>
          <cell r="S308">
            <v>38</v>
          </cell>
          <cell r="T308">
            <v>93.326800000000006</v>
          </cell>
          <cell r="U308">
            <v>3546.4184</v>
          </cell>
          <cell r="V308">
            <v>32.630000000000003</v>
          </cell>
          <cell r="W308">
            <v>383.89</v>
          </cell>
          <cell r="X308">
            <v>12526.3307</v>
          </cell>
          <cell r="Y308">
            <v>85.41</v>
          </cell>
          <cell r="Z308">
            <v>67.765000000000001</v>
          </cell>
          <cell r="AA308">
            <v>5787.8086499999999</v>
          </cell>
          <cell r="AB308">
            <v>23.29</v>
          </cell>
          <cell r="AC308">
            <v>119.554</v>
          </cell>
          <cell r="AD308">
            <v>2784.41266</v>
          </cell>
          <cell r="AE308">
            <v>69.820000000000007</v>
          </cell>
          <cell r="AF308">
            <v>133.565</v>
          </cell>
          <cell r="AG308">
            <v>9325.5083000000013</v>
          </cell>
          <cell r="AH308">
            <v>58.09</v>
          </cell>
          <cell r="AI308">
            <v>81.841999999999999</v>
          </cell>
          <cell r="AJ308">
            <v>4754.2017800000003</v>
          </cell>
          <cell r="AK308">
            <v>64352.765111320005</v>
          </cell>
          <cell r="AM308">
            <v>47.61</v>
          </cell>
          <cell r="AN308">
            <v>48.316000000000003</v>
          </cell>
          <cell r="AO308">
            <v>2300.32476</v>
          </cell>
          <cell r="AP308">
            <v>47.32</v>
          </cell>
          <cell r="AQ308">
            <v>65.361000000000004</v>
          </cell>
          <cell r="AR308">
            <v>3092.8825200000001</v>
          </cell>
          <cell r="AS308">
            <v>118.25</v>
          </cell>
          <cell r="AT308">
            <v>45.727000000000004</v>
          </cell>
          <cell r="AU308">
            <v>5407.2177500000007</v>
          </cell>
          <cell r="AV308">
            <v>73.760000000000005</v>
          </cell>
          <cell r="AW308">
            <v>24.030999999999999</v>
          </cell>
          <cell r="AX308">
            <v>1772.52656</v>
          </cell>
          <cell r="AY308">
            <v>8.120000000000001</v>
          </cell>
          <cell r="AZ308">
            <v>38.795000000000002</v>
          </cell>
          <cell r="BA308">
            <v>315.01540000000006</v>
          </cell>
          <cell r="BB308">
            <v>107.10000000000001</v>
          </cell>
          <cell r="BC308">
            <v>94.606000000000009</v>
          </cell>
          <cell r="BD308">
            <v>10132.302600000001</v>
          </cell>
          <cell r="BE308">
            <v>23020.269590000004</v>
          </cell>
          <cell r="BG308">
            <v>53.08</v>
          </cell>
          <cell r="BH308">
            <v>119.285</v>
          </cell>
          <cell r="BI308">
            <v>6331.6477999999997</v>
          </cell>
          <cell r="BJ308">
            <v>29.64</v>
          </cell>
          <cell r="BK308">
            <v>313.66000000000003</v>
          </cell>
          <cell r="BL308">
            <v>9296.8824000000004</v>
          </cell>
          <cell r="BM308">
            <v>54.47</v>
          </cell>
          <cell r="BN308">
            <v>77.028999999999996</v>
          </cell>
          <cell r="BO308">
            <v>4195.7696299999998</v>
          </cell>
          <cell r="BP308">
            <v>55.06</v>
          </cell>
          <cell r="BQ308">
            <v>158.15600000000001</v>
          </cell>
          <cell r="BR308">
            <v>8708.0693600000013</v>
          </cell>
          <cell r="BS308">
            <v>33.81</v>
          </cell>
          <cell r="BT308">
            <v>255.315</v>
          </cell>
          <cell r="BU308">
            <v>8632.2001500000006</v>
          </cell>
          <cell r="BV308">
            <v>732.5</v>
          </cell>
          <cell r="BW308">
            <v>5.5179999999999998</v>
          </cell>
          <cell r="BX308">
            <v>4041.9349999999999</v>
          </cell>
          <cell r="BY308">
            <v>34.43</v>
          </cell>
          <cell r="BZ308">
            <v>154.64699999999999</v>
          </cell>
          <cell r="CA308">
            <v>5324.4962099999993</v>
          </cell>
          <cell r="CB308">
            <v>46531.000549999997</v>
          </cell>
          <cell r="CD308">
            <v>18.809999999999999</v>
          </cell>
          <cell r="CE308">
            <v>34.832000000000001</v>
          </cell>
          <cell r="CF308">
            <v>655.18991999999992</v>
          </cell>
          <cell r="CG308">
            <v>23.200000000000003</v>
          </cell>
          <cell r="CH308">
            <v>29.200000000000003</v>
          </cell>
          <cell r="CI308">
            <v>677.44000000000017</v>
          </cell>
          <cell r="CJ308">
            <v>1332.6299200000001</v>
          </cell>
          <cell r="CL308">
            <v>1450.02</v>
          </cell>
        </row>
        <row r="309">
          <cell r="A309" t="str">
            <v>02/08/2007</v>
          </cell>
          <cell r="B309">
            <v>39121</v>
          </cell>
          <cell r="C309">
            <v>109.50794018937924</v>
          </cell>
          <cell r="D309">
            <v>135.32756644965338</v>
          </cell>
          <cell r="E309">
            <v>79.564772849367444</v>
          </cell>
          <cell r="F309">
            <v>73.636096371335256</v>
          </cell>
          <cell r="G309">
            <v>114.1480138713745</v>
          </cell>
          <cell r="H309">
            <v>149.11397503020538</v>
          </cell>
          <cell r="I309">
            <v>74.05</v>
          </cell>
          <cell r="J309">
            <v>36.649240000000006</v>
          </cell>
          <cell r="K309">
            <v>199.892</v>
          </cell>
          <cell r="L309">
            <v>7325.8898820800014</v>
          </cell>
          <cell r="M309">
            <v>87.87</v>
          </cell>
          <cell r="N309">
            <v>66.734999999999999</v>
          </cell>
          <cell r="O309">
            <v>5864.0044500000004</v>
          </cell>
          <cell r="P309">
            <v>81.02</v>
          </cell>
          <cell r="Q309">
            <v>151.90899999999999</v>
          </cell>
          <cell r="R309">
            <v>12307.667179999999</v>
          </cell>
          <cell r="S309">
            <v>38.1</v>
          </cell>
          <cell r="T309">
            <v>93.326800000000006</v>
          </cell>
          <cell r="U309">
            <v>3555.7510800000005</v>
          </cell>
          <cell r="V309">
            <v>32.15</v>
          </cell>
          <cell r="W309">
            <v>383.89</v>
          </cell>
          <cell r="X309">
            <v>12342.063499999998</v>
          </cell>
          <cell r="Y309">
            <v>83.49</v>
          </cell>
          <cell r="Z309">
            <v>67.765000000000001</v>
          </cell>
          <cell r="AA309">
            <v>5657.69985</v>
          </cell>
          <cell r="AB309">
            <v>23.36</v>
          </cell>
          <cell r="AC309">
            <v>119.554</v>
          </cell>
          <cell r="AD309">
            <v>2792.7814400000002</v>
          </cell>
          <cell r="AE309">
            <v>70.290000000000006</v>
          </cell>
          <cell r="AF309">
            <v>133.565</v>
          </cell>
          <cell r="AG309">
            <v>9388.2838499999998</v>
          </cell>
          <cell r="AH309">
            <v>57.85</v>
          </cell>
          <cell r="AI309">
            <v>81.841999999999999</v>
          </cell>
          <cell r="AJ309">
            <v>4734.5596999999998</v>
          </cell>
          <cell r="AK309">
            <v>63968.700932079992</v>
          </cell>
          <cell r="AM309">
            <v>47.22</v>
          </cell>
          <cell r="AN309">
            <v>48.316000000000003</v>
          </cell>
          <cell r="AO309">
            <v>2281.4815200000003</v>
          </cell>
          <cell r="AP309">
            <v>47.84</v>
          </cell>
          <cell r="AQ309">
            <v>65.361000000000004</v>
          </cell>
          <cell r="AR309">
            <v>3126.8702400000006</v>
          </cell>
          <cell r="AS309">
            <v>123.85000000000001</v>
          </cell>
          <cell r="AT309">
            <v>45.727000000000004</v>
          </cell>
          <cell r="AU309">
            <v>5663.288950000001</v>
          </cell>
          <cell r="AV309">
            <v>74.05</v>
          </cell>
          <cell r="AW309">
            <v>24.030999999999999</v>
          </cell>
          <cell r="AX309">
            <v>1779.4955499999999</v>
          </cell>
          <cell r="AY309">
            <v>8</v>
          </cell>
          <cell r="AZ309">
            <v>38.795000000000002</v>
          </cell>
          <cell r="BA309">
            <v>310.36</v>
          </cell>
          <cell r="BB309">
            <v>109.2</v>
          </cell>
          <cell r="BC309">
            <v>94.606000000000009</v>
          </cell>
          <cell r="BD309">
            <v>10330.975200000001</v>
          </cell>
          <cell r="BE309">
            <v>23492.471460000004</v>
          </cell>
          <cell r="BG309">
            <v>51.82</v>
          </cell>
          <cell r="BH309">
            <v>119.285</v>
          </cell>
          <cell r="BI309">
            <v>6181.3486999999996</v>
          </cell>
          <cell r="BJ309">
            <v>28.650000000000002</v>
          </cell>
          <cell r="BK309">
            <v>313.66000000000003</v>
          </cell>
          <cell r="BL309">
            <v>8986.3590000000022</v>
          </cell>
          <cell r="BM309">
            <v>53.17</v>
          </cell>
          <cell r="BN309">
            <v>77.028999999999996</v>
          </cell>
          <cell r="BO309">
            <v>4095.63193</v>
          </cell>
          <cell r="BP309">
            <v>53.54</v>
          </cell>
          <cell r="BQ309">
            <v>158.15600000000001</v>
          </cell>
          <cell r="BR309">
            <v>8467.6722399999999</v>
          </cell>
          <cell r="BS309">
            <v>33.01</v>
          </cell>
          <cell r="BT309">
            <v>255.315</v>
          </cell>
          <cell r="BU309">
            <v>8427.9481500000002</v>
          </cell>
          <cell r="BV309">
            <v>729</v>
          </cell>
          <cell r="BW309">
            <v>5.5179999999999998</v>
          </cell>
          <cell r="BX309">
            <v>4022.6219999999998</v>
          </cell>
          <cell r="BY309">
            <v>33.39</v>
          </cell>
          <cell r="BZ309">
            <v>154.64699999999999</v>
          </cell>
          <cell r="CA309">
            <v>5163.6633299999994</v>
          </cell>
          <cell r="CB309">
            <v>45345.245349999997</v>
          </cell>
          <cell r="CD309">
            <v>18.59</v>
          </cell>
          <cell r="CE309">
            <v>34.832000000000001</v>
          </cell>
          <cell r="CF309">
            <v>647.52688000000001</v>
          </cell>
          <cell r="CG309">
            <v>22.46</v>
          </cell>
          <cell r="CH309">
            <v>29.200000000000003</v>
          </cell>
          <cell r="CI309">
            <v>655.83200000000011</v>
          </cell>
          <cell r="CJ309">
            <v>1303.3588800000002</v>
          </cell>
          <cell r="CL309">
            <v>1448.31</v>
          </cell>
        </row>
        <row r="310">
          <cell r="A310" t="str">
            <v>02/09/2007</v>
          </cell>
          <cell r="B310">
            <v>39122</v>
          </cell>
          <cell r="C310">
            <v>109.00203603796619</v>
          </cell>
          <cell r="D310">
            <v>134.34077339922484</v>
          </cell>
          <cell r="E310">
            <v>77.938227602345179</v>
          </cell>
          <cell r="F310">
            <v>73.286473765551747</v>
          </cell>
          <cell r="G310">
            <v>113.34016393442622</v>
          </cell>
          <cell r="H310">
            <v>151.14780507450664</v>
          </cell>
          <cell r="I310">
            <v>75.06</v>
          </cell>
          <cell r="J310">
            <v>36.56476</v>
          </cell>
          <cell r="K310">
            <v>199.892</v>
          </cell>
          <cell r="L310">
            <v>7309.0030059199999</v>
          </cell>
          <cell r="M310">
            <v>87.43</v>
          </cell>
          <cell r="N310">
            <v>66.734999999999999</v>
          </cell>
          <cell r="O310">
            <v>5834.6410500000002</v>
          </cell>
          <cell r="P310">
            <v>80.81</v>
          </cell>
          <cell r="Q310">
            <v>151.90899999999999</v>
          </cell>
          <cell r="R310">
            <v>12275.76629</v>
          </cell>
          <cell r="S310">
            <v>38.700000000000003</v>
          </cell>
          <cell r="T310">
            <v>93.326800000000006</v>
          </cell>
          <cell r="U310">
            <v>3611.7471600000003</v>
          </cell>
          <cell r="V310">
            <v>31.970000000000002</v>
          </cell>
          <cell r="W310">
            <v>383.89</v>
          </cell>
          <cell r="X310">
            <v>12272.963300000001</v>
          </cell>
          <cell r="Y310">
            <v>82.88</v>
          </cell>
          <cell r="Z310">
            <v>67.765000000000001</v>
          </cell>
          <cell r="AA310">
            <v>5616.3631999999998</v>
          </cell>
          <cell r="AB310">
            <v>23.16</v>
          </cell>
          <cell r="AC310">
            <v>119.554</v>
          </cell>
          <cell r="AD310">
            <v>2768.8706400000001</v>
          </cell>
          <cell r="AE310">
            <v>69.77</v>
          </cell>
          <cell r="AF310">
            <v>133.565</v>
          </cell>
          <cell r="AG310">
            <v>9318.8300499999987</v>
          </cell>
          <cell r="AH310">
            <v>57</v>
          </cell>
          <cell r="AI310">
            <v>81.841999999999999</v>
          </cell>
          <cell r="AJ310">
            <v>4664.9939999999997</v>
          </cell>
          <cell r="AK310">
            <v>63673.178695919996</v>
          </cell>
          <cell r="AM310">
            <v>46.45</v>
          </cell>
          <cell r="AN310">
            <v>48.316000000000003</v>
          </cell>
          <cell r="AO310">
            <v>2244.2782000000002</v>
          </cell>
          <cell r="AP310">
            <v>46.42</v>
          </cell>
          <cell r="AQ310">
            <v>65.361000000000004</v>
          </cell>
          <cell r="AR310">
            <v>3034.0576200000005</v>
          </cell>
          <cell r="AS310">
            <v>122.42</v>
          </cell>
          <cell r="AT310">
            <v>45.727000000000004</v>
          </cell>
          <cell r="AU310">
            <v>5597.8993400000008</v>
          </cell>
          <cell r="AV310">
            <v>75.06</v>
          </cell>
          <cell r="AW310">
            <v>24.030999999999999</v>
          </cell>
          <cell r="AX310">
            <v>1803.76686</v>
          </cell>
          <cell r="AY310">
            <v>8.02</v>
          </cell>
          <cell r="AZ310">
            <v>38.795000000000002</v>
          </cell>
          <cell r="BA310">
            <v>311.13589999999999</v>
          </cell>
          <cell r="BB310">
            <v>109.19</v>
          </cell>
          <cell r="BC310">
            <v>94.606000000000009</v>
          </cell>
          <cell r="BD310">
            <v>10330.029140000001</v>
          </cell>
          <cell r="BE310">
            <v>23321.16706</v>
          </cell>
          <cell r="BG310">
            <v>50.99</v>
          </cell>
          <cell r="BH310">
            <v>119.285</v>
          </cell>
          <cell r="BI310">
            <v>6082.3421500000004</v>
          </cell>
          <cell r="BJ310">
            <v>28.05</v>
          </cell>
          <cell r="BK310">
            <v>313.66000000000003</v>
          </cell>
          <cell r="BL310">
            <v>8798.1630000000005</v>
          </cell>
          <cell r="BM310">
            <v>51.97</v>
          </cell>
          <cell r="BN310">
            <v>77.028999999999996</v>
          </cell>
          <cell r="BO310">
            <v>4003.1971299999996</v>
          </cell>
          <cell r="BP310">
            <v>52.71</v>
          </cell>
          <cell r="BQ310">
            <v>158.15600000000001</v>
          </cell>
          <cell r="BR310">
            <v>8336.4027600000009</v>
          </cell>
          <cell r="BS310">
            <v>32.200000000000003</v>
          </cell>
          <cell r="BT310">
            <v>255.315</v>
          </cell>
          <cell r="BU310">
            <v>8221.143</v>
          </cell>
          <cell r="BV310">
            <v>720.5</v>
          </cell>
          <cell r="BW310">
            <v>5.5179999999999998</v>
          </cell>
          <cell r="BX310">
            <v>3975.7190000000001</v>
          </cell>
          <cell r="BY310">
            <v>32.340000000000003</v>
          </cell>
          <cell r="BZ310">
            <v>154.64699999999999</v>
          </cell>
          <cell r="CA310">
            <v>5001.2839800000002</v>
          </cell>
          <cell r="CB310">
            <v>44418.251020000003</v>
          </cell>
          <cell r="CD310">
            <v>18.580000000000002</v>
          </cell>
          <cell r="CE310">
            <v>34.832000000000001</v>
          </cell>
          <cell r="CF310">
            <v>647.17856000000006</v>
          </cell>
          <cell r="CG310">
            <v>22.26</v>
          </cell>
          <cell r="CH310">
            <v>29.200000000000003</v>
          </cell>
          <cell r="CI310">
            <v>649.99200000000008</v>
          </cell>
          <cell r="CJ310">
            <v>1297.17056</v>
          </cell>
          <cell r="CL310">
            <v>1438.06</v>
          </cell>
        </row>
        <row r="311">
          <cell r="A311" t="str">
            <v>02/12/2007</v>
          </cell>
          <cell r="B311">
            <v>39125</v>
          </cell>
          <cell r="C311">
            <v>108.77472798370711</v>
          </cell>
          <cell r="D311">
            <v>132.58494884286375</v>
          </cell>
          <cell r="E311">
            <v>76.960717235139001</v>
          </cell>
          <cell r="F311">
            <v>72.375947193874651</v>
          </cell>
          <cell r="G311">
            <v>112.97052332912989</v>
          </cell>
          <cell r="H311">
            <v>148.59041482078132</v>
          </cell>
          <cell r="I311">
            <v>73.790000000000006</v>
          </cell>
          <cell r="J311">
            <v>36.980110000000003</v>
          </cell>
          <cell r="K311">
            <v>199.892</v>
          </cell>
          <cell r="L311">
            <v>7392.0281481200009</v>
          </cell>
          <cell r="M311">
            <v>86.89</v>
          </cell>
          <cell r="N311">
            <v>66.734999999999999</v>
          </cell>
          <cell r="O311">
            <v>5798.6041500000001</v>
          </cell>
          <cell r="P311">
            <v>80.650000000000006</v>
          </cell>
          <cell r="Q311">
            <v>151.90899999999999</v>
          </cell>
          <cell r="R311">
            <v>12251.460849999999</v>
          </cell>
          <cell r="S311">
            <v>38.25</v>
          </cell>
          <cell r="T311">
            <v>93.326800000000006</v>
          </cell>
          <cell r="U311">
            <v>3569.7501000000002</v>
          </cell>
          <cell r="V311">
            <v>31.87</v>
          </cell>
          <cell r="W311">
            <v>383.89</v>
          </cell>
          <cell r="X311">
            <v>12234.5743</v>
          </cell>
          <cell r="Y311">
            <v>83.7</v>
          </cell>
          <cell r="Z311">
            <v>67.765000000000001</v>
          </cell>
          <cell r="AA311">
            <v>5671.9305000000004</v>
          </cell>
          <cell r="AB311">
            <v>23.06</v>
          </cell>
          <cell r="AC311">
            <v>119.554</v>
          </cell>
          <cell r="AD311">
            <v>2756.9152399999998</v>
          </cell>
          <cell r="AE311">
            <v>69.2</v>
          </cell>
          <cell r="AF311">
            <v>133.565</v>
          </cell>
          <cell r="AG311">
            <v>9242.6980000000003</v>
          </cell>
          <cell r="AH311">
            <v>56.480000000000004</v>
          </cell>
          <cell r="AI311">
            <v>81.841999999999999</v>
          </cell>
          <cell r="AJ311">
            <v>4622.4361600000002</v>
          </cell>
          <cell r="AK311">
            <v>63540.397448120013</v>
          </cell>
          <cell r="AM311">
            <v>45.57</v>
          </cell>
          <cell r="AN311">
            <v>48.316000000000003</v>
          </cell>
          <cell r="AO311">
            <v>2201.7601199999999</v>
          </cell>
          <cell r="AP311">
            <v>45.88</v>
          </cell>
          <cell r="AQ311">
            <v>65.361000000000004</v>
          </cell>
          <cell r="AR311">
            <v>2998.7626800000003</v>
          </cell>
          <cell r="AS311">
            <v>120.31</v>
          </cell>
          <cell r="AT311">
            <v>45.727000000000004</v>
          </cell>
          <cell r="AU311">
            <v>5501.4153700000006</v>
          </cell>
          <cell r="AV311">
            <v>73.790000000000006</v>
          </cell>
          <cell r="AW311">
            <v>24.030999999999999</v>
          </cell>
          <cell r="AX311">
            <v>1773.24749</v>
          </cell>
          <cell r="AY311">
            <v>7.9300000000000006</v>
          </cell>
          <cell r="AZ311">
            <v>38.795000000000002</v>
          </cell>
          <cell r="BA311">
            <v>307.64435000000003</v>
          </cell>
          <cell r="BB311">
            <v>108.17</v>
          </cell>
          <cell r="BC311">
            <v>94.606000000000009</v>
          </cell>
          <cell r="BD311">
            <v>10233.53102</v>
          </cell>
          <cell r="BE311">
            <v>23016.36103</v>
          </cell>
          <cell r="BG311">
            <v>50.77</v>
          </cell>
          <cell r="BH311">
            <v>119.285</v>
          </cell>
          <cell r="BI311">
            <v>6056.0994500000006</v>
          </cell>
          <cell r="BJ311">
            <v>27.330000000000002</v>
          </cell>
          <cell r="BK311">
            <v>313.66000000000003</v>
          </cell>
          <cell r="BL311">
            <v>8572.3278000000009</v>
          </cell>
          <cell r="BM311">
            <v>51.94</v>
          </cell>
          <cell r="BN311">
            <v>77.028999999999996</v>
          </cell>
          <cell r="BO311">
            <v>4000.8862599999998</v>
          </cell>
          <cell r="BP311">
            <v>52.18</v>
          </cell>
          <cell r="BQ311">
            <v>158.15600000000001</v>
          </cell>
          <cell r="BR311">
            <v>8252.5800799999997</v>
          </cell>
          <cell r="BS311">
            <v>31.88</v>
          </cell>
          <cell r="BT311">
            <v>255.315</v>
          </cell>
          <cell r="BU311">
            <v>8139.4421999999995</v>
          </cell>
          <cell r="BV311">
            <v>708.25</v>
          </cell>
          <cell r="BW311">
            <v>5.5179999999999998</v>
          </cell>
          <cell r="BX311">
            <v>3908.1234999999997</v>
          </cell>
          <cell r="BY311">
            <v>31.89</v>
          </cell>
          <cell r="BZ311">
            <v>154.64699999999999</v>
          </cell>
          <cell r="CA311">
            <v>4931.69283</v>
          </cell>
          <cell r="CB311">
            <v>43861.152119999999</v>
          </cell>
          <cell r="CD311">
            <v>18.57</v>
          </cell>
          <cell r="CE311">
            <v>34.832000000000001</v>
          </cell>
          <cell r="CF311">
            <v>646.83024</v>
          </cell>
          <cell r="CG311">
            <v>21.72</v>
          </cell>
          <cell r="CH311">
            <v>29.200000000000003</v>
          </cell>
          <cell r="CI311">
            <v>634.22400000000005</v>
          </cell>
          <cell r="CJ311">
            <v>1281.0542399999999</v>
          </cell>
          <cell r="CL311">
            <v>1433.3700000000001</v>
          </cell>
        </row>
        <row r="312">
          <cell r="A312" t="str">
            <v>02/13/2007</v>
          </cell>
          <cell r="B312">
            <v>39126</v>
          </cell>
          <cell r="C312">
            <v>109.48988518854267</v>
          </cell>
          <cell r="D312">
            <v>136.25873679285803</v>
          </cell>
          <cell r="E312">
            <v>77.971681087638061</v>
          </cell>
          <cell r="F312">
            <v>73.025113308406191</v>
          </cell>
          <cell r="G312">
            <v>113.82881462799494</v>
          </cell>
          <cell r="H312">
            <v>150.50342327829236</v>
          </cell>
          <cell r="I312">
            <v>74.739999999999995</v>
          </cell>
          <cell r="J312">
            <v>37.754490000000004</v>
          </cell>
          <cell r="K312">
            <v>199.892</v>
          </cell>
          <cell r="L312">
            <v>7546.8205150800004</v>
          </cell>
          <cell r="M312">
            <v>86.800000000000011</v>
          </cell>
          <cell r="N312">
            <v>66.734999999999999</v>
          </cell>
          <cell r="O312">
            <v>5792.5980000000009</v>
          </cell>
          <cell r="P312">
            <v>81.55</v>
          </cell>
          <cell r="Q312">
            <v>151.90899999999999</v>
          </cell>
          <cell r="R312">
            <v>12388.17895</v>
          </cell>
          <cell r="S312">
            <v>39.660000000000004</v>
          </cell>
          <cell r="T312">
            <v>93.326800000000006</v>
          </cell>
          <cell r="U312">
            <v>3701.3408880000006</v>
          </cell>
          <cell r="V312">
            <v>31.810000000000002</v>
          </cell>
          <cell r="W312">
            <v>383.89</v>
          </cell>
          <cell r="X312">
            <v>12211.5409</v>
          </cell>
          <cell r="Y312">
            <v>84</v>
          </cell>
          <cell r="Z312">
            <v>67.765000000000001</v>
          </cell>
          <cell r="AA312">
            <v>5692.26</v>
          </cell>
          <cell r="AB312">
            <v>23.21</v>
          </cell>
          <cell r="AC312">
            <v>119.554</v>
          </cell>
          <cell r="AD312">
            <v>2774.84834</v>
          </cell>
          <cell r="AE312">
            <v>68.95</v>
          </cell>
          <cell r="AF312">
            <v>133.565</v>
          </cell>
          <cell r="AG312">
            <v>9209.3067499999997</v>
          </cell>
          <cell r="AH312">
            <v>56.71</v>
          </cell>
          <cell r="AI312">
            <v>81.841999999999999</v>
          </cell>
          <cell r="AJ312">
            <v>4641.2598200000002</v>
          </cell>
          <cell r="AK312">
            <v>63958.154163079998</v>
          </cell>
          <cell r="AM312">
            <v>46.95</v>
          </cell>
          <cell r="AN312">
            <v>48.316000000000003</v>
          </cell>
          <cell r="AO312">
            <v>2268.4362000000001</v>
          </cell>
          <cell r="AP312">
            <v>46.59</v>
          </cell>
          <cell r="AQ312">
            <v>65.361000000000004</v>
          </cell>
          <cell r="AR312">
            <v>3045.1689900000006</v>
          </cell>
          <cell r="AS312">
            <v>124.59</v>
          </cell>
          <cell r="AT312">
            <v>45.727000000000004</v>
          </cell>
          <cell r="AU312">
            <v>5697.1269300000004</v>
          </cell>
          <cell r="AV312">
            <v>74.739999999999995</v>
          </cell>
          <cell r="AW312">
            <v>24.030999999999999</v>
          </cell>
          <cell r="AX312">
            <v>1796.0769399999997</v>
          </cell>
          <cell r="AY312">
            <v>7.92</v>
          </cell>
          <cell r="AZ312">
            <v>38.795000000000002</v>
          </cell>
          <cell r="BA312">
            <v>307.25639999999999</v>
          </cell>
          <cell r="BB312">
            <v>111.41</v>
          </cell>
          <cell r="BC312">
            <v>94.606000000000009</v>
          </cell>
          <cell r="BD312">
            <v>10540.054460000001</v>
          </cell>
          <cell r="BE312">
            <v>23654.119920000001</v>
          </cell>
          <cell r="BG312">
            <v>51.33</v>
          </cell>
          <cell r="BH312">
            <v>119.285</v>
          </cell>
          <cell r="BI312">
            <v>6122.89905</v>
          </cell>
          <cell r="BJ312">
            <v>27.86</v>
          </cell>
          <cell r="BK312">
            <v>313.66000000000003</v>
          </cell>
          <cell r="BL312">
            <v>8738.5676000000003</v>
          </cell>
          <cell r="BM312">
            <v>53.43</v>
          </cell>
          <cell r="BN312">
            <v>77.028999999999996</v>
          </cell>
          <cell r="BO312">
            <v>4115.6594699999996</v>
          </cell>
          <cell r="BP312">
            <v>52.76</v>
          </cell>
          <cell r="BQ312">
            <v>158.15600000000001</v>
          </cell>
          <cell r="BR312">
            <v>8344.3105599999999</v>
          </cell>
          <cell r="BS312">
            <v>32.19</v>
          </cell>
          <cell r="BT312">
            <v>255.315</v>
          </cell>
          <cell r="BU312">
            <v>8218.5898499999985</v>
          </cell>
          <cell r="BV312">
            <v>712.5</v>
          </cell>
          <cell r="BW312">
            <v>5.5179999999999998</v>
          </cell>
          <cell r="BX312">
            <v>3931.5749999999998</v>
          </cell>
          <cell r="BY312">
            <v>32.11</v>
          </cell>
          <cell r="BZ312">
            <v>154.64699999999999</v>
          </cell>
          <cell r="CA312">
            <v>4965.7151699999995</v>
          </cell>
          <cell r="CB312">
            <v>44437.316699999996</v>
          </cell>
          <cell r="CD312">
            <v>18.64</v>
          </cell>
          <cell r="CE312">
            <v>34.832000000000001</v>
          </cell>
          <cell r="CF312">
            <v>649.26848000000007</v>
          </cell>
          <cell r="CG312">
            <v>22.03</v>
          </cell>
          <cell r="CH312">
            <v>29.200000000000003</v>
          </cell>
          <cell r="CI312">
            <v>643.27600000000007</v>
          </cell>
          <cell r="CJ312">
            <v>1292.54448</v>
          </cell>
          <cell r="CL312">
            <v>1444.26</v>
          </cell>
        </row>
        <row r="313">
          <cell r="A313" t="str">
            <v>02/14/2007</v>
          </cell>
          <cell r="B313">
            <v>39127</v>
          </cell>
          <cell r="C313">
            <v>109.99636804007518</v>
          </cell>
          <cell r="D313">
            <v>137.69666690386876</v>
          </cell>
          <cell r="E313">
            <v>78.638871780089019</v>
          </cell>
          <cell r="F313">
            <v>73.113963027677244</v>
          </cell>
          <cell r="G313">
            <v>114.69892812105927</v>
          </cell>
          <cell r="H313">
            <v>151.53040676600884</v>
          </cell>
          <cell r="I313">
            <v>75.25</v>
          </cell>
          <cell r="J313">
            <v>37.712250000000004</v>
          </cell>
          <cell r="K313">
            <v>199.892</v>
          </cell>
          <cell r="L313">
            <v>7538.377077000001</v>
          </cell>
          <cell r="M313">
            <v>88.01</v>
          </cell>
          <cell r="N313">
            <v>66.734999999999999</v>
          </cell>
          <cell r="O313">
            <v>5873.34735</v>
          </cell>
          <cell r="P313">
            <v>82.54</v>
          </cell>
          <cell r="Q313">
            <v>151.90899999999999</v>
          </cell>
          <cell r="R313">
            <v>12538.568859999999</v>
          </cell>
          <cell r="S313">
            <v>39.660000000000004</v>
          </cell>
          <cell r="T313">
            <v>93.326800000000006</v>
          </cell>
          <cell r="U313">
            <v>3701.3408880000006</v>
          </cell>
          <cell r="V313">
            <v>31.700000000000003</v>
          </cell>
          <cell r="W313">
            <v>383.89</v>
          </cell>
          <cell r="X313">
            <v>12169.313</v>
          </cell>
          <cell r="Y313">
            <v>84.41</v>
          </cell>
          <cell r="Z313">
            <v>67.765000000000001</v>
          </cell>
          <cell r="AA313">
            <v>5720.0436499999996</v>
          </cell>
          <cell r="AB313">
            <v>23.54</v>
          </cell>
          <cell r="AC313">
            <v>119.554</v>
          </cell>
          <cell r="AD313">
            <v>2814.30116</v>
          </cell>
          <cell r="AE313">
            <v>68.900000000000006</v>
          </cell>
          <cell r="AF313">
            <v>133.565</v>
          </cell>
          <cell r="AG313">
            <v>9202.6285000000007</v>
          </cell>
          <cell r="AH313">
            <v>57.38</v>
          </cell>
          <cell r="AI313">
            <v>81.841999999999999</v>
          </cell>
          <cell r="AJ313">
            <v>4696.0939600000002</v>
          </cell>
          <cell r="AK313">
            <v>64254.014445000001</v>
          </cell>
          <cell r="AM313">
            <v>46.85</v>
          </cell>
          <cell r="AN313">
            <v>48.316000000000003</v>
          </cell>
          <cell r="AO313">
            <v>2263.6046000000001</v>
          </cell>
          <cell r="AP313">
            <v>47.18</v>
          </cell>
          <cell r="AQ313">
            <v>65.361000000000004</v>
          </cell>
          <cell r="AR313">
            <v>3083.73198</v>
          </cell>
          <cell r="AS313">
            <v>128.16</v>
          </cell>
          <cell r="AT313">
            <v>45.727000000000004</v>
          </cell>
          <cell r="AU313">
            <v>5860.3723200000004</v>
          </cell>
          <cell r="AV313">
            <v>75.25</v>
          </cell>
          <cell r="AW313">
            <v>24.030999999999999</v>
          </cell>
          <cell r="AX313">
            <v>1808.3327499999998</v>
          </cell>
          <cell r="AY313">
            <v>8.01</v>
          </cell>
          <cell r="AZ313">
            <v>38.795000000000002</v>
          </cell>
          <cell r="BA313">
            <v>310.74795</v>
          </cell>
          <cell r="BB313">
            <v>111.80000000000001</v>
          </cell>
          <cell r="BC313">
            <v>94.606000000000009</v>
          </cell>
          <cell r="BD313">
            <v>10576.950800000002</v>
          </cell>
          <cell r="BE313">
            <v>23903.740400000002</v>
          </cell>
          <cell r="BG313">
            <v>51.95</v>
          </cell>
          <cell r="BH313">
            <v>119.285</v>
          </cell>
          <cell r="BI313">
            <v>6196.8557499999997</v>
          </cell>
          <cell r="BJ313">
            <v>28.18</v>
          </cell>
          <cell r="BK313">
            <v>313.66000000000003</v>
          </cell>
          <cell r="BL313">
            <v>8838.9387999999999</v>
          </cell>
          <cell r="BM313">
            <v>54.13</v>
          </cell>
          <cell r="BN313">
            <v>77.028999999999996</v>
          </cell>
          <cell r="BO313">
            <v>4169.5797700000003</v>
          </cell>
          <cell r="BP313">
            <v>52.74</v>
          </cell>
          <cell r="BQ313">
            <v>158.15600000000001</v>
          </cell>
          <cell r="BR313">
            <v>8341.1474400000006</v>
          </cell>
          <cell r="BS313">
            <v>32.340000000000003</v>
          </cell>
          <cell r="BT313">
            <v>255.315</v>
          </cell>
          <cell r="BU313">
            <v>8256.8870999999999</v>
          </cell>
          <cell r="BV313">
            <v>724.99</v>
          </cell>
          <cell r="BW313">
            <v>5.5179999999999998</v>
          </cell>
          <cell r="BX313">
            <v>4000.4948199999999</v>
          </cell>
          <cell r="BY313">
            <v>32.42</v>
          </cell>
          <cell r="BZ313">
            <v>154.64699999999999</v>
          </cell>
          <cell r="CA313">
            <v>5013.6557400000002</v>
          </cell>
          <cell r="CB313">
            <v>44817.559419999998</v>
          </cell>
          <cell r="CD313">
            <v>18.66</v>
          </cell>
          <cell r="CE313">
            <v>34.832000000000001</v>
          </cell>
          <cell r="CF313">
            <v>649.96512000000007</v>
          </cell>
          <cell r="CG313">
            <v>22.06</v>
          </cell>
          <cell r="CH313">
            <v>29.200000000000003</v>
          </cell>
          <cell r="CI313">
            <v>644.15200000000004</v>
          </cell>
          <cell r="CJ313">
            <v>1294.1171200000001</v>
          </cell>
          <cell r="CL313">
            <v>1455.3000000000002</v>
          </cell>
        </row>
        <row r="314">
          <cell r="A314" t="str">
            <v>02/15/2007</v>
          </cell>
          <cell r="B314">
            <v>39128</v>
          </cell>
          <cell r="C314">
            <v>110.33605874796967</v>
          </cell>
          <cell r="D314">
            <v>137.67834764496368</v>
          </cell>
          <cell r="E314">
            <v>79.366723997566964</v>
          </cell>
          <cell r="F314">
            <v>73.744281684208971</v>
          </cell>
          <cell r="G314">
            <v>114.81793820933164</v>
          </cell>
          <cell r="H314">
            <v>150.926298832058</v>
          </cell>
          <cell r="I314">
            <v>74.95</v>
          </cell>
          <cell r="J314">
            <v>38.68374</v>
          </cell>
          <cell r="K314">
            <v>199.892</v>
          </cell>
          <cell r="L314">
            <v>7732.5701560799998</v>
          </cell>
          <cell r="M314">
            <v>88.4</v>
          </cell>
          <cell r="N314">
            <v>66.734999999999999</v>
          </cell>
          <cell r="O314">
            <v>5899.3740000000007</v>
          </cell>
          <cell r="P314">
            <v>82.86</v>
          </cell>
          <cell r="Q314">
            <v>151.90899999999999</v>
          </cell>
          <cell r="R314">
            <v>12587.17974</v>
          </cell>
          <cell r="S314">
            <v>40.19</v>
          </cell>
          <cell r="T314">
            <v>93.326800000000006</v>
          </cell>
          <cell r="U314">
            <v>3750.8040919999999</v>
          </cell>
          <cell r="V314">
            <v>31.18</v>
          </cell>
          <cell r="W314">
            <v>383.89</v>
          </cell>
          <cell r="X314">
            <v>11969.690199999999</v>
          </cell>
          <cell r="Y314">
            <v>84.63</v>
          </cell>
          <cell r="Z314">
            <v>67.765000000000001</v>
          </cell>
          <cell r="AA314">
            <v>5734.9519499999997</v>
          </cell>
          <cell r="AB314">
            <v>23.57</v>
          </cell>
          <cell r="AC314">
            <v>119.554</v>
          </cell>
          <cell r="AD314">
            <v>2817.88778</v>
          </cell>
          <cell r="AE314">
            <v>69.23</v>
          </cell>
          <cell r="AF314">
            <v>133.565</v>
          </cell>
          <cell r="AG314">
            <v>9246.7049500000012</v>
          </cell>
          <cell r="AH314">
            <v>57.59</v>
          </cell>
          <cell r="AI314">
            <v>81.841999999999999</v>
          </cell>
          <cell r="AJ314">
            <v>4713.28078</v>
          </cell>
          <cell r="AK314">
            <v>64452.44364808</v>
          </cell>
          <cell r="AM314">
            <v>47.1</v>
          </cell>
          <cell r="AN314">
            <v>48.316000000000003</v>
          </cell>
          <cell r="AO314">
            <v>2275.6836000000003</v>
          </cell>
          <cell r="AP314">
            <v>47.36</v>
          </cell>
          <cell r="AQ314">
            <v>65.361000000000004</v>
          </cell>
          <cell r="AR314">
            <v>3095.4969599999999</v>
          </cell>
          <cell r="AS314">
            <v>126.68</v>
          </cell>
          <cell r="AT314">
            <v>45.727000000000004</v>
          </cell>
          <cell r="AU314">
            <v>5792.6963600000008</v>
          </cell>
          <cell r="AV314">
            <v>74.95</v>
          </cell>
          <cell r="AW314">
            <v>24.030999999999999</v>
          </cell>
          <cell r="AX314">
            <v>1801.12345</v>
          </cell>
          <cell r="AY314">
            <v>8</v>
          </cell>
          <cell r="AZ314">
            <v>38.795000000000002</v>
          </cell>
          <cell r="BA314">
            <v>310.36</v>
          </cell>
          <cell r="BB314">
            <v>112.31</v>
          </cell>
          <cell r="BC314">
            <v>94.606000000000009</v>
          </cell>
          <cell r="BD314">
            <v>10625.199860000001</v>
          </cell>
          <cell r="BE314">
            <v>23900.560230000003</v>
          </cell>
          <cell r="BG314">
            <v>52.18</v>
          </cell>
          <cell r="BH314">
            <v>119.285</v>
          </cell>
          <cell r="BI314">
            <v>6224.2912999999999</v>
          </cell>
          <cell r="BJ314">
            <v>28.29</v>
          </cell>
          <cell r="BK314">
            <v>313.66000000000003</v>
          </cell>
          <cell r="BL314">
            <v>8873.4413999999997</v>
          </cell>
          <cell r="BM314">
            <v>54.75</v>
          </cell>
          <cell r="BN314">
            <v>77.028999999999996</v>
          </cell>
          <cell r="BO314">
            <v>4217.3377499999997</v>
          </cell>
          <cell r="BP314">
            <v>53.2</v>
          </cell>
          <cell r="BQ314">
            <v>158.15600000000001</v>
          </cell>
          <cell r="BR314">
            <v>8413.8992000000017</v>
          </cell>
          <cell r="BS314">
            <v>32.590000000000003</v>
          </cell>
          <cell r="BT314">
            <v>255.315</v>
          </cell>
          <cell r="BU314">
            <v>8320.7158500000005</v>
          </cell>
          <cell r="BV314">
            <v>730.31000000000006</v>
          </cell>
          <cell r="BW314">
            <v>5.5179999999999998</v>
          </cell>
          <cell r="BX314">
            <v>4029.8505800000003</v>
          </cell>
          <cell r="BY314">
            <v>33.32</v>
          </cell>
          <cell r="BZ314">
            <v>154.64699999999999</v>
          </cell>
          <cell r="CA314">
            <v>5152.8380399999996</v>
          </cell>
          <cell r="CB314">
            <v>45232.37412</v>
          </cell>
          <cell r="CD314">
            <v>18.93</v>
          </cell>
          <cell r="CE314">
            <v>34.832000000000001</v>
          </cell>
          <cell r="CF314">
            <v>659.36976000000004</v>
          </cell>
          <cell r="CG314">
            <v>22.12</v>
          </cell>
          <cell r="CH314">
            <v>29.200000000000003</v>
          </cell>
          <cell r="CI314">
            <v>645.90400000000011</v>
          </cell>
          <cell r="CJ314">
            <v>1305.27376</v>
          </cell>
          <cell r="CL314">
            <v>1456.81</v>
          </cell>
        </row>
        <row r="315">
          <cell r="A315" t="str">
            <v>02/16/2007</v>
          </cell>
          <cell r="B315">
            <v>39129</v>
          </cell>
          <cell r="C315">
            <v>110.95266086262335</v>
          </cell>
          <cell r="D315">
            <v>136.98991524447842</v>
          </cell>
          <cell r="E315">
            <v>78.827120891257906</v>
          </cell>
          <cell r="F315">
            <v>73.900882817249098</v>
          </cell>
          <cell r="G315">
            <v>114.71784363177804</v>
          </cell>
          <cell r="H315">
            <v>148.97301651228352</v>
          </cell>
          <cell r="I315">
            <v>73.98</v>
          </cell>
          <cell r="J315">
            <v>38.127600000000001</v>
          </cell>
          <cell r="K315">
            <v>199.892</v>
          </cell>
          <cell r="L315">
            <v>7621.4022192000002</v>
          </cell>
          <cell r="M315">
            <v>88.43</v>
          </cell>
          <cell r="N315">
            <v>66.734999999999999</v>
          </cell>
          <cell r="O315">
            <v>5901.3760500000008</v>
          </cell>
          <cell r="P315">
            <v>83.2</v>
          </cell>
          <cell r="Q315">
            <v>151.90899999999999</v>
          </cell>
          <cell r="R315">
            <v>12638.828799999999</v>
          </cell>
          <cell r="S315">
            <v>39.130000000000003</v>
          </cell>
          <cell r="T315">
            <v>93.326800000000006</v>
          </cell>
          <cell r="U315">
            <v>3651.8776840000005</v>
          </cell>
          <cell r="V315">
            <v>31.17</v>
          </cell>
          <cell r="W315">
            <v>383.89</v>
          </cell>
          <cell r="X315">
            <v>11965.8513</v>
          </cell>
          <cell r="Y315">
            <v>93.89</v>
          </cell>
          <cell r="Z315">
            <v>67.765000000000001</v>
          </cell>
          <cell r="AA315">
            <v>6362.4558500000003</v>
          </cell>
          <cell r="AB315">
            <v>23.67</v>
          </cell>
          <cell r="AC315">
            <v>119.554</v>
          </cell>
          <cell r="AD315">
            <v>2829.8431800000003</v>
          </cell>
          <cell r="AE315">
            <v>68.67</v>
          </cell>
          <cell r="AF315">
            <v>133.565</v>
          </cell>
          <cell r="AG315">
            <v>9171.9085500000001</v>
          </cell>
          <cell r="AH315">
            <v>57.050000000000004</v>
          </cell>
          <cell r="AI315">
            <v>81.841999999999999</v>
          </cell>
          <cell r="AJ315">
            <v>4669.0861000000004</v>
          </cell>
          <cell r="AK315">
            <v>64812.629733200003</v>
          </cell>
          <cell r="AM315">
            <v>46.87</v>
          </cell>
          <cell r="AN315">
            <v>48.316000000000003</v>
          </cell>
          <cell r="AO315">
            <v>2264.5709200000001</v>
          </cell>
          <cell r="AP315">
            <v>46.96</v>
          </cell>
          <cell r="AQ315">
            <v>65.361000000000004</v>
          </cell>
          <cell r="AR315">
            <v>3069.3525600000003</v>
          </cell>
          <cell r="AS315">
            <v>126.4</v>
          </cell>
          <cell r="AT315">
            <v>45.727000000000004</v>
          </cell>
          <cell r="AU315">
            <v>5779.8928000000005</v>
          </cell>
          <cell r="AV315">
            <v>73.98</v>
          </cell>
          <cell r="AW315">
            <v>24.030999999999999</v>
          </cell>
          <cell r="AX315">
            <v>1777.8133800000001</v>
          </cell>
          <cell r="AY315">
            <v>8.0299999999999994</v>
          </cell>
          <cell r="AZ315">
            <v>38.795000000000002</v>
          </cell>
          <cell r="BA315">
            <v>311.52384999999998</v>
          </cell>
          <cell r="BB315">
            <v>111.81</v>
          </cell>
          <cell r="BC315">
            <v>94.606000000000009</v>
          </cell>
          <cell r="BD315">
            <v>10577.896860000001</v>
          </cell>
          <cell r="BE315">
            <v>23781.050370000001</v>
          </cell>
          <cell r="BG315">
            <v>51.51</v>
          </cell>
          <cell r="BH315">
            <v>119.285</v>
          </cell>
          <cell r="BI315">
            <v>6144.3703499999992</v>
          </cell>
          <cell r="BJ315">
            <v>28.21</v>
          </cell>
          <cell r="BK315">
            <v>313.66000000000003</v>
          </cell>
          <cell r="BL315">
            <v>8848.3486000000012</v>
          </cell>
          <cell r="BM315">
            <v>54.22</v>
          </cell>
          <cell r="BN315">
            <v>77.028999999999996</v>
          </cell>
          <cell r="BO315">
            <v>4176.5123800000001</v>
          </cell>
          <cell r="BP315">
            <v>52.96</v>
          </cell>
          <cell r="BQ315">
            <v>158.15600000000001</v>
          </cell>
          <cell r="BR315">
            <v>8375.9417599999997</v>
          </cell>
          <cell r="BS315">
            <v>32.340000000000003</v>
          </cell>
          <cell r="BT315">
            <v>255.315</v>
          </cell>
          <cell r="BU315">
            <v>8256.8870999999999</v>
          </cell>
          <cell r="BV315">
            <v>725.90000000000009</v>
          </cell>
          <cell r="BW315">
            <v>5.5179999999999998</v>
          </cell>
          <cell r="BX315">
            <v>4005.5162000000005</v>
          </cell>
          <cell r="BY315">
            <v>33.090000000000003</v>
          </cell>
          <cell r="BZ315">
            <v>154.64699999999999</v>
          </cell>
          <cell r="CA315">
            <v>5117.2692299999999</v>
          </cell>
          <cell r="CB315">
            <v>44924.84562</v>
          </cell>
          <cell r="CD315">
            <v>18.8</v>
          </cell>
          <cell r="CE315">
            <v>34.832000000000001</v>
          </cell>
          <cell r="CF315">
            <v>654.84160000000008</v>
          </cell>
          <cell r="CG315">
            <v>22.37</v>
          </cell>
          <cell r="CH315">
            <v>29.200000000000003</v>
          </cell>
          <cell r="CI315">
            <v>653.20400000000006</v>
          </cell>
          <cell r="CJ315">
            <v>1308.0456000000001</v>
          </cell>
          <cell r="CL315">
            <v>1455.54</v>
          </cell>
        </row>
        <row r="316">
          <cell r="A316" t="str">
            <v>02/20/2007</v>
          </cell>
          <cell r="B316">
            <v>39133</v>
          </cell>
          <cell r="C316">
            <v>112.01094462198225</v>
          </cell>
          <cell r="D316">
            <v>146.20602404304105</v>
          </cell>
          <cell r="E316">
            <v>79.107816802296895</v>
          </cell>
          <cell r="F316">
            <v>75.162939339380159</v>
          </cell>
          <cell r="G316">
            <v>115.04413619167717</v>
          </cell>
          <cell r="H316">
            <v>159.82682239226742</v>
          </cell>
          <cell r="I316">
            <v>79.37</v>
          </cell>
          <cell r="J316">
            <v>38.824540000000006</v>
          </cell>
          <cell r="K316">
            <v>199.892</v>
          </cell>
          <cell r="L316">
            <v>7760.7149496800012</v>
          </cell>
          <cell r="M316">
            <v>87.820000000000007</v>
          </cell>
          <cell r="N316">
            <v>66.734999999999999</v>
          </cell>
          <cell r="O316">
            <v>5860.6677000000009</v>
          </cell>
          <cell r="P316">
            <v>83.37</v>
          </cell>
          <cell r="Q316">
            <v>151.90899999999999</v>
          </cell>
          <cell r="R316">
            <v>12664.653329999999</v>
          </cell>
          <cell r="S316">
            <v>39.700000000000003</v>
          </cell>
          <cell r="T316">
            <v>93.326800000000006</v>
          </cell>
          <cell r="U316">
            <v>3705.0739600000006</v>
          </cell>
          <cell r="V316">
            <v>31.32</v>
          </cell>
          <cell r="W316">
            <v>383.89</v>
          </cell>
          <cell r="X316">
            <v>12023.434799999999</v>
          </cell>
          <cell r="Y316">
            <v>93.78</v>
          </cell>
          <cell r="Z316">
            <v>67.765000000000001</v>
          </cell>
          <cell r="AA316">
            <v>6355.0016999999998</v>
          </cell>
          <cell r="AB316">
            <v>24.060000000000002</v>
          </cell>
          <cell r="AC316">
            <v>119.554</v>
          </cell>
          <cell r="AD316">
            <v>2876.4692400000004</v>
          </cell>
          <cell r="AE316">
            <v>70.95</v>
          </cell>
          <cell r="AF316">
            <v>133.565</v>
          </cell>
          <cell r="AG316">
            <v>9476.4367500000008</v>
          </cell>
          <cell r="AH316">
            <v>57.53</v>
          </cell>
          <cell r="AI316">
            <v>81.841999999999999</v>
          </cell>
          <cell r="AJ316">
            <v>4708.3702599999997</v>
          </cell>
          <cell r="AK316">
            <v>65430.822689680004</v>
          </cell>
          <cell r="AM316">
            <v>48.52</v>
          </cell>
          <cell r="AN316">
            <v>48.316000000000003</v>
          </cell>
          <cell r="AO316">
            <v>2344.2923200000005</v>
          </cell>
          <cell r="AP316">
            <v>66.540000000000006</v>
          </cell>
          <cell r="AQ316">
            <v>65.361000000000004</v>
          </cell>
          <cell r="AR316">
            <v>4349.1209400000007</v>
          </cell>
          <cell r="AS316">
            <v>129.6</v>
          </cell>
          <cell r="AT316">
            <v>45.727000000000004</v>
          </cell>
          <cell r="AU316">
            <v>5926.2192000000005</v>
          </cell>
          <cell r="AV316">
            <v>79.37</v>
          </cell>
          <cell r="AW316">
            <v>24.030999999999999</v>
          </cell>
          <cell r="AX316">
            <v>1907.3404700000001</v>
          </cell>
          <cell r="AY316">
            <v>8.75</v>
          </cell>
          <cell r="AZ316">
            <v>38.795000000000002</v>
          </cell>
          <cell r="BA316">
            <v>339.45625000000001</v>
          </cell>
          <cell r="BB316">
            <v>111.14</v>
          </cell>
          <cell r="BC316">
            <v>94.606000000000009</v>
          </cell>
          <cell r="BD316">
            <v>10514.510840000001</v>
          </cell>
          <cell r="BE316">
            <v>25380.940020000002</v>
          </cell>
          <cell r="BG316">
            <v>51.43</v>
          </cell>
          <cell r="BH316">
            <v>119.285</v>
          </cell>
          <cell r="BI316">
            <v>6134.82755</v>
          </cell>
          <cell r="BJ316">
            <v>28.47</v>
          </cell>
          <cell r="BK316">
            <v>313.66000000000003</v>
          </cell>
          <cell r="BL316">
            <v>8929.9002</v>
          </cell>
          <cell r="BM316">
            <v>54.660000000000004</v>
          </cell>
          <cell r="BN316">
            <v>77.028999999999996</v>
          </cell>
          <cell r="BO316">
            <v>4210.4051399999998</v>
          </cell>
          <cell r="BP316">
            <v>53.11</v>
          </cell>
          <cell r="BQ316">
            <v>158.15600000000001</v>
          </cell>
          <cell r="BR316">
            <v>8399.6651600000005</v>
          </cell>
          <cell r="BS316">
            <v>32.43</v>
          </cell>
          <cell r="BT316">
            <v>255.315</v>
          </cell>
          <cell r="BU316">
            <v>8279.8654499999993</v>
          </cell>
          <cell r="BV316">
            <v>732</v>
          </cell>
          <cell r="BW316">
            <v>5.5179999999999998</v>
          </cell>
          <cell r="BX316">
            <v>4039.1759999999999</v>
          </cell>
          <cell r="BY316">
            <v>32.92</v>
          </cell>
          <cell r="BZ316">
            <v>154.64699999999999</v>
          </cell>
          <cell r="CA316">
            <v>5090.9792399999997</v>
          </cell>
          <cell r="CB316">
            <v>45084.818740000002</v>
          </cell>
          <cell r="CD316">
            <v>19.5</v>
          </cell>
          <cell r="CE316">
            <v>34.832000000000001</v>
          </cell>
          <cell r="CF316">
            <v>679.22400000000005</v>
          </cell>
          <cell r="CG316">
            <v>22.3</v>
          </cell>
          <cell r="CH316">
            <v>29.200000000000003</v>
          </cell>
          <cell r="CI316">
            <v>651.16000000000008</v>
          </cell>
          <cell r="CJ316">
            <v>1330.384</v>
          </cell>
          <cell r="CL316">
            <v>1459.68</v>
          </cell>
        </row>
        <row r="317">
          <cell r="A317" t="str">
            <v>02/21/2007</v>
          </cell>
          <cell r="B317">
            <v>39134</v>
          </cell>
          <cell r="C317">
            <v>111.60682264098303</v>
          </cell>
          <cell r="D317">
            <v>154.09890540349446</v>
          </cell>
          <cell r="E317">
            <v>78.235285219846205</v>
          </cell>
          <cell r="F317">
            <v>74.179228585464998</v>
          </cell>
          <cell r="G317">
            <v>114.88256620428751</v>
          </cell>
          <cell r="H317">
            <v>162.82722513089004</v>
          </cell>
          <cell r="I317">
            <v>80.86</v>
          </cell>
          <cell r="J317">
            <v>38.782299999999999</v>
          </cell>
          <cell r="K317">
            <v>199.892</v>
          </cell>
          <cell r="L317">
            <v>7752.2715115999999</v>
          </cell>
          <cell r="M317">
            <v>88.320000000000007</v>
          </cell>
          <cell r="N317">
            <v>66.734999999999999</v>
          </cell>
          <cell r="O317">
            <v>5894.0352000000003</v>
          </cell>
          <cell r="P317">
            <v>83.29</v>
          </cell>
          <cell r="Q317">
            <v>151.90899999999999</v>
          </cell>
          <cell r="R317">
            <v>12652.500610000001</v>
          </cell>
          <cell r="S317">
            <v>38.700000000000003</v>
          </cell>
          <cell r="T317">
            <v>93.326800000000006</v>
          </cell>
          <cell r="U317">
            <v>3611.7471600000003</v>
          </cell>
          <cell r="V317">
            <v>31.150000000000002</v>
          </cell>
          <cell r="W317">
            <v>383.89</v>
          </cell>
          <cell r="X317">
            <v>11958.173500000001</v>
          </cell>
          <cell r="Y317">
            <v>93.65</v>
          </cell>
          <cell r="Z317">
            <v>67.765000000000001</v>
          </cell>
          <cell r="AA317">
            <v>6346.1922500000001</v>
          </cell>
          <cell r="AB317">
            <v>24.18</v>
          </cell>
          <cell r="AC317">
            <v>119.554</v>
          </cell>
          <cell r="AD317">
            <v>2890.8157200000001</v>
          </cell>
          <cell r="AE317">
            <v>70</v>
          </cell>
          <cell r="AF317">
            <v>133.565</v>
          </cell>
          <cell r="AG317">
            <v>9349.5499999999993</v>
          </cell>
          <cell r="AH317">
            <v>57.910000000000004</v>
          </cell>
          <cell r="AI317">
            <v>81.841999999999999</v>
          </cell>
          <cell r="AJ317">
            <v>4739.4702200000002</v>
          </cell>
          <cell r="AK317">
            <v>65194.756171600005</v>
          </cell>
          <cell r="AM317">
            <v>49.29</v>
          </cell>
          <cell r="AN317">
            <v>48.316000000000003</v>
          </cell>
          <cell r="AO317">
            <v>2381.4956400000001</v>
          </cell>
          <cell r="AP317">
            <v>68.34</v>
          </cell>
          <cell r="AQ317">
            <v>65.361000000000004</v>
          </cell>
          <cell r="AR317">
            <v>4466.7707400000008</v>
          </cell>
          <cell r="AS317">
            <v>132.93</v>
          </cell>
          <cell r="AT317">
            <v>45.727000000000004</v>
          </cell>
          <cell r="AU317">
            <v>6078.4901100000006</v>
          </cell>
          <cell r="AV317">
            <v>80.86</v>
          </cell>
          <cell r="AW317">
            <v>24.030999999999999</v>
          </cell>
          <cell r="AX317">
            <v>1943.1466599999999</v>
          </cell>
          <cell r="AY317">
            <v>8.77</v>
          </cell>
          <cell r="AZ317">
            <v>38.795000000000002</v>
          </cell>
          <cell r="BA317">
            <v>340.23214999999999</v>
          </cell>
          <cell r="BB317">
            <v>121.99000000000001</v>
          </cell>
          <cell r="BC317">
            <v>94.606000000000009</v>
          </cell>
          <cell r="BD317">
            <v>11540.985940000002</v>
          </cell>
          <cell r="BE317">
            <v>26751.121240000004</v>
          </cell>
          <cell r="BG317">
            <v>50.65</v>
          </cell>
          <cell r="BH317">
            <v>119.285</v>
          </cell>
          <cell r="BI317">
            <v>6041.7852499999999</v>
          </cell>
          <cell r="BJ317">
            <v>28.080000000000002</v>
          </cell>
          <cell r="BK317">
            <v>313.66000000000003</v>
          </cell>
          <cell r="BL317">
            <v>8807.5728000000017</v>
          </cell>
          <cell r="BM317">
            <v>53.730000000000004</v>
          </cell>
          <cell r="BN317">
            <v>77.028999999999996</v>
          </cell>
          <cell r="BO317">
            <v>4138.7681700000003</v>
          </cell>
          <cell r="BP317">
            <v>52.7</v>
          </cell>
          <cell r="BQ317">
            <v>158.15600000000001</v>
          </cell>
          <cell r="BR317">
            <v>8334.8212000000003</v>
          </cell>
          <cell r="BS317">
            <v>31.94</v>
          </cell>
          <cell r="BT317">
            <v>255.315</v>
          </cell>
          <cell r="BU317">
            <v>8154.7611000000006</v>
          </cell>
          <cell r="BV317">
            <v>730</v>
          </cell>
          <cell r="BW317">
            <v>5.5179999999999998</v>
          </cell>
          <cell r="BX317">
            <v>4028.14</v>
          </cell>
          <cell r="BY317">
            <v>32.86</v>
          </cell>
          <cell r="BZ317">
            <v>154.64699999999999</v>
          </cell>
          <cell r="CA317">
            <v>5081.7004199999992</v>
          </cell>
          <cell r="CB317">
            <v>44587.548940000008</v>
          </cell>
          <cell r="CD317">
            <v>19.260000000000002</v>
          </cell>
          <cell r="CE317">
            <v>34.832000000000001</v>
          </cell>
          <cell r="CF317">
            <v>670.86432000000002</v>
          </cell>
          <cell r="CG317">
            <v>21.990000000000002</v>
          </cell>
          <cell r="CH317">
            <v>29.200000000000003</v>
          </cell>
          <cell r="CI317">
            <v>642.10800000000017</v>
          </cell>
          <cell r="CJ317">
            <v>1312.9723200000003</v>
          </cell>
          <cell r="CL317">
            <v>1457.63</v>
          </cell>
        </row>
        <row r="318">
          <cell r="A318" t="str">
            <v>02/22/2007</v>
          </cell>
          <cell r="B318">
            <v>39135</v>
          </cell>
          <cell r="C318">
            <v>110.43135434428071</v>
          </cell>
          <cell r="D318">
            <v>152.38172400686489</v>
          </cell>
          <cell r="E318">
            <v>76.74957789519658</v>
          </cell>
          <cell r="F318">
            <v>73.32382517871973</v>
          </cell>
          <cell r="G318">
            <v>114.78404791929381</v>
          </cell>
          <cell r="H318">
            <v>162.32380185259765</v>
          </cell>
          <cell r="I318">
            <v>80.61</v>
          </cell>
          <cell r="J318">
            <v>38.65558</v>
          </cell>
          <cell r="K318">
            <v>199.892</v>
          </cell>
          <cell r="L318">
            <v>7726.9411973599999</v>
          </cell>
          <cell r="M318">
            <v>87.49</v>
          </cell>
          <cell r="N318">
            <v>66.734999999999999</v>
          </cell>
          <cell r="O318">
            <v>5838.6451499999994</v>
          </cell>
          <cell r="P318">
            <v>82.56</v>
          </cell>
          <cell r="Q318">
            <v>151.90899999999999</v>
          </cell>
          <cell r="R318">
            <v>12541.607039999999</v>
          </cell>
          <cell r="S318">
            <v>37.71</v>
          </cell>
          <cell r="T318">
            <v>93.326800000000006</v>
          </cell>
          <cell r="U318">
            <v>3519.3536280000003</v>
          </cell>
          <cell r="V318">
            <v>30.71</v>
          </cell>
          <cell r="W318">
            <v>383.89</v>
          </cell>
          <cell r="X318">
            <v>11789.2619</v>
          </cell>
          <cell r="Y318">
            <v>92.92</v>
          </cell>
          <cell r="Z318">
            <v>67.765000000000001</v>
          </cell>
          <cell r="AA318">
            <v>6296.7237999999998</v>
          </cell>
          <cell r="AB318">
            <v>23.97</v>
          </cell>
          <cell r="AC318">
            <v>119.554</v>
          </cell>
          <cell r="AD318">
            <v>2865.7093799999998</v>
          </cell>
          <cell r="AE318">
            <v>68.98</v>
          </cell>
          <cell r="AF318">
            <v>133.565</v>
          </cell>
          <cell r="AG318">
            <v>9213.3137000000006</v>
          </cell>
          <cell r="AH318">
            <v>57.63</v>
          </cell>
          <cell r="AI318">
            <v>81.841999999999999</v>
          </cell>
          <cell r="AJ318">
            <v>4716.5544600000003</v>
          </cell>
          <cell r="AK318">
            <v>64508.110255359999</v>
          </cell>
          <cell r="AM318">
            <v>49.370000000000005</v>
          </cell>
          <cell r="AN318">
            <v>48.316000000000003</v>
          </cell>
          <cell r="AO318">
            <v>2385.3609200000005</v>
          </cell>
          <cell r="AP318">
            <v>67.87</v>
          </cell>
          <cell r="AQ318">
            <v>65.361000000000004</v>
          </cell>
          <cell r="AR318">
            <v>4436.0510700000004</v>
          </cell>
          <cell r="AS318">
            <v>132.4</v>
          </cell>
          <cell r="AT318">
            <v>45.727000000000004</v>
          </cell>
          <cell r="AU318">
            <v>6054.2548000000006</v>
          </cell>
          <cell r="AV318">
            <v>80.61</v>
          </cell>
          <cell r="AW318">
            <v>24.030999999999999</v>
          </cell>
          <cell r="AX318">
            <v>1937.1389099999999</v>
          </cell>
          <cell r="AY318">
            <v>8.6300000000000008</v>
          </cell>
          <cell r="AZ318">
            <v>38.795000000000002</v>
          </cell>
          <cell r="BA318">
            <v>334.80085000000003</v>
          </cell>
          <cell r="BB318">
            <v>119.5</v>
          </cell>
          <cell r="BC318">
            <v>94.606000000000009</v>
          </cell>
          <cell r="BD318">
            <v>11305.417000000001</v>
          </cell>
          <cell r="BE318">
            <v>26453.023550000002</v>
          </cell>
          <cell r="BG318">
            <v>49.57</v>
          </cell>
          <cell r="BH318">
            <v>119.285</v>
          </cell>
          <cell r="BI318">
            <v>5912.9574499999999</v>
          </cell>
          <cell r="BJ318">
            <v>27.32</v>
          </cell>
          <cell r="BK318">
            <v>313.66000000000003</v>
          </cell>
          <cell r="BL318">
            <v>8569.1912000000011</v>
          </cell>
          <cell r="BM318">
            <v>52.56</v>
          </cell>
          <cell r="BN318">
            <v>77.028999999999996</v>
          </cell>
          <cell r="BO318">
            <v>4048.6442400000001</v>
          </cell>
          <cell r="BP318">
            <v>51.96</v>
          </cell>
          <cell r="BQ318">
            <v>158.15600000000001</v>
          </cell>
          <cell r="BR318">
            <v>8217.7857600000007</v>
          </cell>
          <cell r="BS318">
            <v>31.59</v>
          </cell>
          <cell r="BT318">
            <v>255.315</v>
          </cell>
          <cell r="BU318">
            <v>8065.40085</v>
          </cell>
          <cell r="BV318">
            <v>722.90000000000009</v>
          </cell>
          <cell r="BW318">
            <v>5.5179999999999998</v>
          </cell>
          <cell r="BX318">
            <v>3988.9622000000004</v>
          </cell>
          <cell r="BY318">
            <v>31.93</v>
          </cell>
          <cell r="BZ318">
            <v>154.64699999999999</v>
          </cell>
          <cell r="CA318">
            <v>4937.87871</v>
          </cell>
          <cell r="CB318">
            <v>43740.82041</v>
          </cell>
          <cell r="CD318">
            <v>18.490000000000002</v>
          </cell>
          <cell r="CE318">
            <v>34.832000000000001</v>
          </cell>
          <cell r="CF318">
            <v>644.04368000000011</v>
          </cell>
          <cell r="CG318">
            <v>22.39</v>
          </cell>
          <cell r="CH318">
            <v>29.200000000000003</v>
          </cell>
          <cell r="CI318">
            <v>653.78800000000012</v>
          </cell>
          <cell r="CJ318">
            <v>1297.8316800000002</v>
          </cell>
          <cell r="CL318">
            <v>1456.38</v>
          </cell>
        </row>
        <row r="319">
          <cell r="A319" t="str">
            <v>02/23/2007</v>
          </cell>
          <cell r="B319">
            <v>39136</v>
          </cell>
          <cell r="C319">
            <v>110.78729850731158</v>
          </cell>
          <cell r="D319">
            <v>152.34659985777512</v>
          </cell>
          <cell r="E319">
            <v>75.394481970173373</v>
          </cell>
          <cell r="F319">
            <v>72.452412732109877</v>
          </cell>
          <cell r="G319">
            <v>114.37499999999999</v>
          </cell>
          <cell r="H319">
            <v>161.88078936770037</v>
          </cell>
          <cell r="I319">
            <v>80.39</v>
          </cell>
          <cell r="J319">
            <v>38.648540000000004</v>
          </cell>
          <cell r="K319">
            <v>199.892</v>
          </cell>
          <cell r="L319">
            <v>7725.5339576800006</v>
          </cell>
          <cell r="M319">
            <v>87.42</v>
          </cell>
          <cell r="N319">
            <v>66.734999999999999</v>
          </cell>
          <cell r="O319">
            <v>5833.9737000000005</v>
          </cell>
          <cell r="P319">
            <v>82.81</v>
          </cell>
          <cell r="Q319">
            <v>151.90899999999999</v>
          </cell>
          <cell r="R319">
            <v>12579.584289999999</v>
          </cell>
          <cell r="S319">
            <v>38.695999999999998</v>
          </cell>
          <cell r="T319">
            <v>93.326800000000006</v>
          </cell>
          <cell r="U319">
            <v>3611.3738527999999</v>
          </cell>
          <cell r="V319">
            <v>30.54</v>
          </cell>
          <cell r="W319">
            <v>383.89</v>
          </cell>
          <cell r="X319">
            <v>11724.000599999999</v>
          </cell>
          <cell r="Y319">
            <v>92.95</v>
          </cell>
          <cell r="Z319">
            <v>67.765000000000001</v>
          </cell>
          <cell r="AA319">
            <v>6298.7567500000005</v>
          </cell>
          <cell r="AB319">
            <v>24.080000000000002</v>
          </cell>
          <cell r="AC319">
            <v>119.554</v>
          </cell>
          <cell r="AD319">
            <v>2878.8603200000002</v>
          </cell>
          <cell r="AE319">
            <v>69.989999999999995</v>
          </cell>
          <cell r="AF319">
            <v>133.565</v>
          </cell>
          <cell r="AG319">
            <v>9348.2143499999984</v>
          </cell>
          <cell r="AH319">
            <v>57.620000000000005</v>
          </cell>
          <cell r="AI319">
            <v>81.841999999999999</v>
          </cell>
          <cell r="AJ319">
            <v>4715.7360400000007</v>
          </cell>
          <cell r="AK319">
            <v>64716.033860480005</v>
          </cell>
          <cell r="AM319">
            <v>48.7</v>
          </cell>
          <cell r="AN319">
            <v>48.316000000000003</v>
          </cell>
          <cell r="AO319">
            <v>2352.9892000000004</v>
          </cell>
          <cell r="AP319">
            <v>68.13</v>
          </cell>
          <cell r="AQ319">
            <v>65.361000000000004</v>
          </cell>
          <cell r="AR319">
            <v>4453.04493</v>
          </cell>
          <cell r="AS319">
            <v>131.82</v>
          </cell>
          <cell r="AT319">
            <v>45.727000000000004</v>
          </cell>
          <cell r="AU319">
            <v>6027.7331400000003</v>
          </cell>
          <cell r="AV319">
            <v>80.39</v>
          </cell>
          <cell r="AW319">
            <v>24.030999999999999</v>
          </cell>
          <cell r="AX319">
            <v>1931.8520899999999</v>
          </cell>
          <cell r="AY319">
            <v>8.86</v>
          </cell>
          <cell r="AZ319">
            <v>38.795000000000002</v>
          </cell>
          <cell r="BA319">
            <v>343.72370000000001</v>
          </cell>
          <cell r="BB319">
            <v>119.84</v>
          </cell>
          <cell r="BC319">
            <v>94.606000000000009</v>
          </cell>
          <cell r="BD319">
            <v>11337.583040000001</v>
          </cell>
          <cell r="BE319">
            <v>26446.926100000004</v>
          </cell>
          <cell r="BG319">
            <v>48.76</v>
          </cell>
          <cell r="BH319">
            <v>119.285</v>
          </cell>
          <cell r="BI319">
            <v>5816.3365999999996</v>
          </cell>
          <cell r="BJ319">
            <v>27.02</v>
          </cell>
          <cell r="BK319">
            <v>313.66000000000003</v>
          </cell>
          <cell r="BL319">
            <v>8475.0932000000012</v>
          </cell>
          <cell r="BM319">
            <v>51.6</v>
          </cell>
          <cell r="BN319">
            <v>77.028999999999996</v>
          </cell>
          <cell r="BO319">
            <v>3974.6963999999998</v>
          </cell>
          <cell r="BP319">
            <v>50.97</v>
          </cell>
          <cell r="BQ319">
            <v>158.15600000000001</v>
          </cell>
          <cell r="BR319">
            <v>8061.2113200000003</v>
          </cell>
          <cell r="BS319">
            <v>31.18</v>
          </cell>
          <cell r="BT319">
            <v>255.315</v>
          </cell>
          <cell r="BU319">
            <v>7960.7217000000001</v>
          </cell>
          <cell r="BV319">
            <v>687.5</v>
          </cell>
          <cell r="BW319">
            <v>5.5179999999999998</v>
          </cell>
          <cell r="BX319">
            <v>3793.625</v>
          </cell>
          <cell r="BY319">
            <v>31.6</v>
          </cell>
          <cell r="BZ319">
            <v>154.64699999999999</v>
          </cell>
          <cell r="CA319">
            <v>4886.8451999999997</v>
          </cell>
          <cell r="CB319">
            <v>42968.529420000006</v>
          </cell>
          <cell r="CD319">
            <v>18.240000000000002</v>
          </cell>
          <cell r="CE319">
            <v>34.832000000000001</v>
          </cell>
          <cell r="CF319">
            <v>635.33568000000014</v>
          </cell>
          <cell r="CG319">
            <v>22.16</v>
          </cell>
          <cell r="CH319">
            <v>29.200000000000003</v>
          </cell>
          <cell r="CI319">
            <v>647.07200000000012</v>
          </cell>
          <cell r="CJ319">
            <v>1282.4076800000003</v>
          </cell>
          <cell r="CL319">
            <v>1451.19</v>
          </cell>
        </row>
        <row r="320">
          <cell r="A320" t="str">
            <v>02/26/2007</v>
          </cell>
          <cell r="B320">
            <v>39139</v>
          </cell>
          <cell r="C320">
            <v>109.56831079417009</v>
          </cell>
          <cell r="D320">
            <v>152.26517879153536</v>
          </cell>
          <cell r="E320">
            <v>75.518321197591277</v>
          </cell>
          <cell r="F320">
            <v>72.525596914347972</v>
          </cell>
          <cell r="G320">
            <v>114.23155737704917</v>
          </cell>
          <cell r="H320">
            <v>163.14941602899717</v>
          </cell>
          <cell r="I320">
            <v>81.02</v>
          </cell>
          <cell r="J320">
            <v>38.254310000000004</v>
          </cell>
          <cell r="K320">
            <v>199.892</v>
          </cell>
          <cell r="L320">
            <v>7646.7305345200002</v>
          </cell>
          <cell r="M320">
            <v>87.13</v>
          </cell>
          <cell r="N320">
            <v>66.734999999999999</v>
          </cell>
          <cell r="O320">
            <v>5814.6205499999996</v>
          </cell>
          <cell r="P320">
            <v>82.03</v>
          </cell>
          <cell r="Q320">
            <v>151.90899999999999</v>
          </cell>
          <cell r="R320">
            <v>12461.09527</v>
          </cell>
          <cell r="S320">
            <v>39.099499999999999</v>
          </cell>
          <cell r="T320">
            <v>93.326800000000006</v>
          </cell>
          <cell r="U320">
            <v>3649.0312166000003</v>
          </cell>
          <cell r="V320">
            <v>30.310000000000002</v>
          </cell>
          <cell r="W320">
            <v>383.89</v>
          </cell>
          <cell r="X320">
            <v>11635.705900000001</v>
          </cell>
          <cell r="Y320">
            <v>90.800000000000011</v>
          </cell>
          <cell r="Z320">
            <v>67.765000000000001</v>
          </cell>
          <cell r="AA320">
            <v>6153.0620000000008</v>
          </cell>
          <cell r="AB320">
            <v>23.990000000000002</v>
          </cell>
          <cell r="AC320">
            <v>119.554</v>
          </cell>
          <cell r="AD320">
            <v>2868.1004600000001</v>
          </cell>
          <cell r="AE320">
            <v>67.77</v>
          </cell>
          <cell r="AF320">
            <v>133.565</v>
          </cell>
          <cell r="AG320">
            <v>9051.7000499999995</v>
          </cell>
          <cell r="AH320">
            <v>57.72</v>
          </cell>
          <cell r="AI320">
            <v>81.841999999999999</v>
          </cell>
          <cell r="AJ320">
            <v>4723.9202399999995</v>
          </cell>
          <cell r="AK320">
            <v>64003.966221119997</v>
          </cell>
          <cell r="AM320">
            <v>48.050000000000004</v>
          </cell>
          <cell r="AN320">
            <v>48.316000000000003</v>
          </cell>
          <cell r="AO320">
            <v>2321.5838000000003</v>
          </cell>
          <cell r="AP320">
            <v>67.989999999999995</v>
          </cell>
          <cell r="AQ320">
            <v>65.361000000000004</v>
          </cell>
          <cell r="AR320">
            <v>4443.8943900000004</v>
          </cell>
          <cell r="AS320">
            <v>132.07</v>
          </cell>
          <cell r="AT320">
            <v>45.727000000000004</v>
          </cell>
          <cell r="AU320">
            <v>6039.16489</v>
          </cell>
          <cell r="AV320">
            <v>81.02</v>
          </cell>
          <cell r="AW320">
            <v>24.030999999999999</v>
          </cell>
          <cell r="AX320">
            <v>1946.9916199999998</v>
          </cell>
          <cell r="AY320">
            <v>9.1</v>
          </cell>
          <cell r="AZ320">
            <v>38.795000000000002</v>
          </cell>
          <cell r="BA320">
            <v>353.03449999999998</v>
          </cell>
          <cell r="BB320">
            <v>119.74000000000001</v>
          </cell>
          <cell r="BC320">
            <v>94.606000000000009</v>
          </cell>
          <cell r="BD320">
            <v>11328.122440000001</v>
          </cell>
          <cell r="BE320">
            <v>26432.791640000003</v>
          </cell>
          <cell r="BG320">
            <v>48.65</v>
          </cell>
          <cell r="BH320">
            <v>119.285</v>
          </cell>
          <cell r="BI320">
            <v>5803.2152499999993</v>
          </cell>
          <cell r="BJ320">
            <v>26.830000000000002</v>
          </cell>
          <cell r="BK320">
            <v>313.66000000000003</v>
          </cell>
          <cell r="BL320">
            <v>8415.497800000001</v>
          </cell>
          <cell r="BM320">
            <v>52.02</v>
          </cell>
          <cell r="BN320">
            <v>77.028999999999996</v>
          </cell>
          <cell r="BO320">
            <v>4007.0485800000001</v>
          </cell>
          <cell r="BP320">
            <v>50.99</v>
          </cell>
          <cell r="BQ320">
            <v>158.15600000000001</v>
          </cell>
          <cell r="BR320">
            <v>8064.3744400000005</v>
          </cell>
          <cell r="BS320">
            <v>31.220000000000002</v>
          </cell>
          <cell r="BT320">
            <v>255.315</v>
          </cell>
          <cell r="BU320">
            <v>7970.9343000000008</v>
          </cell>
          <cell r="BV320">
            <v>703.5</v>
          </cell>
          <cell r="BW320">
            <v>5.5179999999999998</v>
          </cell>
          <cell r="BX320">
            <v>3881.913</v>
          </cell>
          <cell r="BY320">
            <v>31.66</v>
          </cell>
          <cell r="BZ320">
            <v>154.64699999999999</v>
          </cell>
          <cell r="CA320">
            <v>4896.1240200000002</v>
          </cell>
          <cell r="CB320">
            <v>43039.107390000005</v>
          </cell>
          <cell r="CD320">
            <v>18.47</v>
          </cell>
          <cell r="CE320">
            <v>34.832000000000001</v>
          </cell>
          <cell r="CF320">
            <v>643.34703999999999</v>
          </cell>
          <cell r="CG320">
            <v>21.93</v>
          </cell>
          <cell r="CH320">
            <v>29.200000000000003</v>
          </cell>
          <cell r="CI320">
            <v>640.35600000000011</v>
          </cell>
          <cell r="CJ320">
            <v>1283.7030400000001</v>
          </cell>
          <cell r="CL320">
            <v>1449.3700000000001</v>
          </cell>
        </row>
        <row r="321">
          <cell r="A321" t="str">
            <v>02/27/2007</v>
          </cell>
          <cell r="B321">
            <v>39140</v>
          </cell>
          <cell r="C321">
            <v>106.56007396463943</v>
          </cell>
          <cell r="D321">
            <v>146.31214921031003</v>
          </cell>
          <cell r="E321">
            <v>72.716811801604536</v>
          </cell>
          <cell r="F321">
            <v>70.742826257626518</v>
          </cell>
          <cell r="G321">
            <v>110.26481715006304</v>
          </cell>
          <cell r="H321">
            <v>159.88723318566252</v>
          </cell>
          <cell r="I321">
            <v>79.400000000000006</v>
          </cell>
          <cell r="J321">
            <v>37.015309999999999</v>
          </cell>
          <cell r="K321">
            <v>199.892</v>
          </cell>
          <cell r="L321">
            <v>7399.0643465200001</v>
          </cell>
          <cell r="M321">
            <v>84.17</v>
          </cell>
          <cell r="N321">
            <v>66.734999999999999</v>
          </cell>
          <cell r="O321">
            <v>5617.0849500000004</v>
          </cell>
          <cell r="P321">
            <v>79.150000000000006</v>
          </cell>
          <cell r="Q321">
            <v>151.90899999999999</v>
          </cell>
          <cell r="R321">
            <v>12023.59735</v>
          </cell>
          <cell r="S321">
            <v>37.33</v>
          </cell>
          <cell r="T321">
            <v>93.326800000000006</v>
          </cell>
          <cell r="U321">
            <v>3483.8894439999999</v>
          </cell>
          <cell r="V321">
            <v>30.07</v>
          </cell>
          <cell r="W321">
            <v>383.89</v>
          </cell>
          <cell r="X321">
            <v>11543.5723</v>
          </cell>
          <cell r="Y321">
            <v>88.75</v>
          </cell>
          <cell r="Z321">
            <v>67.765000000000001</v>
          </cell>
          <cell r="AA321">
            <v>6014.1437500000002</v>
          </cell>
          <cell r="AB321">
            <v>23.38</v>
          </cell>
          <cell r="AC321">
            <v>119.554</v>
          </cell>
          <cell r="AD321">
            <v>2795.1725200000001</v>
          </cell>
          <cell r="AE321">
            <v>66.150000000000006</v>
          </cell>
          <cell r="AF321">
            <v>133.565</v>
          </cell>
          <cell r="AG321">
            <v>8835.3247499999998</v>
          </cell>
          <cell r="AH321">
            <v>55.410000000000004</v>
          </cell>
          <cell r="AI321">
            <v>81.841999999999999</v>
          </cell>
          <cell r="AJ321">
            <v>4534.8652200000006</v>
          </cell>
          <cell r="AK321">
            <v>62246.71463052</v>
          </cell>
          <cell r="AM321">
            <v>46.45</v>
          </cell>
          <cell r="AN321">
            <v>48.316000000000003</v>
          </cell>
          <cell r="AO321">
            <v>2244.2782000000002</v>
          </cell>
          <cell r="AP321">
            <v>66.59</v>
          </cell>
          <cell r="AQ321">
            <v>65.361000000000004</v>
          </cell>
          <cell r="AR321">
            <v>4352.3889900000004</v>
          </cell>
          <cell r="AS321">
            <v>125.55</v>
          </cell>
          <cell r="AT321">
            <v>45.727000000000004</v>
          </cell>
          <cell r="AU321">
            <v>5741.0248500000007</v>
          </cell>
          <cell r="AV321">
            <v>79.400000000000006</v>
          </cell>
          <cell r="AW321">
            <v>24.030999999999999</v>
          </cell>
          <cell r="AX321">
            <v>1908.0614</v>
          </cell>
          <cell r="AY321">
            <v>8.2799999999999994</v>
          </cell>
          <cell r="AZ321">
            <v>38.795000000000002</v>
          </cell>
          <cell r="BA321">
            <v>321.2226</v>
          </cell>
          <cell r="BB321">
            <v>114.5</v>
          </cell>
          <cell r="BC321">
            <v>94.606000000000009</v>
          </cell>
          <cell r="BD321">
            <v>10832.387000000001</v>
          </cell>
          <cell r="BE321">
            <v>25399.363040000004</v>
          </cell>
          <cell r="BG321">
            <v>47.230000000000004</v>
          </cell>
          <cell r="BH321">
            <v>119.285</v>
          </cell>
          <cell r="BI321">
            <v>5633.8305500000006</v>
          </cell>
          <cell r="BJ321">
            <v>25.71</v>
          </cell>
          <cell r="BK321">
            <v>313.66000000000003</v>
          </cell>
          <cell r="BL321">
            <v>8064.1986000000006</v>
          </cell>
          <cell r="BM321">
            <v>50.09</v>
          </cell>
          <cell r="BN321">
            <v>77.028999999999996</v>
          </cell>
          <cell r="BO321">
            <v>3858.3826100000001</v>
          </cell>
          <cell r="BP321">
            <v>49.6</v>
          </cell>
          <cell r="BQ321">
            <v>158.15600000000001</v>
          </cell>
          <cell r="BR321">
            <v>7844.5376000000006</v>
          </cell>
          <cell r="BS321">
            <v>29.93</v>
          </cell>
          <cell r="BT321">
            <v>255.315</v>
          </cell>
          <cell r="BU321">
            <v>7641.5779499999999</v>
          </cell>
          <cell r="BV321">
            <v>665.25</v>
          </cell>
          <cell r="BW321">
            <v>5.5179999999999998</v>
          </cell>
          <cell r="BX321">
            <v>3670.8494999999998</v>
          </cell>
          <cell r="BY321">
            <v>30.580000000000002</v>
          </cell>
          <cell r="BZ321">
            <v>154.64699999999999</v>
          </cell>
          <cell r="CA321">
            <v>4729.1052600000003</v>
          </cell>
          <cell r="CB321">
            <v>41442.482069999998</v>
          </cell>
          <cell r="CD321">
            <v>18</v>
          </cell>
          <cell r="CE321">
            <v>34.832000000000001</v>
          </cell>
          <cell r="CF321">
            <v>626.976</v>
          </cell>
          <cell r="CG321">
            <v>21.41</v>
          </cell>
          <cell r="CH321">
            <v>29.200000000000003</v>
          </cell>
          <cell r="CI321">
            <v>625.17200000000003</v>
          </cell>
          <cell r="CJ321">
            <v>1252.1480000000001</v>
          </cell>
          <cell r="CL321">
            <v>1399.04</v>
          </cell>
        </row>
        <row r="322">
          <cell r="A322" t="str">
            <v>02/28/2007</v>
          </cell>
          <cell r="B322">
            <v>39141</v>
          </cell>
          <cell r="C322">
            <v>106.87974516425925</v>
          </cell>
          <cell r="D322">
            <v>148.43050329253958</v>
          </cell>
          <cell r="E322">
            <v>73.133137289472543</v>
          </cell>
          <cell r="F322">
            <v>69.759359571512761</v>
          </cell>
          <cell r="G322">
            <v>110.87799495586378</v>
          </cell>
          <cell r="H322">
            <v>159.50463149416029</v>
          </cell>
          <cell r="I322">
            <v>79.210000000000008</v>
          </cell>
          <cell r="J322">
            <v>37.268740000000001</v>
          </cell>
          <cell r="K322">
            <v>199.892</v>
          </cell>
          <cell r="L322">
            <v>7449.7229760800001</v>
          </cell>
          <cell r="M322">
            <v>84.23</v>
          </cell>
          <cell r="N322">
            <v>66.734999999999999</v>
          </cell>
          <cell r="O322">
            <v>5621.0890500000005</v>
          </cell>
          <cell r="P322">
            <v>80.400000000000006</v>
          </cell>
          <cell r="Q322">
            <v>151.90899999999999</v>
          </cell>
          <cell r="R322">
            <v>12213.4836</v>
          </cell>
          <cell r="S322">
            <v>37.56</v>
          </cell>
          <cell r="T322">
            <v>93.326800000000006</v>
          </cell>
          <cell r="U322">
            <v>3505.3546080000006</v>
          </cell>
          <cell r="V322">
            <v>29.830000000000002</v>
          </cell>
          <cell r="W322">
            <v>383.89</v>
          </cell>
          <cell r="X322">
            <v>11451.438700000001</v>
          </cell>
          <cell r="Y322">
            <v>87.52</v>
          </cell>
          <cell r="Z322">
            <v>67.765000000000001</v>
          </cell>
          <cell r="AA322">
            <v>5930.7928000000002</v>
          </cell>
          <cell r="AB322">
            <v>23.39</v>
          </cell>
          <cell r="AC322">
            <v>120.77200000000001</v>
          </cell>
          <cell r="AD322">
            <v>2824.8570800000002</v>
          </cell>
          <cell r="AE322">
            <v>66.55</v>
          </cell>
          <cell r="AF322">
            <v>133.565</v>
          </cell>
          <cell r="AG322">
            <v>8888.7507499999992</v>
          </cell>
          <cell r="AH322">
            <v>55.57</v>
          </cell>
          <cell r="AI322">
            <v>81.841999999999999</v>
          </cell>
          <cell r="AJ322">
            <v>4547.9599399999997</v>
          </cell>
          <cell r="AK322">
            <v>62433.449504080003</v>
          </cell>
          <cell r="AM322">
            <v>46.32</v>
          </cell>
          <cell r="AN322">
            <v>48.316000000000003</v>
          </cell>
          <cell r="AO322">
            <v>2237.99712</v>
          </cell>
          <cell r="AP322">
            <v>67.349999999999994</v>
          </cell>
          <cell r="AQ322">
            <v>65.361000000000004</v>
          </cell>
          <cell r="AR322">
            <v>4402.0633500000004</v>
          </cell>
          <cell r="AS322">
            <v>125.32000000000001</v>
          </cell>
          <cell r="AT322">
            <v>45.727000000000004</v>
          </cell>
          <cell r="AU322">
            <v>5730.5076400000007</v>
          </cell>
          <cell r="AV322">
            <v>79.210000000000008</v>
          </cell>
          <cell r="AW322">
            <v>25.523</v>
          </cell>
          <cell r="AX322">
            <v>2021.6768300000001</v>
          </cell>
          <cell r="AY322">
            <v>8.74</v>
          </cell>
          <cell r="AZ322">
            <v>38.795000000000002</v>
          </cell>
          <cell r="BA322">
            <v>339.06830000000002</v>
          </cell>
          <cell r="BB322">
            <v>116.65</v>
          </cell>
          <cell r="BC322">
            <v>94.606000000000009</v>
          </cell>
          <cell r="BD322">
            <v>11035.789900000002</v>
          </cell>
          <cell r="BE322">
            <v>25767.103140000003</v>
          </cell>
          <cell r="BG322">
            <v>46.36</v>
          </cell>
          <cell r="BH322">
            <v>119.285</v>
          </cell>
          <cell r="BI322">
            <v>5530.0526</v>
          </cell>
          <cell r="BJ322">
            <v>25.36</v>
          </cell>
          <cell r="BK322">
            <v>313.66000000000003</v>
          </cell>
          <cell r="BL322">
            <v>7954.4176000000007</v>
          </cell>
          <cell r="BM322">
            <v>49.53</v>
          </cell>
          <cell r="BN322">
            <v>89.326999999999998</v>
          </cell>
          <cell r="BO322">
            <v>4424.3663100000003</v>
          </cell>
          <cell r="BP322">
            <v>49.19</v>
          </cell>
          <cell r="BQ322">
            <v>160.01599999999999</v>
          </cell>
          <cell r="BR322">
            <v>7871.1870399999989</v>
          </cell>
          <cell r="BS322">
            <v>29.560000000000002</v>
          </cell>
          <cell r="BT322">
            <v>255.315</v>
          </cell>
          <cell r="BU322">
            <v>7547.1114000000007</v>
          </cell>
          <cell r="BV322">
            <v>676.85</v>
          </cell>
          <cell r="BW322">
            <v>5.5179999999999998</v>
          </cell>
          <cell r="BX322">
            <v>3734.8582999999999</v>
          </cell>
          <cell r="BY322">
            <v>29.86</v>
          </cell>
          <cell r="BZ322">
            <v>154.64699999999999</v>
          </cell>
          <cell r="CA322">
            <v>4617.7594199999994</v>
          </cell>
          <cell r="CB322">
            <v>41679.752670000002</v>
          </cell>
          <cell r="CD322">
            <v>18.02</v>
          </cell>
          <cell r="CE322">
            <v>34.832000000000001</v>
          </cell>
          <cell r="CF322">
            <v>627.67264</v>
          </cell>
          <cell r="CG322">
            <v>20.79</v>
          </cell>
          <cell r="CH322">
            <v>29.200000000000003</v>
          </cell>
          <cell r="CI322">
            <v>607.06799999999998</v>
          </cell>
          <cell r="CJ322">
            <v>1234.74064</v>
          </cell>
          <cell r="CL322">
            <v>1406.82</v>
          </cell>
        </row>
        <row r="323">
          <cell r="A323" t="str">
            <v>03/01/2007</v>
          </cell>
          <cell r="B323">
            <v>39142</v>
          </cell>
          <cell r="C323">
            <v>106.31290125115527</v>
          </cell>
          <cell r="D323">
            <v>149.23178798926543</v>
          </cell>
          <cell r="E323">
            <v>73.945622332150421</v>
          </cell>
          <cell r="F323">
            <v>69.166636395950448</v>
          </cell>
          <cell r="G323">
            <v>110.59032156368221</v>
          </cell>
          <cell r="H323">
            <v>156.80628272251309</v>
          </cell>
          <cell r="I323">
            <v>77.87</v>
          </cell>
          <cell r="J323">
            <v>37.275780000000005</v>
          </cell>
          <cell r="K323">
            <v>199.892</v>
          </cell>
          <cell r="L323">
            <v>7451.1302157600012</v>
          </cell>
          <cell r="M323">
            <v>83.99</v>
          </cell>
          <cell r="N323">
            <v>66.734999999999999</v>
          </cell>
          <cell r="O323">
            <v>5605.0726499999992</v>
          </cell>
          <cell r="P323">
            <v>80.510000000000005</v>
          </cell>
          <cell r="Q323">
            <v>151.90899999999999</v>
          </cell>
          <cell r="R323">
            <v>12230.193590000001</v>
          </cell>
          <cell r="S323">
            <v>36.94</v>
          </cell>
          <cell r="T323">
            <v>93.326800000000006</v>
          </cell>
          <cell r="U323">
            <v>3447.4919920000002</v>
          </cell>
          <cell r="V323">
            <v>29.46</v>
          </cell>
          <cell r="W323">
            <v>383.89</v>
          </cell>
          <cell r="X323">
            <v>11309.3994</v>
          </cell>
          <cell r="Y323">
            <v>87.75</v>
          </cell>
          <cell r="Z323">
            <v>67.765000000000001</v>
          </cell>
          <cell r="AA323">
            <v>5946.3787499999999</v>
          </cell>
          <cell r="AB323">
            <v>23.37</v>
          </cell>
          <cell r="AC323">
            <v>120.77200000000001</v>
          </cell>
          <cell r="AD323">
            <v>2822.4416400000005</v>
          </cell>
          <cell r="AE323">
            <v>65.489999999999995</v>
          </cell>
          <cell r="AF323">
            <v>133.565</v>
          </cell>
          <cell r="AG323">
            <v>8747.1718499999988</v>
          </cell>
          <cell r="AH323">
            <v>55.51</v>
          </cell>
          <cell r="AI323">
            <v>81.841999999999999</v>
          </cell>
          <cell r="AJ323">
            <v>4543.0494199999994</v>
          </cell>
          <cell r="AK323">
            <v>62102.329507760005</v>
          </cell>
          <cell r="AM323">
            <v>46.32</v>
          </cell>
          <cell r="AN323">
            <v>48.316000000000003</v>
          </cell>
          <cell r="AO323">
            <v>2237.99712</v>
          </cell>
          <cell r="AP323">
            <v>67.820000000000007</v>
          </cell>
          <cell r="AQ323">
            <v>65.361000000000004</v>
          </cell>
          <cell r="AR323">
            <v>4432.7830200000008</v>
          </cell>
          <cell r="AS323">
            <v>125.42</v>
          </cell>
          <cell r="AT323">
            <v>45.727000000000004</v>
          </cell>
          <cell r="AU323">
            <v>5735.0803400000004</v>
          </cell>
          <cell r="AV323">
            <v>77.87</v>
          </cell>
          <cell r="AW323">
            <v>25.523</v>
          </cell>
          <cell r="AX323">
            <v>1987.4760100000001</v>
          </cell>
          <cell r="AY323">
            <v>8.42</v>
          </cell>
          <cell r="AZ323">
            <v>38.795000000000002</v>
          </cell>
          <cell r="BA323">
            <v>326.65390000000002</v>
          </cell>
          <cell r="BB323">
            <v>118.24000000000001</v>
          </cell>
          <cell r="BC323">
            <v>94.606000000000009</v>
          </cell>
          <cell r="BD323">
            <v>11186.213440000001</v>
          </cell>
          <cell r="BE323">
            <v>25906.203830000002</v>
          </cell>
          <cell r="BG323">
            <v>47.28</v>
          </cell>
          <cell r="BH323">
            <v>119.285</v>
          </cell>
          <cell r="BI323">
            <v>5639.7947999999997</v>
          </cell>
          <cell r="BJ323">
            <v>25.67</v>
          </cell>
          <cell r="BK323">
            <v>313.66000000000003</v>
          </cell>
          <cell r="BL323">
            <v>8051.6522000000014</v>
          </cell>
          <cell r="BM323">
            <v>50.14</v>
          </cell>
          <cell r="BN323">
            <v>89.326999999999998</v>
          </cell>
          <cell r="BO323">
            <v>4478.8557799999999</v>
          </cell>
          <cell r="BP323">
            <v>49.25</v>
          </cell>
          <cell r="BQ323">
            <v>160.01599999999999</v>
          </cell>
          <cell r="BR323">
            <v>7880.7879999999996</v>
          </cell>
          <cell r="BS323">
            <v>30.05</v>
          </cell>
          <cell r="BT323">
            <v>255.315</v>
          </cell>
          <cell r="BU323">
            <v>7672.2157500000003</v>
          </cell>
          <cell r="BV323">
            <v>689.25</v>
          </cell>
          <cell r="BW323">
            <v>5.5179999999999998</v>
          </cell>
          <cell r="BX323">
            <v>3803.2815000000001</v>
          </cell>
          <cell r="BY323">
            <v>29.85</v>
          </cell>
          <cell r="BZ323">
            <v>154.64699999999999</v>
          </cell>
          <cell r="CA323">
            <v>4616.2129500000001</v>
          </cell>
          <cell r="CB323">
            <v>42142.80098</v>
          </cell>
          <cell r="CD323">
            <v>17.920000000000002</v>
          </cell>
          <cell r="CE323">
            <v>34.832000000000001</v>
          </cell>
          <cell r="CF323">
            <v>624.1894400000001</v>
          </cell>
          <cell r="CG323">
            <v>20.55</v>
          </cell>
          <cell r="CH323">
            <v>29.200000000000003</v>
          </cell>
          <cell r="CI323">
            <v>600.06000000000006</v>
          </cell>
          <cell r="CJ323">
            <v>1224.24944</v>
          </cell>
          <cell r="CL323">
            <v>1403.17</v>
          </cell>
        </row>
        <row r="324">
          <cell r="A324" t="str">
            <v>03/02/2007</v>
          </cell>
          <cell r="B324">
            <v>39143</v>
          </cell>
          <cell r="C324">
            <v>104.76752927693451</v>
          </cell>
          <cell r="D324">
            <v>147.71900771716798</v>
          </cell>
          <cell r="E324">
            <v>72.749267122437601</v>
          </cell>
          <cell r="F324">
            <v>68.208968580403337</v>
          </cell>
          <cell r="G324">
            <v>109.32928751576291</v>
          </cell>
          <cell r="H324">
            <v>152.2754732178816</v>
          </cell>
          <cell r="I324">
            <v>75.62</v>
          </cell>
          <cell r="J324">
            <v>36.846350000000001</v>
          </cell>
          <cell r="K324">
            <v>199.892</v>
          </cell>
          <cell r="L324">
            <v>7365.2905941999998</v>
          </cell>
          <cell r="M324">
            <v>82.86</v>
          </cell>
          <cell r="N324">
            <v>66.734999999999999</v>
          </cell>
          <cell r="O324">
            <v>5529.6620999999996</v>
          </cell>
          <cell r="P324">
            <v>79.67</v>
          </cell>
          <cell r="Q324">
            <v>151.90899999999999</v>
          </cell>
          <cell r="R324">
            <v>12102.590029999999</v>
          </cell>
          <cell r="S324">
            <v>35.36</v>
          </cell>
          <cell r="T324">
            <v>93.326800000000006</v>
          </cell>
          <cell r="U324">
            <v>3300.035648</v>
          </cell>
          <cell r="V324">
            <v>28.92</v>
          </cell>
          <cell r="W324">
            <v>383.89</v>
          </cell>
          <cell r="X324">
            <v>11102.0988</v>
          </cell>
          <cell r="Y324">
            <v>87</v>
          </cell>
          <cell r="Z324">
            <v>67.765000000000001</v>
          </cell>
          <cell r="AA324">
            <v>5895.5550000000003</v>
          </cell>
          <cell r="AB324">
            <v>23.09</v>
          </cell>
          <cell r="AC324">
            <v>120.77200000000001</v>
          </cell>
          <cell r="AD324">
            <v>2788.6254800000002</v>
          </cell>
          <cell r="AE324">
            <v>64.87</v>
          </cell>
          <cell r="AF324">
            <v>133.565</v>
          </cell>
          <cell r="AG324">
            <v>8664.3615499999996</v>
          </cell>
          <cell r="AH324">
            <v>54.39</v>
          </cell>
          <cell r="AI324">
            <v>81.841999999999999</v>
          </cell>
          <cell r="AJ324">
            <v>4451.3863799999999</v>
          </cell>
          <cell r="AK324">
            <v>61199.605582200005</v>
          </cell>
          <cell r="AM324">
            <v>45.77</v>
          </cell>
          <cell r="AN324">
            <v>48.316000000000003</v>
          </cell>
          <cell r="AO324">
            <v>2211.4233200000003</v>
          </cell>
          <cell r="AP324">
            <v>67.430000000000007</v>
          </cell>
          <cell r="AQ324">
            <v>65.361000000000004</v>
          </cell>
          <cell r="AR324">
            <v>4407.2922300000009</v>
          </cell>
          <cell r="AS324">
            <v>124.79</v>
          </cell>
          <cell r="AT324">
            <v>45.727000000000004</v>
          </cell>
          <cell r="AU324">
            <v>5706.2723300000007</v>
          </cell>
          <cell r="AV324">
            <v>75.62</v>
          </cell>
          <cell r="AW324">
            <v>25.523</v>
          </cell>
          <cell r="AX324">
            <v>1930.04926</v>
          </cell>
          <cell r="AY324">
            <v>8.02</v>
          </cell>
          <cell r="AZ324">
            <v>38.795000000000002</v>
          </cell>
          <cell r="BA324">
            <v>311.13589999999999</v>
          </cell>
          <cell r="BB324">
            <v>117.09</v>
          </cell>
          <cell r="BC324">
            <v>94.606000000000009</v>
          </cell>
          <cell r="BD324">
            <v>11077.416540000002</v>
          </cell>
          <cell r="BE324">
            <v>25643.58958</v>
          </cell>
          <cell r="BG324">
            <v>46.38</v>
          </cell>
          <cell r="BH324">
            <v>119.285</v>
          </cell>
          <cell r="BI324">
            <v>5532.4382999999998</v>
          </cell>
          <cell r="BJ324">
            <v>25.310000000000002</v>
          </cell>
          <cell r="BK324">
            <v>313.66000000000003</v>
          </cell>
          <cell r="BL324">
            <v>7938.7346000000016</v>
          </cell>
          <cell r="BM324">
            <v>49.36</v>
          </cell>
          <cell r="BN324">
            <v>89.326999999999998</v>
          </cell>
          <cell r="BO324">
            <v>4409.1807200000003</v>
          </cell>
          <cell r="BP324">
            <v>48.7</v>
          </cell>
          <cell r="BQ324">
            <v>160.01599999999999</v>
          </cell>
          <cell r="BR324">
            <v>7792.7791999999999</v>
          </cell>
          <cell r="BS324">
            <v>29.5</v>
          </cell>
          <cell r="BT324">
            <v>255.315</v>
          </cell>
          <cell r="BU324">
            <v>7531.7924999999996</v>
          </cell>
          <cell r="BV324">
            <v>670</v>
          </cell>
          <cell r="BW324">
            <v>5.5179999999999998</v>
          </cell>
          <cell r="BX324">
            <v>3697.06</v>
          </cell>
          <cell r="BY324">
            <v>29.48</v>
          </cell>
          <cell r="BZ324">
            <v>154.64699999999999</v>
          </cell>
          <cell r="CA324">
            <v>4558.9935599999999</v>
          </cell>
          <cell r="CB324">
            <v>41460.978880000002</v>
          </cell>
          <cell r="CD324">
            <v>17.71</v>
          </cell>
          <cell r="CE324">
            <v>34.832000000000001</v>
          </cell>
          <cell r="CF324">
            <v>616.87472000000002</v>
          </cell>
          <cell r="CG324">
            <v>20.22</v>
          </cell>
          <cell r="CH324">
            <v>29.200000000000003</v>
          </cell>
          <cell r="CI324">
            <v>590.42399999999998</v>
          </cell>
          <cell r="CJ324">
            <v>1207.29872</v>
          </cell>
          <cell r="CL324">
            <v>1387.17</v>
          </cell>
        </row>
        <row r="325">
          <cell r="A325" t="str">
            <v>03/05/2007</v>
          </cell>
          <cell r="B325">
            <v>39146</v>
          </cell>
          <cell r="C325">
            <v>103.23379783886904</v>
          </cell>
          <cell r="D325">
            <v>143.84497804420977</v>
          </cell>
          <cell r="E325">
            <v>70.003225697584995</v>
          </cell>
          <cell r="F325">
            <v>65.86612559622283</v>
          </cell>
          <cell r="G325">
            <v>108.30091424968474</v>
          </cell>
          <cell r="H325">
            <v>149.15424889246879</v>
          </cell>
          <cell r="I325">
            <v>74.070000000000007</v>
          </cell>
          <cell r="J325">
            <v>36.290210000000002</v>
          </cell>
          <cell r="K325">
            <v>199.892</v>
          </cell>
          <cell r="L325">
            <v>7254.1226573200001</v>
          </cell>
          <cell r="M325">
            <v>82.58</v>
          </cell>
          <cell r="N325">
            <v>66.734999999999999</v>
          </cell>
          <cell r="O325">
            <v>5510.9763000000003</v>
          </cell>
          <cell r="P325">
            <v>79.28</v>
          </cell>
          <cell r="Q325">
            <v>151.90899999999999</v>
          </cell>
          <cell r="R325">
            <v>12043.345519999999</v>
          </cell>
          <cell r="S325">
            <v>34.85</v>
          </cell>
          <cell r="T325">
            <v>93.326800000000006</v>
          </cell>
          <cell r="U325">
            <v>3252.4389800000004</v>
          </cell>
          <cell r="V325">
            <v>28.46</v>
          </cell>
          <cell r="W325">
            <v>383.89</v>
          </cell>
          <cell r="X325">
            <v>10925.509400000001</v>
          </cell>
          <cell r="Y325">
            <v>85.06</v>
          </cell>
          <cell r="Z325">
            <v>67.765000000000001</v>
          </cell>
          <cell r="AA325">
            <v>5764.0909000000001</v>
          </cell>
          <cell r="AB325">
            <v>22.34</v>
          </cell>
          <cell r="AC325">
            <v>120.77200000000001</v>
          </cell>
          <cell r="AD325">
            <v>2698.04648</v>
          </cell>
          <cell r="AE325">
            <v>63.74</v>
          </cell>
          <cell r="AF325">
            <v>133.565</v>
          </cell>
          <cell r="AG325">
            <v>8513.4331000000002</v>
          </cell>
          <cell r="AH325">
            <v>53.050000000000004</v>
          </cell>
          <cell r="AI325">
            <v>81.841999999999999</v>
          </cell>
          <cell r="AJ325">
            <v>4341.7181</v>
          </cell>
          <cell r="AK325">
            <v>60303.681437320003</v>
          </cell>
          <cell r="AM325">
            <v>43.87</v>
          </cell>
          <cell r="AN325">
            <v>48.316000000000003</v>
          </cell>
          <cell r="AO325">
            <v>2119.6229199999998</v>
          </cell>
          <cell r="AP325">
            <v>66.7</v>
          </cell>
          <cell r="AQ325">
            <v>65.361000000000004</v>
          </cell>
          <cell r="AR325">
            <v>4359.5787</v>
          </cell>
          <cell r="AS325">
            <v>121.56</v>
          </cell>
          <cell r="AT325">
            <v>45.727000000000004</v>
          </cell>
          <cell r="AU325">
            <v>5558.5741200000002</v>
          </cell>
          <cell r="AV325">
            <v>74.070000000000007</v>
          </cell>
          <cell r="AW325">
            <v>25.523</v>
          </cell>
          <cell r="AX325">
            <v>1890.4886100000001</v>
          </cell>
          <cell r="AY325">
            <v>7.96</v>
          </cell>
          <cell r="AZ325">
            <v>38.795000000000002</v>
          </cell>
          <cell r="BA325">
            <v>308.8082</v>
          </cell>
          <cell r="BB325">
            <v>113.46000000000001</v>
          </cell>
          <cell r="BC325">
            <v>94.606000000000009</v>
          </cell>
          <cell r="BD325">
            <v>10733.996760000002</v>
          </cell>
          <cell r="BE325">
            <v>24971.069310000003</v>
          </cell>
          <cell r="BG325">
            <v>44.410000000000004</v>
          </cell>
          <cell r="BH325">
            <v>119.285</v>
          </cell>
          <cell r="BI325">
            <v>5297.4468500000003</v>
          </cell>
          <cell r="BJ325">
            <v>24.25</v>
          </cell>
          <cell r="BK325">
            <v>313.66000000000003</v>
          </cell>
          <cell r="BL325">
            <v>7606.255000000001</v>
          </cell>
          <cell r="BM325">
            <v>47.75</v>
          </cell>
          <cell r="BN325">
            <v>89.326999999999998</v>
          </cell>
          <cell r="BO325">
            <v>4265.3642499999996</v>
          </cell>
          <cell r="BP325">
            <v>47.050000000000004</v>
          </cell>
          <cell r="BQ325">
            <v>160.01599999999999</v>
          </cell>
          <cell r="BR325">
            <v>7528.7528000000002</v>
          </cell>
          <cell r="BS325">
            <v>28.400000000000002</v>
          </cell>
          <cell r="BT325">
            <v>255.315</v>
          </cell>
          <cell r="BU325">
            <v>7250.9460000000008</v>
          </cell>
          <cell r="BV325">
            <v>648.5</v>
          </cell>
          <cell r="BW325">
            <v>5.5179999999999998</v>
          </cell>
          <cell r="BX325">
            <v>3578.4229999999998</v>
          </cell>
          <cell r="BY325">
            <v>28.25</v>
          </cell>
          <cell r="BZ325">
            <v>154.64699999999999</v>
          </cell>
          <cell r="CA325">
            <v>4368.7777500000002</v>
          </cell>
          <cell r="CB325">
            <v>39895.965649999998</v>
          </cell>
          <cell r="CD325">
            <v>17.45</v>
          </cell>
          <cell r="CE325">
            <v>34.832000000000001</v>
          </cell>
          <cell r="CF325">
            <v>607.8184</v>
          </cell>
          <cell r="CG325">
            <v>19.11</v>
          </cell>
          <cell r="CH325">
            <v>29.200000000000003</v>
          </cell>
          <cell r="CI325">
            <v>558.01200000000006</v>
          </cell>
          <cell r="CJ325">
            <v>1165.8304000000001</v>
          </cell>
          <cell r="CL325">
            <v>1374.1220000000001</v>
          </cell>
        </row>
        <row r="326">
          <cell r="A326" t="str">
            <v>03/06/2007</v>
          </cell>
          <cell r="B326">
            <v>39147</v>
          </cell>
          <cell r="C326">
            <v>104.54291543606983</v>
          </cell>
          <cell r="D326">
            <v>145.45436800138026</v>
          </cell>
          <cell r="E326">
            <v>71.1932188656303</v>
          </cell>
          <cell r="F326">
            <v>67.516674781403168</v>
          </cell>
          <cell r="G326">
            <v>109.97872005044135</v>
          </cell>
          <cell r="H326">
            <v>151.14780507450664</v>
          </cell>
          <cell r="I326">
            <v>75.06</v>
          </cell>
          <cell r="J326">
            <v>36.733720000000005</v>
          </cell>
          <cell r="K326">
            <v>199.892</v>
          </cell>
          <cell r="L326">
            <v>7342.7767582400011</v>
          </cell>
          <cell r="M326">
            <v>84.38</v>
          </cell>
          <cell r="N326">
            <v>66.734999999999999</v>
          </cell>
          <cell r="O326">
            <v>5631.0992999999999</v>
          </cell>
          <cell r="P326">
            <v>80.320000000000007</v>
          </cell>
          <cell r="Q326">
            <v>151.90899999999999</v>
          </cell>
          <cell r="R326">
            <v>12201.330880000001</v>
          </cell>
          <cell r="S326">
            <v>34.19</v>
          </cell>
          <cell r="T326">
            <v>93.326800000000006</v>
          </cell>
          <cell r="U326">
            <v>3190.843292</v>
          </cell>
          <cell r="V326">
            <v>28.64</v>
          </cell>
          <cell r="W326">
            <v>383.89</v>
          </cell>
          <cell r="X326">
            <v>10994.6096</v>
          </cell>
          <cell r="Y326">
            <v>85.710000000000008</v>
          </cell>
          <cell r="Z326">
            <v>67.765000000000001</v>
          </cell>
          <cell r="AA326">
            <v>5808.1381500000007</v>
          </cell>
          <cell r="AB326">
            <v>22.37</v>
          </cell>
          <cell r="AC326">
            <v>120.77200000000001</v>
          </cell>
          <cell r="AD326">
            <v>2701.6696400000001</v>
          </cell>
          <cell r="AE326">
            <v>64.75</v>
          </cell>
          <cell r="AF326">
            <v>133.565</v>
          </cell>
          <cell r="AG326">
            <v>8648.3337499999998</v>
          </cell>
          <cell r="AH326">
            <v>55.59</v>
          </cell>
          <cell r="AI326">
            <v>81.841999999999999</v>
          </cell>
          <cell r="AJ326">
            <v>4549.5967799999999</v>
          </cell>
          <cell r="AK326">
            <v>61068.398150239998</v>
          </cell>
          <cell r="AM326">
            <v>44.85</v>
          </cell>
          <cell r="AN326">
            <v>48.316000000000003</v>
          </cell>
          <cell r="AO326">
            <v>2166.9726000000001</v>
          </cell>
          <cell r="AP326">
            <v>66.94</v>
          </cell>
          <cell r="AQ326">
            <v>65.361000000000004</v>
          </cell>
          <cell r="AR326">
            <v>4375.2653399999999</v>
          </cell>
          <cell r="AS326">
            <v>122.68</v>
          </cell>
          <cell r="AT326">
            <v>45.727000000000004</v>
          </cell>
          <cell r="AU326">
            <v>5609.7883600000005</v>
          </cell>
          <cell r="AV326">
            <v>75.06</v>
          </cell>
          <cell r="AW326">
            <v>25.523</v>
          </cell>
          <cell r="AX326">
            <v>1915.75638</v>
          </cell>
          <cell r="AY326">
            <v>8.2000000000000011</v>
          </cell>
          <cell r="AZ326">
            <v>38.795000000000002</v>
          </cell>
          <cell r="BA326">
            <v>318.11900000000003</v>
          </cell>
          <cell r="BB326">
            <v>114.84</v>
          </cell>
          <cell r="BC326">
            <v>94.606000000000009</v>
          </cell>
          <cell r="BD326">
            <v>10864.553040000001</v>
          </cell>
          <cell r="BE326">
            <v>25250.454720000002</v>
          </cell>
          <cell r="BG326">
            <v>46.04</v>
          </cell>
          <cell r="BH326">
            <v>119.285</v>
          </cell>
          <cell r="BI326">
            <v>5491.8813999999993</v>
          </cell>
          <cell r="BJ326">
            <v>24.560000000000002</v>
          </cell>
          <cell r="BK326">
            <v>313.66000000000003</v>
          </cell>
          <cell r="BL326">
            <v>7703.4896000000017</v>
          </cell>
          <cell r="BM326">
            <v>48.71</v>
          </cell>
          <cell r="BN326">
            <v>89.326999999999998</v>
          </cell>
          <cell r="BO326">
            <v>4351.1181699999997</v>
          </cell>
          <cell r="BP326">
            <v>47.900000000000006</v>
          </cell>
          <cell r="BQ326">
            <v>160.01599999999999</v>
          </cell>
          <cell r="BR326">
            <v>7664.7664000000004</v>
          </cell>
          <cell r="BS326">
            <v>28.75</v>
          </cell>
          <cell r="BT326">
            <v>255.315</v>
          </cell>
          <cell r="BU326">
            <v>7340.3062499999996</v>
          </cell>
          <cell r="BV326">
            <v>646.75</v>
          </cell>
          <cell r="BW326">
            <v>5.5179999999999998</v>
          </cell>
          <cell r="BX326">
            <v>3568.7664999999997</v>
          </cell>
          <cell r="BY326">
            <v>28.8</v>
          </cell>
          <cell r="BZ326">
            <v>154.64699999999999</v>
          </cell>
          <cell r="CA326">
            <v>4453.8335999999999</v>
          </cell>
          <cell r="CB326">
            <v>40574.161919999999</v>
          </cell>
          <cell r="CD326">
            <v>17.66</v>
          </cell>
          <cell r="CE326">
            <v>34.832000000000001</v>
          </cell>
          <cell r="CF326">
            <v>615.13311999999996</v>
          </cell>
          <cell r="CG326">
            <v>19.86</v>
          </cell>
          <cell r="CH326">
            <v>29.200000000000003</v>
          </cell>
          <cell r="CI326">
            <v>579.91200000000003</v>
          </cell>
          <cell r="CJ326">
            <v>1195.04512</v>
          </cell>
          <cell r="CL326">
            <v>1395.41</v>
          </cell>
        </row>
        <row r="327">
          <cell r="A327" t="str">
            <v>03/07/2007</v>
          </cell>
          <cell r="B327">
            <v>39148</v>
          </cell>
          <cell r="C327">
            <v>104.74144593309795</v>
          </cell>
          <cell r="D327">
            <v>147.53904110388942</v>
          </cell>
          <cell r="E327">
            <v>71.391222412516925</v>
          </cell>
          <cell r="F327">
            <v>67.251300764856239</v>
          </cell>
          <cell r="G327">
            <v>109.7075977301387</v>
          </cell>
          <cell r="H327">
            <v>150.86588803866289</v>
          </cell>
          <cell r="I327">
            <v>74.92</v>
          </cell>
          <cell r="J327">
            <v>37.332100000000004</v>
          </cell>
          <cell r="K327">
            <v>199.892</v>
          </cell>
          <cell r="L327">
            <v>7462.388133200001</v>
          </cell>
          <cell r="M327">
            <v>85</v>
          </cell>
          <cell r="N327">
            <v>66.734999999999999</v>
          </cell>
          <cell r="O327">
            <v>5672.4750000000004</v>
          </cell>
          <cell r="P327">
            <v>79.64</v>
          </cell>
          <cell r="Q327">
            <v>151.90899999999999</v>
          </cell>
          <cell r="R327">
            <v>12098.03276</v>
          </cell>
          <cell r="S327">
            <v>35.700000000000003</v>
          </cell>
          <cell r="T327">
            <v>93.326800000000006</v>
          </cell>
          <cell r="U327">
            <v>3331.7667600000004</v>
          </cell>
          <cell r="V327">
            <v>28.41</v>
          </cell>
          <cell r="W327">
            <v>383.89</v>
          </cell>
          <cell r="X327">
            <v>10906.314899999999</v>
          </cell>
          <cell r="Y327">
            <v>85.67</v>
          </cell>
          <cell r="Z327">
            <v>67.765000000000001</v>
          </cell>
          <cell r="AA327">
            <v>5805.4275500000003</v>
          </cell>
          <cell r="AB327">
            <v>22.14</v>
          </cell>
          <cell r="AC327">
            <v>120.77200000000001</v>
          </cell>
          <cell r="AD327">
            <v>2673.8920800000001</v>
          </cell>
          <cell r="AE327">
            <v>64.8</v>
          </cell>
          <cell r="AF327">
            <v>133.565</v>
          </cell>
          <cell r="AG327">
            <v>8655.0119999999988</v>
          </cell>
          <cell r="AH327">
            <v>55.95</v>
          </cell>
          <cell r="AI327">
            <v>81.841999999999999</v>
          </cell>
          <cell r="AJ327">
            <v>4579.0599000000002</v>
          </cell>
          <cell r="AK327">
            <v>61184.369083199992</v>
          </cell>
          <cell r="AM327">
            <v>45</v>
          </cell>
          <cell r="AN327">
            <v>48.316000000000003</v>
          </cell>
          <cell r="AO327">
            <v>2174.2200000000003</v>
          </cell>
          <cell r="AP327">
            <v>67.349999999999994</v>
          </cell>
          <cell r="AQ327">
            <v>65.361000000000004</v>
          </cell>
          <cell r="AR327">
            <v>4402.0633500000004</v>
          </cell>
          <cell r="AS327">
            <v>125.34</v>
          </cell>
          <cell r="AT327">
            <v>45.727000000000004</v>
          </cell>
          <cell r="AU327">
            <v>5731.4221800000005</v>
          </cell>
          <cell r="AV327">
            <v>74.92</v>
          </cell>
          <cell r="AW327">
            <v>25.523</v>
          </cell>
          <cell r="AX327">
            <v>1912.18316</v>
          </cell>
          <cell r="AY327">
            <v>7.95</v>
          </cell>
          <cell r="AZ327">
            <v>38.795000000000002</v>
          </cell>
          <cell r="BA327">
            <v>308.42025000000001</v>
          </cell>
          <cell r="BB327">
            <v>117.16</v>
          </cell>
          <cell r="BC327">
            <v>94.606000000000009</v>
          </cell>
          <cell r="BD327">
            <v>11084.03896</v>
          </cell>
          <cell r="BE327">
            <v>25612.347900000001</v>
          </cell>
          <cell r="BG327">
            <v>46.1</v>
          </cell>
          <cell r="BH327">
            <v>119.285</v>
          </cell>
          <cell r="BI327">
            <v>5499.0384999999997</v>
          </cell>
          <cell r="BJ327">
            <v>24.55</v>
          </cell>
          <cell r="BK327">
            <v>313.66000000000003</v>
          </cell>
          <cell r="BL327">
            <v>7700.353000000001</v>
          </cell>
          <cell r="BM327">
            <v>48.6</v>
          </cell>
          <cell r="BN327">
            <v>89.326999999999998</v>
          </cell>
          <cell r="BO327">
            <v>4341.2921999999999</v>
          </cell>
          <cell r="BP327">
            <v>48.25</v>
          </cell>
          <cell r="BQ327">
            <v>160.01599999999999</v>
          </cell>
          <cell r="BR327">
            <v>7720.7719999999999</v>
          </cell>
          <cell r="BS327">
            <v>28.57</v>
          </cell>
          <cell r="BT327">
            <v>255.315</v>
          </cell>
          <cell r="BU327">
            <v>7294.3495499999999</v>
          </cell>
          <cell r="BV327">
            <v>654.1</v>
          </cell>
          <cell r="BW327">
            <v>5.5179999999999998</v>
          </cell>
          <cell r="BX327">
            <v>3609.3238000000001</v>
          </cell>
          <cell r="BY327">
            <v>29.240000000000002</v>
          </cell>
          <cell r="BZ327">
            <v>154.64699999999999</v>
          </cell>
          <cell r="CA327">
            <v>4521.8782799999999</v>
          </cell>
          <cell r="CB327">
            <v>40687.00733</v>
          </cell>
          <cell r="CD327">
            <v>17.5</v>
          </cell>
          <cell r="CE327">
            <v>34.832000000000001</v>
          </cell>
          <cell r="CF327">
            <v>609.56000000000006</v>
          </cell>
          <cell r="CG327">
            <v>19.89</v>
          </cell>
          <cell r="CH327">
            <v>29.200000000000003</v>
          </cell>
          <cell r="CI327">
            <v>580.78800000000012</v>
          </cell>
          <cell r="CJ327">
            <v>1190.3480000000002</v>
          </cell>
          <cell r="CL327">
            <v>1391.97</v>
          </cell>
        </row>
        <row r="328">
          <cell r="A328" t="str">
            <v>03/08/2007</v>
          </cell>
          <cell r="B328">
            <v>39149</v>
          </cell>
          <cell r="C328">
            <v>105.66289979532453</v>
          </cell>
          <cell r="D328">
            <v>150.1897311317947</v>
          </cell>
          <cell r="E328">
            <v>72.530503028658146</v>
          </cell>
          <cell r="F328">
            <v>67.849800211719213</v>
          </cell>
          <cell r="G328">
            <v>110.48943883984867</v>
          </cell>
          <cell r="H328">
            <v>152.47684252919854</v>
          </cell>
          <cell r="I328">
            <v>75.72</v>
          </cell>
          <cell r="J328">
            <v>37.67</v>
          </cell>
          <cell r="K328">
            <v>199.892</v>
          </cell>
          <cell r="L328">
            <v>7529.9316399999998</v>
          </cell>
          <cell r="M328">
            <v>85.62</v>
          </cell>
          <cell r="N328">
            <v>66.734999999999999</v>
          </cell>
          <cell r="O328">
            <v>5713.8507</v>
          </cell>
          <cell r="P328">
            <v>79.87</v>
          </cell>
          <cell r="Q328">
            <v>151.90899999999999</v>
          </cell>
          <cell r="R328">
            <v>12132.97183</v>
          </cell>
          <cell r="S328">
            <v>35.81</v>
          </cell>
          <cell r="T328">
            <v>93.326800000000006</v>
          </cell>
          <cell r="U328">
            <v>3342.0327080000006</v>
          </cell>
          <cell r="V328">
            <v>28.700000000000003</v>
          </cell>
          <cell r="W328">
            <v>383.89</v>
          </cell>
          <cell r="X328">
            <v>11017.643</v>
          </cell>
          <cell r="Y328">
            <v>87.24</v>
          </cell>
          <cell r="Z328">
            <v>67.765000000000001</v>
          </cell>
          <cell r="AA328">
            <v>5911.8185999999996</v>
          </cell>
          <cell r="AB328">
            <v>22.1</v>
          </cell>
          <cell r="AC328">
            <v>120.77200000000001</v>
          </cell>
          <cell r="AD328">
            <v>2669.0612000000001</v>
          </cell>
          <cell r="AE328">
            <v>65.69</v>
          </cell>
          <cell r="AF328">
            <v>133.565</v>
          </cell>
          <cell r="AG328">
            <v>8773.8848500000004</v>
          </cell>
          <cell r="AH328">
            <v>56.59</v>
          </cell>
          <cell r="AI328">
            <v>81.841999999999999</v>
          </cell>
          <cell r="AJ328">
            <v>4631.4387800000004</v>
          </cell>
          <cell r="AK328">
            <v>61722.633307999989</v>
          </cell>
          <cell r="AM328">
            <v>45.230000000000004</v>
          </cell>
          <cell r="AN328">
            <v>48.316000000000003</v>
          </cell>
          <cell r="AO328">
            <v>2185.3326800000004</v>
          </cell>
          <cell r="AP328">
            <v>67.900000000000006</v>
          </cell>
          <cell r="AQ328">
            <v>65.361000000000004</v>
          </cell>
          <cell r="AR328">
            <v>4438.0119000000004</v>
          </cell>
          <cell r="AS328">
            <v>128.4</v>
          </cell>
          <cell r="AT328">
            <v>45.727000000000004</v>
          </cell>
          <cell r="AU328">
            <v>5871.3468000000012</v>
          </cell>
          <cell r="AV328">
            <v>75.72</v>
          </cell>
          <cell r="AW328">
            <v>25.523</v>
          </cell>
          <cell r="AX328">
            <v>1932.6015599999998</v>
          </cell>
          <cell r="AY328">
            <v>7.71</v>
          </cell>
          <cell r="AZ328">
            <v>38.795000000000002</v>
          </cell>
          <cell r="BA328">
            <v>299.10945000000004</v>
          </cell>
          <cell r="BB328">
            <v>119.93</v>
          </cell>
          <cell r="BC328">
            <v>94.606000000000009</v>
          </cell>
          <cell r="BD328">
            <v>11346.097580000001</v>
          </cell>
          <cell r="BE328">
            <v>26072.499970000004</v>
          </cell>
          <cell r="BG328">
            <v>47.11</v>
          </cell>
          <cell r="BH328">
            <v>119.285</v>
          </cell>
          <cell r="BI328">
            <v>5619.5163499999999</v>
          </cell>
          <cell r="BJ328">
            <v>24.78</v>
          </cell>
          <cell r="BK328">
            <v>313.66000000000003</v>
          </cell>
          <cell r="BL328">
            <v>7772.4948000000013</v>
          </cell>
          <cell r="BM328">
            <v>48.79</v>
          </cell>
          <cell r="BN328">
            <v>89.326999999999998</v>
          </cell>
          <cell r="BO328">
            <v>4358.26433</v>
          </cell>
          <cell r="BP328">
            <v>48.74</v>
          </cell>
          <cell r="BQ328">
            <v>160.01599999999999</v>
          </cell>
          <cell r="BR328">
            <v>7799.1798399999998</v>
          </cell>
          <cell r="BS328">
            <v>28.98</v>
          </cell>
          <cell r="BT328">
            <v>255.315</v>
          </cell>
          <cell r="BU328">
            <v>7399.0286999999998</v>
          </cell>
          <cell r="BV328">
            <v>695</v>
          </cell>
          <cell r="BW328">
            <v>5.5179999999999998</v>
          </cell>
          <cell r="BX328">
            <v>3835.0099999999998</v>
          </cell>
          <cell r="BY328">
            <v>29.44</v>
          </cell>
          <cell r="BZ328">
            <v>154.64699999999999</v>
          </cell>
          <cell r="CA328">
            <v>4552.8076799999999</v>
          </cell>
          <cell r="CB328">
            <v>41336.301700000004</v>
          </cell>
          <cell r="CD328">
            <v>17.670000000000002</v>
          </cell>
          <cell r="CE328">
            <v>34.832000000000001</v>
          </cell>
          <cell r="CF328">
            <v>615.48144000000002</v>
          </cell>
          <cell r="CG328">
            <v>20.05</v>
          </cell>
          <cell r="CH328">
            <v>29.200000000000003</v>
          </cell>
          <cell r="CI328">
            <v>585.46</v>
          </cell>
          <cell r="CJ328">
            <v>1200.9414400000001</v>
          </cell>
          <cell r="CL328">
            <v>1401.89</v>
          </cell>
        </row>
        <row r="329">
          <cell r="A329" t="str">
            <v>03/09/2007</v>
          </cell>
          <cell r="B329">
            <v>39150</v>
          </cell>
          <cell r="C329">
            <v>105.2951498112854</v>
          </cell>
          <cell r="D329">
            <v>150.20005503768957</v>
          </cell>
          <cell r="E329">
            <v>71.748250734067398</v>
          </cell>
          <cell r="F329">
            <v>67.898704167488518</v>
          </cell>
          <cell r="G329">
            <v>110.56510088272383</v>
          </cell>
          <cell r="H329">
            <v>158.31655255739025</v>
          </cell>
          <cell r="I329">
            <v>78.62</v>
          </cell>
          <cell r="J329">
            <v>37.3673</v>
          </cell>
          <cell r="K329">
            <v>199.892</v>
          </cell>
          <cell r="L329">
            <v>7469.4243316000002</v>
          </cell>
          <cell r="M329">
            <v>85.49</v>
          </cell>
          <cell r="N329">
            <v>66.734999999999999</v>
          </cell>
          <cell r="O329">
            <v>5705.17515</v>
          </cell>
          <cell r="P329">
            <v>80.08</v>
          </cell>
          <cell r="Q329">
            <v>151.90899999999999</v>
          </cell>
          <cell r="R329">
            <v>12164.872719999999</v>
          </cell>
          <cell r="S329">
            <v>35.450000000000003</v>
          </cell>
          <cell r="T329">
            <v>93.326800000000006</v>
          </cell>
          <cell r="U329">
            <v>3308.4350600000002</v>
          </cell>
          <cell r="V329">
            <v>28.150000000000002</v>
          </cell>
          <cell r="W329">
            <v>383.89</v>
          </cell>
          <cell r="X329">
            <v>10806.503500000001</v>
          </cell>
          <cell r="Y329">
            <v>86.86</v>
          </cell>
          <cell r="Z329">
            <v>67.765000000000001</v>
          </cell>
          <cell r="AA329">
            <v>5886.0679</v>
          </cell>
          <cell r="AB329">
            <v>22.18</v>
          </cell>
          <cell r="AC329">
            <v>120.77200000000001</v>
          </cell>
          <cell r="AD329">
            <v>2678.7229600000001</v>
          </cell>
          <cell r="AE329">
            <v>66.430000000000007</v>
          </cell>
          <cell r="AF329">
            <v>133.565</v>
          </cell>
          <cell r="AG329">
            <v>8872.7229500000012</v>
          </cell>
          <cell r="AH329">
            <v>56.400000000000006</v>
          </cell>
          <cell r="AI329">
            <v>81.841999999999999</v>
          </cell>
          <cell r="AJ329">
            <v>4615.8888000000006</v>
          </cell>
          <cell r="AK329">
            <v>61507.813371600008</v>
          </cell>
          <cell r="AM329">
            <v>45.730000000000004</v>
          </cell>
          <cell r="AN329">
            <v>48.316000000000003</v>
          </cell>
          <cell r="AO329">
            <v>2209.4906800000003</v>
          </cell>
          <cell r="AP329">
            <v>67.67</v>
          </cell>
          <cell r="AQ329">
            <v>65.361000000000004</v>
          </cell>
          <cell r="AR329">
            <v>4422.9788700000008</v>
          </cell>
          <cell r="AS329">
            <v>129.09</v>
          </cell>
          <cell r="AT329">
            <v>45.727000000000004</v>
          </cell>
          <cell r="AU329">
            <v>5902.8984300000011</v>
          </cell>
          <cell r="AV329">
            <v>78.62</v>
          </cell>
          <cell r="AW329">
            <v>25.523</v>
          </cell>
          <cell r="AX329">
            <v>2006.6182600000002</v>
          </cell>
          <cell r="AY329">
            <v>7.97</v>
          </cell>
          <cell r="AZ329">
            <v>38.795000000000002</v>
          </cell>
          <cell r="BA329">
            <v>309.19614999999999</v>
          </cell>
          <cell r="BB329">
            <v>118.63</v>
          </cell>
          <cell r="BC329">
            <v>94.606000000000009</v>
          </cell>
          <cell r="BD329">
            <v>11223.109780000001</v>
          </cell>
          <cell r="BE329">
            <v>26074.292170000001</v>
          </cell>
          <cell r="BG329">
            <v>46.64</v>
          </cell>
          <cell r="BH329">
            <v>119.285</v>
          </cell>
          <cell r="BI329">
            <v>5563.4524000000001</v>
          </cell>
          <cell r="BJ329">
            <v>24.42</v>
          </cell>
          <cell r="BK329">
            <v>313.66000000000003</v>
          </cell>
          <cell r="BL329">
            <v>7659.5772000000015</v>
          </cell>
          <cell r="BM329">
            <v>47.910000000000004</v>
          </cell>
          <cell r="BN329">
            <v>89.326999999999998</v>
          </cell>
          <cell r="BO329">
            <v>4279.6565700000001</v>
          </cell>
          <cell r="BP329">
            <v>48.25</v>
          </cell>
          <cell r="BQ329">
            <v>160.01599999999999</v>
          </cell>
          <cell r="BR329">
            <v>7720.7719999999999</v>
          </cell>
          <cell r="BS329">
            <v>28.76</v>
          </cell>
          <cell r="BT329">
            <v>255.315</v>
          </cell>
          <cell r="BU329">
            <v>7342.8594000000003</v>
          </cell>
          <cell r="BV329">
            <v>700</v>
          </cell>
          <cell r="BW329">
            <v>5.5179999999999998</v>
          </cell>
          <cell r="BX329">
            <v>3862.6</v>
          </cell>
          <cell r="BY329">
            <v>28.85</v>
          </cell>
          <cell r="BZ329">
            <v>154.64699999999999</v>
          </cell>
          <cell r="CA329">
            <v>4461.5659500000002</v>
          </cell>
          <cell r="CB329">
            <v>40890.483520000009</v>
          </cell>
          <cell r="CD329">
            <v>17.72</v>
          </cell>
          <cell r="CE329">
            <v>34.832000000000001</v>
          </cell>
          <cell r="CF329">
            <v>617.22303999999997</v>
          </cell>
          <cell r="CG329">
            <v>20.02</v>
          </cell>
          <cell r="CH329">
            <v>29.200000000000003</v>
          </cell>
          <cell r="CI329">
            <v>584.58400000000006</v>
          </cell>
          <cell r="CJ329">
            <v>1201.8070400000001</v>
          </cell>
          <cell r="CL329">
            <v>1402.8500000000001</v>
          </cell>
        </row>
        <row r="330">
          <cell r="A330" t="str">
            <v>03/12/2007</v>
          </cell>
          <cell r="B330">
            <v>39153</v>
          </cell>
          <cell r="C330">
            <v>105.44296378631397</v>
          </cell>
          <cell r="D330">
            <v>149.90977286427068</v>
          </cell>
          <cell r="E330">
            <v>68.714502138145335</v>
          </cell>
          <cell r="F330">
            <v>66.249086055772892</v>
          </cell>
          <cell r="G330">
            <v>110.86065573770492</v>
          </cell>
          <cell r="H330">
            <v>156.48409182440597</v>
          </cell>
          <cell r="I330">
            <v>77.710000000000008</v>
          </cell>
          <cell r="J330">
            <v>37.557370000000006</v>
          </cell>
          <cell r="K330">
            <v>199.892</v>
          </cell>
          <cell r="L330">
            <v>7507.4178040400011</v>
          </cell>
          <cell r="M330">
            <v>85.13</v>
          </cell>
          <cell r="N330">
            <v>66.734999999999999</v>
          </cell>
          <cell r="O330">
            <v>5681.1505499999994</v>
          </cell>
          <cell r="P330">
            <v>79.790000000000006</v>
          </cell>
          <cell r="Q330">
            <v>151.90899999999999</v>
          </cell>
          <cell r="R330">
            <v>12120.81911</v>
          </cell>
          <cell r="S330">
            <v>35.89</v>
          </cell>
          <cell r="T330">
            <v>93.326800000000006</v>
          </cell>
          <cell r="U330">
            <v>3349.4988520000002</v>
          </cell>
          <cell r="V330">
            <v>27.95</v>
          </cell>
          <cell r="W330">
            <v>383.89</v>
          </cell>
          <cell r="X330">
            <v>10729.725499999999</v>
          </cell>
          <cell r="Y330">
            <v>85.12</v>
          </cell>
          <cell r="Z330">
            <v>67.765000000000001</v>
          </cell>
          <cell r="AA330">
            <v>5768.1568000000007</v>
          </cell>
          <cell r="AB330">
            <v>22.5</v>
          </cell>
          <cell r="AC330">
            <v>120.77200000000001</v>
          </cell>
          <cell r="AD330">
            <v>2717.3700000000003</v>
          </cell>
          <cell r="AE330">
            <v>68.040000000000006</v>
          </cell>
          <cell r="AF330">
            <v>133.565</v>
          </cell>
          <cell r="AG330">
            <v>9087.7626</v>
          </cell>
          <cell r="AH330">
            <v>56.6</v>
          </cell>
          <cell r="AI330">
            <v>81.841999999999999</v>
          </cell>
          <cell r="AJ330">
            <v>4632.2572</v>
          </cell>
          <cell r="AK330">
            <v>61594.158416040009</v>
          </cell>
          <cell r="AM330">
            <v>44.980000000000004</v>
          </cell>
          <cell r="AN330">
            <v>48.316000000000003</v>
          </cell>
          <cell r="AO330">
            <v>2173.2536800000003</v>
          </cell>
          <cell r="AP330">
            <v>67.900000000000006</v>
          </cell>
          <cell r="AQ330">
            <v>65.361000000000004</v>
          </cell>
          <cell r="AR330">
            <v>4438.0119000000004</v>
          </cell>
          <cell r="AS330">
            <v>127.68</v>
          </cell>
          <cell r="AT330">
            <v>45.727000000000004</v>
          </cell>
          <cell r="AU330">
            <v>5838.4233600000007</v>
          </cell>
          <cell r="AV330">
            <v>77.710000000000008</v>
          </cell>
          <cell r="AW330">
            <v>25.523</v>
          </cell>
          <cell r="AX330">
            <v>1983.3923300000001</v>
          </cell>
          <cell r="AY330">
            <v>7.82</v>
          </cell>
          <cell r="AZ330">
            <v>38.795000000000002</v>
          </cell>
          <cell r="BA330">
            <v>303.37690000000003</v>
          </cell>
          <cell r="BB330">
            <v>119.31</v>
          </cell>
          <cell r="BC330">
            <v>94.606000000000009</v>
          </cell>
          <cell r="BD330">
            <v>11287.441860000001</v>
          </cell>
          <cell r="BE330">
            <v>26023.900030000004</v>
          </cell>
          <cell r="BG330">
            <v>44.910000000000004</v>
          </cell>
          <cell r="BH330">
            <v>119.285</v>
          </cell>
          <cell r="BI330">
            <v>5357.0893500000002</v>
          </cell>
          <cell r="BJ330">
            <v>23.17</v>
          </cell>
          <cell r="BK330">
            <v>313.66000000000003</v>
          </cell>
          <cell r="BL330">
            <v>7267.5022000000008</v>
          </cell>
          <cell r="BM330">
            <v>46.36</v>
          </cell>
          <cell r="BN330">
            <v>89.326999999999998</v>
          </cell>
          <cell r="BO330">
            <v>4141.1997199999996</v>
          </cell>
          <cell r="BP330">
            <v>45.900000000000006</v>
          </cell>
          <cell r="BQ330">
            <v>160.01599999999999</v>
          </cell>
          <cell r="BR330">
            <v>7344.7344000000003</v>
          </cell>
          <cell r="BS330">
            <v>27.38</v>
          </cell>
          <cell r="BT330">
            <v>255.315</v>
          </cell>
          <cell r="BU330">
            <v>6990.5246999999999</v>
          </cell>
          <cell r="BV330">
            <v>675.75</v>
          </cell>
          <cell r="BW330">
            <v>5.5179999999999998</v>
          </cell>
          <cell r="BX330">
            <v>3728.7884999999997</v>
          </cell>
          <cell r="BY330">
            <v>28.01</v>
          </cell>
          <cell r="BZ330">
            <v>154.64699999999999</v>
          </cell>
          <cell r="CA330">
            <v>4331.6624700000002</v>
          </cell>
          <cell r="CB330">
            <v>39161.50134000001</v>
          </cell>
          <cell r="CD330">
            <v>17.150000000000002</v>
          </cell>
          <cell r="CE330">
            <v>34.832000000000001</v>
          </cell>
          <cell r="CF330">
            <v>597.36880000000008</v>
          </cell>
          <cell r="CG330">
            <v>19.700000000000003</v>
          </cell>
          <cell r="CH330">
            <v>29.200000000000003</v>
          </cell>
          <cell r="CI330">
            <v>575.24000000000012</v>
          </cell>
          <cell r="CJ330">
            <v>1172.6088000000002</v>
          </cell>
          <cell r="CL330">
            <v>1406.6000000000001</v>
          </cell>
        </row>
        <row r="331">
          <cell r="A331" t="str">
            <v>03/13/2007</v>
          </cell>
          <cell r="B331">
            <v>39154</v>
          </cell>
          <cell r="C331">
            <v>103.43116401397232</v>
          </cell>
          <cell r="D331">
            <v>145.84919818427605</v>
          </cell>
          <cell r="E331">
            <v>65.597409783949075</v>
          </cell>
          <cell r="F331">
            <v>62.974130058810488</v>
          </cell>
          <cell r="G331">
            <v>108.60261664564943</v>
          </cell>
          <cell r="H331">
            <v>152.96012887635925</v>
          </cell>
          <cell r="I331">
            <v>75.960000000000008</v>
          </cell>
          <cell r="J331">
            <v>36.818190000000001</v>
          </cell>
          <cell r="K331">
            <v>199.892</v>
          </cell>
          <cell r="L331">
            <v>7359.6616354799999</v>
          </cell>
          <cell r="M331">
            <v>83.39</v>
          </cell>
          <cell r="N331">
            <v>66.734999999999999</v>
          </cell>
          <cell r="O331">
            <v>5565.0316499999999</v>
          </cell>
          <cell r="P331">
            <v>77.87</v>
          </cell>
          <cell r="Q331">
            <v>151.90899999999999</v>
          </cell>
          <cell r="R331">
            <v>11829.153829999999</v>
          </cell>
          <cell r="S331">
            <v>34.35</v>
          </cell>
          <cell r="T331">
            <v>93.326800000000006</v>
          </cell>
          <cell r="U331">
            <v>3205.7755800000004</v>
          </cell>
          <cell r="V331">
            <v>27.87</v>
          </cell>
          <cell r="W331">
            <v>383.89</v>
          </cell>
          <cell r="X331">
            <v>10699.014300000001</v>
          </cell>
          <cell r="Y331">
            <v>83.300000000000011</v>
          </cell>
          <cell r="Z331">
            <v>67.765000000000001</v>
          </cell>
          <cell r="AA331">
            <v>5644.8245000000006</v>
          </cell>
          <cell r="AB331">
            <v>22.11</v>
          </cell>
          <cell r="AC331">
            <v>120.77200000000001</v>
          </cell>
          <cell r="AD331">
            <v>2670.26892</v>
          </cell>
          <cell r="AE331">
            <v>66.62</v>
          </cell>
          <cell r="AF331">
            <v>133.565</v>
          </cell>
          <cell r="AG331">
            <v>8898.1003000000001</v>
          </cell>
          <cell r="AH331">
            <v>55.56</v>
          </cell>
          <cell r="AI331">
            <v>81.841999999999999</v>
          </cell>
          <cell r="AJ331">
            <v>4547.1415200000001</v>
          </cell>
          <cell r="AK331">
            <v>60418.972235480003</v>
          </cell>
          <cell r="AM331">
            <v>43.57</v>
          </cell>
          <cell r="AN331">
            <v>48.316000000000003</v>
          </cell>
          <cell r="AO331">
            <v>2105.1281200000003</v>
          </cell>
          <cell r="AP331">
            <v>67.03</v>
          </cell>
          <cell r="AQ331">
            <v>65.361000000000004</v>
          </cell>
          <cell r="AR331">
            <v>4381.1478300000008</v>
          </cell>
          <cell r="AS331">
            <v>123.15</v>
          </cell>
          <cell r="AT331">
            <v>45.727000000000004</v>
          </cell>
          <cell r="AU331">
            <v>5631.2800500000003</v>
          </cell>
          <cell r="AV331">
            <v>75.960000000000008</v>
          </cell>
          <cell r="AW331">
            <v>25.523</v>
          </cell>
          <cell r="AX331">
            <v>1938.7270800000001</v>
          </cell>
          <cell r="AY331">
            <v>7.41</v>
          </cell>
          <cell r="AZ331">
            <v>38.795000000000002</v>
          </cell>
          <cell r="BA331">
            <v>287.47095000000002</v>
          </cell>
          <cell r="BB331">
            <v>116.01</v>
          </cell>
          <cell r="BC331">
            <v>94.606000000000009</v>
          </cell>
          <cell r="BD331">
            <v>10975.242060000002</v>
          </cell>
          <cell r="BE331">
            <v>25318.996090000004</v>
          </cell>
          <cell r="BG331">
            <v>42.76</v>
          </cell>
          <cell r="BH331">
            <v>119.285</v>
          </cell>
          <cell r="BI331">
            <v>5100.6265999999996</v>
          </cell>
          <cell r="BJ331">
            <v>22.31</v>
          </cell>
          <cell r="BK331">
            <v>313.66000000000003</v>
          </cell>
          <cell r="BL331">
            <v>6997.7546000000002</v>
          </cell>
          <cell r="BM331">
            <v>43.86</v>
          </cell>
          <cell r="BN331">
            <v>89.326999999999998</v>
          </cell>
          <cell r="BO331">
            <v>3917.88222</v>
          </cell>
          <cell r="BP331">
            <v>43.83</v>
          </cell>
          <cell r="BQ331">
            <v>160.01599999999999</v>
          </cell>
          <cell r="BR331">
            <v>7013.5012799999995</v>
          </cell>
          <cell r="BS331">
            <v>25.990000000000002</v>
          </cell>
          <cell r="BT331">
            <v>255.315</v>
          </cell>
          <cell r="BU331">
            <v>6635.6368500000008</v>
          </cell>
          <cell r="BV331">
            <v>632.76</v>
          </cell>
          <cell r="BW331">
            <v>5.5179999999999998</v>
          </cell>
          <cell r="BX331">
            <v>3491.5696799999996</v>
          </cell>
          <cell r="BY331">
            <v>27.34</v>
          </cell>
          <cell r="BZ331">
            <v>154.64699999999999</v>
          </cell>
          <cell r="CA331">
            <v>4228.0489799999996</v>
          </cell>
          <cell r="CB331">
            <v>37385.020210000002</v>
          </cell>
          <cell r="CD331">
            <v>16.190000000000001</v>
          </cell>
          <cell r="CE331">
            <v>34.832000000000001</v>
          </cell>
          <cell r="CF331">
            <v>563.93008000000009</v>
          </cell>
          <cell r="CG331">
            <v>18.86</v>
          </cell>
          <cell r="CH331">
            <v>29.200000000000003</v>
          </cell>
          <cell r="CI331">
            <v>550.71199999999999</v>
          </cell>
          <cell r="CJ331">
            <v>1114.6420800000001</v>
          </cell>
          <cell r="CL331">
            <v>1377.95</v>
          </cell>
        </row>
        <row r="332">
          <cell r="A332" t="str">
            <v>03/14/2007</v>
          </cell>
          <cell r="B332">
            <v>39155</v>
          </cell>
          <cell r="C332">
            <v>103.31353221685001</v>
          </cell>
          <cell r="D332">
            <v>145.81521080540679</v>
          </cell>
          <cell r="E332">
            <v>67.56428643882721</v>
          </cell>
          <cell r="F332">
            <v>63.986478101427544</v>
          </cell>
          <cell r="G332">
            <v>109.32928751576291</v>
          </cell>
          <cell r="H332">
            <v>150.12082158679016</v>
          </cell>
          <cell r="I332">
            <v>74.55</v>
          </cell>
          <cell r="J332">
            <v>37.085700000000003</v>
          </cell>
          <cell r="K332">
            <v>199.892</v>
          </cell>
          <cell r="L332">
            <v>7413.1347444000003</v>
          </cell>
          <cell r="M332">
            <v>82.24</v>
          </cell>
          <cell r="N332">
            <v>66.734999999999999</v>
          </cell>
          <cell r="O332">
            <v>5488.2864</v>
          </cell>
          <cell r="P332">
            <v>77.91</v>
          </cell>
          <cell r="Q332">
            <v>151.90899999999999</v>
          </cell>
          <cell r="R332">
            <v>11835.230189999998</v>
          </cell>
          <cell r="S332">
            <v>33.869999999999997</v>
          </cell>
          <cell r="T332">
            <v>93.326800000000006</v>
          </cell>
          <cell r="U332">
            <v>3160.9787160000001</v>
          </cell>
          <cell r="V332">
            <v>28.41</v>
          </cell>
          <cell r="W332">
            <v>383.89</v>
          </cell>
          <cell r="X332">
            <v>10906.314899999999</v>
          </cell>
          <cell r="Y332">
            <v>83.2</v>
          </cell>
          <cell r="Z332">
            <v>67.765000000000001</v>
          </cell>
          <cell r="AA332">
            <v>5638.0480000000007</v>
          </cell>
          <cell r="AB332">
            <v>22.23</v>
          </cell>
          <cell r="AC332">
            <v>120.77200000000001</v>
          </cell>
          <cell r="AD332">
            <v>2684.7615600000004</v>
          </cell>
          <cell r="AE332">
            <v>65.64</v>
          </cell>
          <cell r="AF332">
            <v>133.565</v>
          </cell>
          <cell r="AG332">
            <v>8767.2065999999995</v>
          </cell>
          <cell r="AH332">
            <v>54.45</v>
          </cell>
          <cell r="AI332">
            <v>81.841999999999999</v>
          </cell>
          <cell r="AJ332">
            <v>4456.2969000000003</v>
          </cell>
          <cell r="AK332">
            <v>60350.258010400001</v>
          </cell>
          <cell r="AM332">
            <v>43.68</v>
          </cell>
          <cell r="AN332">
            <v>48.316000000000003</v>
          </cell>
          <cell r="AO332">
            <v>2110.4428800000001</v>
          </cell>
          <cell r="AP332">
            <v>66.77</v>
          </cell>
          <cell r="AQ332">
            <v>65.361000000000004</v>
          </cell>
          <cell r="AR332">
            <v>4364.1539700000003</v>
          </cell>
          <cell r="AS332">
            <v>125.51</v>
          </cell>
          <cell r="AT332">
            <v>45.727000000000004</v>
          </cell>
          <cell r="AU332">
            <v>5739.1957700000003</v>
          </cell>
          <cell r="AV332">
            <v>74.55</v>
          </cell>
          <cell r="AW332">
            <v>25.523</v>
          </cell>
          <cell r="AX332">
            <v>1902.73965</v>
          </cell>
          <cell r="AY332">
            <v>7.29</v>
          </cell>
          <cell r="AZ332">
            <v>38.795000000000002</v>
          </cell>
          <cell r="BA332">
            <v>282.81555000000003</v>
          </cell>
          <cell r="BB332">
            <v>115.36</v>
          </cell>
          <cell r="BC332">
            <v>94.606000000000009</v>
          </cell>
          <cell r="BD332">
            <v>10913.748160000001</v>
          </cell>
          <cell r="BE332">
            <v>25313.095979999998</v>
          </cell>
          <cell r="BG332">
            <v>44.1</v>
          </cell>
          <cell r="BH332">
            <v>119.285</v>
          </cell>
          <cell r="BI332">
            <v>5260.4684999999999</v>
          </cell>
          <cell r="BJ332">
            <v>22.8</v>
          </cell>
          <cell r="BK332">
            <v>313.66000000000003</v>
          </cell>
          <cell r="BL332">
            <v>7151.4480000000012</v>
          </cell>
          <cell r="BM332">
            <v>45.6</v>
          </cell>
          <cell r="BN332">
            <v>89.326999999999998</v>
          </cell>
          <cell r="BO332">
            <v>4073.3112000000001</v>
          </cell>
          <cell r="BP332">
            <v>45.18</v>
          </cell>
          <cell r="BQ332">
            <v>160.01599999999999</v>
          </cell>
          <cell r="BR332">
            <v>7229.5228799999995</v>
          </cell>
          <cell r="BS332">
            <v>26.52</v>
          </cell>
          <cell r="BT332">
            <v>255.315</v>
          </cell>
          <cell r="BU332">
            <v>6770.9538000000002</v>
          </cell>
          <cell r="BV332">
            <v>659.5</v>
          </cell>
          <cell r="BW332">
            <v>5.5179999999999998</v>
          </cell>
          <cell r="BX332">
            <v>3639.1209999999996</v>
          </cell>
          <cell r="BY332">
            <v>28.330000000000002</v>
          </cell>
          <cell r="BZ332">
            <v>154.64699999999999</v>
          </cell>
          <cell r="CA332">
            <v>4381.1495100000002</v>
          </cell>
          <cell r="CB332">
            <v>38505.974890000005</v>
          </cell>
          <cell r="CD332">
            <v>16.52</v>
          </cell>
          <cell r="CE332">
            <v>34.832000000000001</v>
          </cell>
          <cell r="CF332">
            <v>575.42463999999995</v>
          </cell>
          <cell r="CG332">
            <v>19.080000000000002</v>
          </cell>
          <cell r="CH332">
            <v>29.200000000000003</v>
          </cell>
          <cell r="CI332">
            <v>557.13600000000008</v>
          </cell>
          <cell r="CJ332">
            <v>1132.5606400000001</v>
          </cell>
          <cell r="CL332">
            <v>1387.17</v>
          </cell>
        </row>
        <row r="333">
          <cell r="A333" t="str">
            <v>03/15/2007</v>
          </cell>
          <cell r="B333">
            <v>39156</v>
          </cell>
          <cell r="C333">
            <v>103.64144000654507</v>
          </cell>
          <cell r="D333">
            <v>147.65443071227693</v>
          </cell>
          <cell r="E333">
            <v>68.366992989615014</v>
          </cell>
          <cell r="F333">
            <v>64.20613008317207</v>
          </cell>
          <cell r="G333">
            <v>109.73203026481713</v>
          </cell>
          <cell r="H333">
            <v>151.42972211035038</v>
          </cell>
          <cell r="I333">
            <v>75.2</v>
          </cell>
          <cell r="J333">
            <v>37.472900000000003</v>
          </cell>
          <cell r="K333">
            <v>199.892</v>
          </cell>
          <cell r="L333">
            <v>7490.5329268000005</v>
          </cell>
          <cell r="M333">
            <v>83.15</v>
          </cell>
          <cell r="N333">
            <v>66.734999999999999</v>
          </cell>
          <cell r="O333">
            <v>5549.0152500000004</v>
          </cell>
          <cell r="P333">
            <v>78.760000000000005</v>
          </cell>
          <cell r="Q333">
            <v>151.90899999999999</v>
          </cell>
          <cell r="R333">
            <v>11964.35284</v>
          </cell>
          <cell r="S333">
            <v>34.480000000000004</v>
          </cell>
          <cell r="T333">
            <v>93.326800000000006</v>
          </cell>
          <cell r="U333">
            <v>3217.9080640000006</v>
          </cell>
          <cell r="V333">
            <v>27.88</v>
          </cell>
          <cell r="W333">
            <v>383.89</v>
          </cell>
          <cell r="X333">
            <v>10702.8532</v>
          </cell>
          <cell r="Y333">
            <v>84.14</v>
          </cell>
          <cell r="Z333">
            <v>67.765000000000001</v>
          </cell>
          <cell r="AA333">
            <v>5701.7471000000005</v>
          </cell>
          <cell r="AB333">
            <v>22.36</v>
          </cell>
          <cell r="AC333">
            <v>120.77200000000001</v>
          </cell>
          <cell r="AD333">
            <v>2700.4619200000002</v>
          </cell>
          <cell r="AE333">
            <v>65.680000000000007</v>
          </cell>
          <cell r="AF333">
            <v>133.565</v>
          </cell>
          <cell r="AG333">
            <v>8772.5492000000013</v>
          </cell>
          <cell r="AH333">
            <v>54.28</v>
          </cell>
          <cell r="AI333">
            <v>81.841999999999999</v>
          </cell>
          <cell r="AJ333">
            <v>4442.3837599999997</v>
          </cell>
          <cell r="AK333">
            <v>60541.804260800003</v>
          </cell>
          <cell r="AM333">
            <v>44.300000000000004</v>
          </cell>
          <cell r="AN333">
            <v>48.316000000000003</v>
          </cell>
          <cell r="AO333">
            <v>2140.3988000000004</v>
          </cell>
          <cell r="AP333">
            <v>67.100000000000009</v>
          </cell>
          <cell r="AQ333">
            <v>65.361000000000004</v>
          </cell>
          <cell r="AR333">
            <v>4385.7231000000011</v>
          </cell>
          <cell r="AS333">
            <v>126.97</v>
          </cell>
          <cell r="AT333">
            <v>45.727000000000004</v>
          </cell>
          <cell r="AU333">
            <v>5805.9571900000001</v>
          </cell>
          <cell r="AV333">
            <v>75.2</v>
          </cell>
          <cell r="AW333">
            <v>25.523</v>
          </cell>
          <cell r="AX333">
            <v>1919.3296</v>
          </cell>
          <cell r="AY333">
            <v>7.41</v>
          </cell>
          <cell r="AZ333">
            <v>38.795000000000002</v>
          </cell>
          <cell r="BA333">
            <v>287.47095000000002</v>
          </cell>
          <cell r="BB333">
            <v>117.26</v>
          </cell>
          <cell r="BC333">
            <v>94.606000000000009</v>
          </cell>
          <cell r="BD333">
            <v>11093.499560000002</v>
          </cell>
          <cell r="BE333">
            <v>25632.379200000007</v>
          </cell>
          <cell r="BG333">
            <v>44.24</v>
          </cell>
          <cell r="BH333">
            <v>119.285</v>
          </cell>
          <cell r="BI333">
            <v>5277.1684000000005</v>
          </cell>
          <cell r="BJ333">
            <v>22.95</v>
          </cell>
          <cell r="BK333">
            <v>313.66000000000003</v>
          </cell>
          <cell r="BL333">
            <v>7198.4970000000003</v>
          </cell>
          <cell r="BM333">
            <v>46.35</v>
          </cell>
          <cell r="BN333">
            <v>89.326999999999998</v>
          </cell>
          <cell r="BO333">
            <v>4140.30645</v>
          </cell>
          <cell r="BP333">
            <v>45.59</v>
          </cell>
          <cell r="BQ333">
            <v>160.01599999999999</v>
          </cell>
          <cell r="BR333">
            <v>7295.1294399999997</v>
          </cell>
          <cell r="BS333">
            <v>26.63</v>
          </cell>
          <cell r="BT333">
            <v>255.315</v>
          </cell>
          <cell r="BU333">
            <v>6799.03845</v>
          </cell>
          <cell r="BV333">
            <v>688</v>
          </cell>
          <cell r="BW333">
            <v>5.5179999999999998</v>
          </cell>
          <cell r="BX333">
            <v>3796.384</v>
          </cell>
          <cell r="BY333">
            <v>28.82</v>
          </cell>
          <cell r="BZ333">
            <v>154.64699999999999</v>
          </cell>
          <cell r="CA333">
            <v>4456.9265399999995</v>
          </cell>
          <cell r="CB333">
            <v>38963.450280000005</v>
          </cell>
          <cell r="CD333">
            <v>16.64</v>
          </cell>
          <cell r="CE333">
            <v>34.832000000000001</v>
          </cell>
          <cell r="CF333">
            <v>579.60448000000008</v>
          </cell>
          <cell r="CG333">
            <v>19.07</v>
          </cell>
          <cell r="CH333">
            <v>29.200000000000003</v>
          </cell>
          <cell r="CI333">
            <v>556.84400000000005</v>
          </cell>
          <cell r="CJ333">
            <v>1136.44848</v>
          </cell>
          <cell r="CL333">
            <v>1392.28</v>
          </cell>
        </row>
        <row r="334">
          <cell r="A334" t="str">
            <v>03/16/2007</v>
          </cell>
          <cell r="B334">
            <v>39157</v>
          </cell>
          <cell r="C334">
            <v>102.84936695288313</v>
          </cell>
          <cell r="D334">
            <v>145.41918175447466</v>
          </cell>
          <cell r="E334">
            <v>67.556963518889603</v>
          </cell>
          <cell r="F334">
            <v>64.973614844111026</v>
          </cell>
          <cell r="G334">
            <v>109.31194829760402</v>
          </cell>
          <cell r="H334">
            <v>148.26822392267417</v>
          </cell>
          <cell r="I334">
            <v>73.63</v>
          </cell>
          <cell r="J334">
            <v>37.486970000000007</v>
          </cell>
          <cell r="K334">
            <v>199.892</v>
          </cell>
          <cell r="L334">
            <v>7493.3454072400009</v>
          </cell>
          <cell r="M334">
            <v>81.86</v>
          </cell>
          <cell r="N334">
            <v>66.734999999999999</v>
          </cell>
          <cell r="O334">
            <v>5462.9270999999999</v>
          </cell>
          <cell r="P334">
            <v>78.010000000000005</v>
          </cell>
          <cell r="Q334">
            <v>151.90899999999999</v>
          </cell>
          <cell r="R334">
            <v>11850.42109</v>
          </cell>
          <cell r="S334">
            <v>34.550000000000004</v>
          </cell>
          <cell r="T334">
            <v>93.326800000000006</v>
          </cell>
          <cell r="U334">
            <v>3224.4409400000004</v>
          </cell>
          <cell r="V334">
            <v>27.52</v>
          </cell>
          <cell r="W334">
            <v>383.89</v>
          </cell>
          <cell r="X334">
            <v>10564.6528</v>
          </cell>
          <cell r="Y334">
            <v>83.12</v>
          </cell>
          <cell r="Z334">
            <v>67.765000000000001</v>
          </cell>
          <cell r="AA334">
            <v>5632.6268</v>
          </cell>
          <cell r="AB334">
            <v>22.13</v>
          </cell>
          <cell r="AC334">
            <v>120.77200000000001</v>
          </cell>
          <cell r="AD334">
            <v>2672.6843600000002</v>
          </cell>
          <cell r="AE334">
            <v>65.710000000000008</v>
          </cell>
          <cell r="AF334">
            <v>133.565</v>
          </cell>
          <cell r="AG334">
            <v>8776.5561500000003</v>
          </cell>
          <cell r="AH334">
            <v>53.78</v>
          </cell>
          <cell r="AI334">
            <v>81.841999999999999</v>
          </cell>
          <cell r="AJ334">
            <v>4401.4627600000003</v>
          </cell>
          <cell r="AK334">
            <v>60079.11740724001</v>
          </cell>
          <cell r="AM334">
            <v>43.43</v>
          </cell>
          <cell r="AN334">
            <v>48.316000000000003</v>
          </cell>
          <cell r="AO334">
            <v>2098.3638799999999</v>
          </cell>
          <cell r="AP334">
            <v>66.710000000000008</v>
          </cell>
          <cell r="AQ334">
            <v>65.361000000000004</v>
          </cell>
          <cell r="AR334">
            <v>4360.2323100000012</v>
          </cell>
          <cell r="AS334">
            <v>125.61</v>
          </cell>
          <cell r="AT334">
            <v>45.727000000000004</v>
          </cell>
          <cell r="AU334">
            <v>5743.7684700000009</v>
          </cell>
          <cell r="AV334">
            <v>73.63</v>
          </cell>
          <cell r="AW334">
            <v>25.523</v>
          </cell>
          <cell r="AX334">
            <v>1879.2584899999999</v>
          </cell>
          <cell r="AY334">
            <v>7.32</v>
          </cell>
          <cell r="AZ334">
            <v>38.795000000000002</v>
          </cell>
          <cell r="BA334">
            <v>283.9794</v>
          </cell>
          <cell r="BB334">
            <v>114.99000000000001</v>
          </cell>
          <cell r="BC334">
            <v>94.606000000000009</v>
          </cell>
          <cell r="BD334">
            <v>10878.743940000002</v>
          </cell>
          <cell r="BE334">
            <v>25244.346490000004</v>
          </cell>
          <cell r="BG334">
            <v>43.33</v>
          </cell>
          <cell r="BH334">
            <v>119.285</v>
          </cell>
          <cell r="BI334">
            <v>5168.6190499999993</v>
          </cell>
          <cell r="BJ334">
            <v>22.830000000000002</v>
          </cell>
          <cell r="BK334">
            <v>313.66000000000003</v>
          </cell>
          <cell r="BL334">
            <v>7160.8578000000016</v>
          </cell>
          <cell r="BM334">
            <v>45.38</v>
          </cell>
          <cell r="BN334">
            <v>89.326999999999998</v>
          </cell>
          <cell r="BO334">
            <v>4053.6592600000004</v>
          </cell>
          <cell r="BP334">
            <v>45.18</v>
          </cell>
          <cell r="BQ334">
            <v>160.01599999999999</v>
          </cell>
          <cell r="BR334">
            <v>7229.5228799999995</v>
          </cell>
          <cell r="BS334">
            <v>26.310000000000002</v>
          </cell>
          <cell r="BT334">
            <v>255.315</v>
          </cell>
          <cell r="BU334">
            <v>6717.3376500000004</v>
          </cell>
          <cell r="BV334">
            <v>685</v>
          </cell>
          <cell r="BW334">
            <v>5.5179999999999998</v>
          </cell>
          <cell r="BX334">
            <v>3779.83</v>
          </cell>
          <cell r="BY334">
            <v>28.400000000000002</v>
          </cell>
          <cell r="BZ334">
            <v>154.64699999999999</v>
          </cell>
          <cell r="CA334">
            <v>4391.9748</v>
          </cell>
          <cell r="CB334">
            <v>38501.801439999996</v>
          </cell>
          <cell r="CD334">
            <v>17.03</v>
          </cell>
          <cell r="CE334">
            <v>34.832000000000001</v>
          </cell>
          <cell r="CF334">
            <v>593.18896000000007</v>
          </cell>
          <cell r="CG334">
            <v>19.07</v>
          </cell>
          <cell r="CH334">
            <v>29.200000000000003</v>
          </cell>
          <cell r="CI334">
            <v>556.84400000000005</v>
          </cell>
          <cell r="CJ334">
            <v>1150.03296</v>
          </cell>
          <cell r="CL334">
            <v>1386.95</v>
          </cell>
        </row>
        <row r="335">
          <cell r="A335" t="str">
            <v>03/19/2007</v>
          </cell>
          <cell r="B335">
            <v>39160</v>
          </cell>
          <cell r="C335">
            <v>104.02154867217497</v>
          </cell>
          <cell r="D335">
            <v>146.17862824939525</v>
          </cell>
          <cell r="E335">
            <v>68.060367718273909</v>
          </cell>
          <cell r="F335">
            <v>65.749226158883005</v>
          </cell>
          <cell r="G335">
            <v>110.50283732660779</v>
          </cell>
          <cell r="H335">
            <v>149.01329037454693</v>
          </cell>
          <cell r="I335">
            <v>74</v>
          </cell>
          <cell r="J335">
            <v>37.930480000000003</v>
          </cell>
          <cell r="K335">
            <v>199.892</v>
          </cell>
          <cell r="L335">
            <v>7581.99950816</v>
          </cell>
          <cell r="M335">
            <v>83.01</v>
          </cell>
          <cell r="N335">
            <v>66.734999999999999</v>
          </cell>
          <cell r="O335">
            <v>5539.6723500000007</v>
          </cell>
          <cell r="P335">
            <v>78.510000000000005</v>
          </cell>
          <cell r="Q335">
            <v>151.90899999999999</v>
          </cell>
          <cell r="R335">
            <v>11926.37559</v>
          </cell>
          <cell r="S335">
            <v>34.79</v>
          </cell>
          <cell r="T335">
            <v>93.326800000000006</v>
          </cell>
          <cell r="U335">
            <v>3246.8393719999999</v>
          </cell>
          <cell r="V335">
            <v>27.79</v>
          </cell>
          <cell r="W335">
            <v>383.89</v>
          </cell>
          <cell r="X335">
            <v>10668.303099999999</v>
          </cell>
          <cell r="Y335">
            <v>84.75</v>
          </cell>
          <cell r="Z335">
            <v>67.765000000000001</v>
          </cell>
          <cell r="AA335">
            <v>5743.0837499999998</v>
          </cell>
          <cell r="AB335">
            <v>22.6</v>
          </cell>
          <cell r="AC335">
            <v>120.77200000000001</v>
          </cell>
          <cell r="AD335">
            <v>2729.4472000000005</v>
          </cell>
          <cell r="AE335">
            <v>66.650000000000006</v>
          </cell>
          <cell r="AF335">
            <v>133.565</v>
          </cell>
          <cell r="AG335">
            <v>8902.1072500000009</v>
          </cell>
          <cell r="AH335">
            <v>54.08</v>
          </cell>
          <cell r="AI335">
            <v>81.841999999999999</v>
          </cell>
          <cell r="AJ335">
            <v>4426.0153599999994</v>
          </cell>
          <cell r="AK335">
            <v>60763.843480159994</v>
          </cell>
          <cell r="AM335">
            <v>43.5</v>
          </cell>
          <cell r="AN335">
            <v>48.316000000000003</v>
          </cell>
          <cell r="AO335">
            <v>2101.7460000000001</v>
          </cell>
          <cell r="AP335">
            <v>66.849999999999994</v>
          </cell>
          <cell r="AQ335">
            <v>65.361000000000004</v>
          </cell>
          <cell r="AR335">
            <v>4369.38285</v>
          </cell>
          <cell r="AS335">
            <v>126.88000000000001</v>
          </cell>
          <cell r="AT335">
            <v>45.727000000000004</v>
          </cell>
          <cell r="AU335">
            <v>5801.8417600000012</v>
          </cell>
          <cell r="AV335">
            <v>74</v>
          </cell>
          <cell r="AW335">
            <v>25.523</v>
          </cell>
          <cell r="AX335">
            <v>1888.702</v>
          </cell>
          <cell r="AY335">
            <v>7.46</v>
          </cell>
          <cell r="AZ335">
            <v>38.795000000000002</v>
          </cell>
          <cell r="BA335">
            <v>289.41070000000002</v>
          </cell>
          <cell r="BB335">
            <v>115.48</v>
          </cell>
          <cell r="BC335">
            <v>94.606000000000009</v>
          </cell>
          <cell r="BD335">
            <v>10925.100880000002</v>
          </cell>
          <cell r="BE335">
            <v>25376.18419</v>
          </cell>
          <cell r="BG335">
            <v>43.410000000000004</v>
          </cell>
          <cell r="BH335">
            <v>119.285</v>
          </cell>
          <cell r="BI335">
            <v>5178.1618500000004</v>
          </cell>
          <cell r="BJ335">
            <v>22.87</v>
          </cell>
          <cell r="BK335">
            <v>313.66000000000003</v>
          </cell>
          <cell r="BL335">
            <v>7173.4042000000009</v>
          </cell>
          <cell r="BM335">
            <v>45.58</v>
          </cell>
          <cell r="BN335">
            <v>89.326999999999998</v>
          </cell>
          <cell r="BO335">
            <v>4071.5246599999996</v>
          </cell>
          <cell r="BP335">
            <v>45.49</v>
          </cell>
          <cell r="BQ335">
            <v>160.01599999999999</v>
          </cell>
          <cell r="BR335">
            <v>7279.1278400000001</v>
          </cell>
          <cell r="BS335">
            <v>26.43</v>
          </cell>
          <cell r="BT335">
            <v>255.315</v>
          </cell>
          <cell r="BU335">
            <v>6747.9754499999999</v>
          </cell>
          <cell r="BV335">
            <v>704</v>
          </cell>
          <cell r="BW335">
            <v>5.5179999999999998</v>
          </cell>
          <cell r="BX335">
            <v>3884.672</v>
          </cell>
          <cell r="BY335">
            <v>28.8</v>
          </cell>
          <cell r="BZ335">
            <v>154.64699999999999</v>
          </cell>
          <cell r="CA335">
            <v>4453.8335999999999</v>
          </cell>
          <cell r="CB335">
            <v>38788.6996</v>
          </cell>
          <cell r="CD335">
            <v>17.29</v>
          </cell>
          <cell r="CE335">
            <v>34.832000000000001</v>
          </cell>
          <cell r="CF335">
            <v>602.24527999999998</v>
          </cell>
          <cell r="CG335">
            <v>19.23</v>
          </cell>
          <cell r="CH335">
            <v>29.200000000000003</v>
          </cell>
          <cell r="CI335">
            <v>561.51600000000008</v>
          </cell>
          <cell r="CJ335">
            <v>1163.7612800000002</v>
          </cell>
          <cell r="CL335">
            <v>1402.06</v>
          </cell>
        </row>
        <row r="336">
          <cell r="A336" t="str">
            <v>03/20/2007</v>
          </cell>
          <cell r="B336">
            <v>39161</v>
          </cell>
          <cell r="C336">
            <v>104.6133742059189</v>
          </cell>
          <cell r="D336">
            <v>148.46229754706312</v>
          </cell>
          <cell r="E336">
            <v>68.125271253630928</v>
          </cell>
          <cell r="F336">
            <v>65.463585475268644</v>
          </cell>
          <cell r="G336">
            <v>111.20271122320302</v>
          </cell>
          <cell r="H336">
            <v>152.73862263391061</v>
          </cell>
          <cell r="I336">
            <v>75.850000000000009</v>
          </cell>
          <cell r="J336">
            <v>38.120560000000005</v>
          </cell>
          <cell r="K336">
            <v>199.892</v>
          </cell>
          <cell r="L336">
            <v>7619.9949795200009</v>
          </cell>
          <cell r="M336">
            <v>83.69</v>
          </cell>
          <cell r="N336">
            <v>66.734999999999999</v>
          </cell>
          <cell r="O336">
            <v>5585.0521499999995</v>
          </cell>
          <cell r="P336">
            <v>78.59</v>
          </cell>
          <cell r="Q336">
            <v>151.90899999999999</v>
          </cell>
          <cell r="R336">
            <v>11938.52831</v>
          </cell>
          <cell r="S336">
            <v>33.86</v>
          </cell>
          <cell r="T336">
            <v>93.326800000000006</v>
          </cell>
          <cell r="U336">
            <v>3160.0454480000003</v>
          </cell>
          <cell r="V336">
            <v>28.13</v>
          </cell>
          <cell r="W336">
            <v>383.89</v>
          </cell>
          <cell r="X336">
            <v>10798.825699999999</v>
          </cell>
          <cell r="Y336">
            <v>85.42</v>
          </cell>
          <cell r="Z336">
            <v>67.765000000000001</v>
          </cell>
          <cell r="AA336">
            <v>5788.4863000000005</v>
          </cell>
          <cell r="AB336">
            <v>23</v>
          </cell>
          <cell r="AC336">
            <v>120.77200000000001</v>
          </cell>
          <cell r="AD336">
            <v>2777.7560000000003</v>
          </cell>
          <cell r="AE336">
            <v>67.2</v>
          </cell>
          <cell r="AF336">
            <v>133.565</v>
          </cell>
          <cell r="AG336">
            <v>8975.5680000000011</v>
          </cell>
          <cell r="AH336">
            <v>54.56</v>
          </cell>
          <cell r="AI336">
            <v>81.841999999999999</v>
          </cell>
          <cell r="AJ336">
            <v>4465.2995200000005</v>
          </cell>
          <cell r="AK336">
            <v>61109.556407520002</v>
          </cell>
          <cell r="AM336">
            <v>44.01</v>
          </cell>
          <cell r="AN336">
            <v>48.316000000000003</v>
          </cell>
          <cell r="AO336">
            <v>2126.3871600000002</v>
          </cell>
          <cell r="AP336">
            <v>67.150000000000006</v>
          </cell>
          <cell r="AQ336">
            <v>65.361000000000004</v>
          </cell>
          <cell r="AR336">
            <v>4388.9911500000007</v>
          </cell>
          <cell r="AS336">
            <v>129.47999999999999</v>
          </cell>
          <cell r="AT336">
            <v>45.727000000000004</v>
          </cell>
          <cell r="AU336">
            <v>5920.7319600000001</v>
          </cell>
          <cell r="AV336">
            <v>75.850000000000009</v>
          </cell>
          <cell r="AW336">
            <v>25.523</v>
          </cell>
          <cell r="AX336">
            <v>1935.9195500000003</v>
          </cell>
          <cell r="AY336">
            <v>7.55</v>
          </cell>
          <cell r="AZ336">
            <v>38.795000000000002</v>
          </cell>
          <cell r="BA336">
            <v>292.90224999999998</v>
          </cell>
          <cell r="BB336">
            <v>117.41</v>
          </cell>
          <cell r="BC336">
            <v>94.606000000000009</v>
          </cell>
          <cell r="BD336">
            <v>11107.69046</v>
          </cell>
          <cell r="BE336">
            <v>25772.622530000001</v>
          </cell>
          <cell r="BG336">
            <v>43.400000000000006</v>
          </cell>
          <cell r="BH336">
            <v>119.285</v>
          </cell>
          <cell r="BI336">
            <v>5176.969000000001</v>
          </cell>
          <cell r="BJ336">
            <v>22.85</v>
          </cell>
          <cell r="BK336">
            <v>313.66000000000003</v>
          </cell>
          <cell r="BL336">
            <v>7167.1310000000012</v>
          </cell>
          <cell r="BM336">
            <v>45.64</v>
          </cell>
          <cell r="BN336">
            <v>89.326999999999998</v>
          </cell>
          <cell r="BO336">
            <v>4076.8842799999998</v>
          </cell>
          <cell r="BP336">
            <v>45.550000000000004</v>
          </cell>
          <cell r="BQ336">
            <v>160.01599999999999</v>
          </cell>
          <cell r="BR336">
            <v>7288.7287999999999</v>
          </cell>
          <cell r="BS336">
            <v>26.62</v>
          </cell>
          <cell r="BT336">
            <v>255.315</v>
          </cell>
          <cell r="BU336">
            <v>6796.4853000000003</v>
          </cell>
          <cell r="BV336">
            <v>707</v>
          </cell>
          <cell r="BW336">
            <v>5.5179999999999998</v>
          </cell>
          <cell r="BX336">
            <v>3901.2259999999997</v>
          </cell>
          <cell r="BY336">
            <v>28.57</v>
          </cell>
          <cell r="BZ336">
            <v>154.64699999999999</v>
          </cell>
          <cell r="CA336">
            <v>4418.2647900000002</v>
          </cell>
          <cell r="CB336">
            <v>38825.689170000005</v>
          </cell>
          <cell r="CD336">
            <v>17.170000000000002</v>
          </cell>
          <cell r="CE336">
            <v>34.832000000000001</v>
          </cell>
          <cell r="CF336">
            <v>598.06544000000008</v>
          </cell>
          <cell r="CG336">
            <v>19.200000000000003</v>
          </cell>
          <cell r="CH336">
            <v>29.200000000000003</v>
          </cell>
          <cell r="CI336">
            <v>560.6400000000001</v>
          </cell>
          <cell r="CJ336">
            <v>1158.7054400000002</v>
          </cell>
          <cell r="CL336">
            <v>1410.94</v>
          </cell>
        </row>
        <row r="337">
          <cell r="A337" t="str">
            <v>03/21/2007</v>
          </cell>
          <cell r="B337">
            <v>39162</v>
          </cell>
          <cell r="C337">
            <v>105.88452731561939</v>
          </cell>
          <cell r="D337">
            <v>151.84245902790903</v>
          </cell>
          <cell r="E337">
            <v>70.513956501659763</v>
          </cell>
          <cell r="F337">
            <v>66.770288325966149</v>
          </cell>
          <cell r="G337">
            <v>113.10214375788144</v>
          </cell>
          <cell r="H337">
            <v>157.39025372533223</v>
          </cell>
          <cell r="I337">
            <v>78.16</v>
          </cell>
          <cell r="J337">
            <v>38.338790000000003</v>
          </cell>
          <cell r="K337">
            <v>199.892</v>
          </cell>
          <cell r="L337">
            <v>7663.6174106800008</v>
          </cell>
          <cell r="M337">
            <v>84.800000000000011</v>
          </cell>
          <cell r="N337">
            <v>66.734999999999999</v>
          </cell>
          <cell r="O337">
            <v>5659.1280000000006</v>
          </cell>
          <cell r="P337">
            <v>79.5</v>
          </cell>
          <cell r="Q337">
            <v>151.90899999999999</v>
          </cell>
          <cell r="R337">
            <v>12076.7655</v>
          </cell>
          <cell r="S337">
            <v>33.65</v>
          </cell>
          <cell r="T337">
            <v>93.326800000000006</v>
          </cell>
          <cell r="U337">
            <v>3140.4468200000001</v>
          </cell>
          <cell r="V337">
            <v>28.54</v>
          </cell>
          <cell r="W337">
            <v>383.89</v>
          </cell>
          <cell r="X337">
            <v>10956.220599999999</v>
          </cell>
          <cell r="Y337">
            <v>87.210000000000008</v>
          </cell>
          <cell r="Z337">
            <v>67.765000000000001</v>
          </cell>
          <cell r="AA337">
            <v>5909.7856500000007</v>
          </cell>
          <cell r="AB337">
            <v>23.29</v>
          </cell>
          <cell r="AC337">
            <v>120.77200000000001</v>
          </cell>
          <cell r="AD337">
            <v>2812.77988</v>
          </cell>
          <cell r="AE337">
            <v>68.010000000000005</v>
          </cell>
          <cell r="AF337">
            <v>133.565</v>
          </cell>
          <cell r="AG337">
            <v>9083.755650000001</v>
          </cell>
          <cell r="AH337">
            <v>55.59</v>
          </cell>
          <cell r="AI337">
            <v>81.841999999999999</v>
          </cell>
          <cell r="AJ337">
            <v>4549.5967799999999</v>
          </cell>
          <cell r="AK337">
            <v>61852.096290679998</v>
          </cell>
          <cell r="AM337">
            <v>45.17</v>
          </cell>
          <cell r="AN337">
            <v>48.316000000000003</v>
          </cell>
          <cell r="AO337">
            <v>2182.43372</v>
          </cell>
          <cell r="AP337">
            <v>67.62</v>
          </cell>
          <cell r="AQ337">
            <v>65.361000000000004</v>
          </cell>
          <cell r="AR337">
            <v>4419.7108200000002</v>
          </cell>
          <cell r="AS337">
            <v>133.93</v>
          </cell>
          <cell r="AT337">
            <v>45.727000000000004</v>
          </cell>
          <cell r="AU337">
            <v>6124.2171100000005</v>
          </cell>
          <cell r="AV337">
            <v>78.16</v>
          </cell>
          <cell r="AW337">
            <v>25.523</v>
          </cell>
          <cell r="AX337">
            <v>1994.8776799999998</v>
          </cell>
          <cell r="AY337">
            <v>7.87</v>
          </cell>
          <cell r="AZ337">
            <v>38.795000000000002</v>
          </cell>
          <cell r="BA337">
            <v>305.31665000000004</v>
          </cell>
          <cell r="BB337">
            <v>119.79</v>
          </cell>
          <cell r="BC337">
            <v>94.606000000000009</v>
          </cell>
          <cell r="BD337">
            <v>11332.852740000002</v>
          </cell>
          <cell r="BE337">
            <v>26359.408720000003</v>
          </cell>
          <cell r="BG337">
            <v>44.79</v>
          </cell>
          <cell r="BH337">
            <v>119.285</v>
          </cell>
          <cell r="BI337">
            <v>5342.7751499999995</v>
          </cell>
          <cell r="BJ337">
            <v>23.63</v>
          </cell>
          <cell r="BK337">
            <v>313.66000000000003</v>
          </cell>
          <cell r="BL337">
            <v>7411.7858000000006</v>
          </cell>
          <cell r="BM337">
            <v>47.79</v>
          </cell>
          <cell r="BN337">
            <v>89.326999999999998</v>
          </cell>
          <cell r="BO337">
            <v>4268.9373299999997</v>
          </cell>
          <cell r="BP337">
            <v>46.76</v>
          </cell>
          <cell r="BQ337">
            <v>160.01599999999999</v>
          </cell>
          <cell r="BR337">
            <v>7482.3481599999996</v>
          </cell>
          <cell r="BS337">
            <v>27.75</v>
          </cell>
          <cell r="BT337">
            <v>255.315</v>
          </cell>
          <cell r="BU337">
            <v>7084.99125</v>
          </cell>
          <cell r="BV337">
            <v>728</v>
          </cell>
          <cell r="BW337">
            <v>5.5179999999999998</v>
          </cell>
          <cell r="BX337">
            <v>4017.1039999999998</v>
          </cell>
          <cell r="BY337">
            <v>29.61</v>
          </cell>
          <cell r="BZ337">
            <v>154.64699999999999</v>
          </cell>
          <cell r="CA337">
            <v>4579.0976700000001</v>
          </cell>
          <cell r="CB337">
            <v>40187.039360000002</v>
          </cell>
          <cell r="CD337">
            <v>17.440000000000001</v>
          </cell>
          <cell r="CE337">
            <v>34.832000000000001</v>
          </cell>
          <cell r="CF337">
            <v>607.47008000000005</v>
          </cell>
          <cell r="CG337">
            <v>19.670000000000002</v>
          </cell>
          <cell r="CH337">
            <v>29.200000000000003</v>
          </cell>
          <cell r="CI337">
            <v>574.36400000000015</v>
          </cell>
          <cell r="CJ337">
            <v>1181.8340800000001</v>
          </cell>
          <cell r="CL337">
            <v>1435.04</v>
          </cell>
        </row>
        <row r="338">
          <cell r="A338" t="str">
            <v>03/22/2007</v>
          </cell>
          <cell r="B338">
            <v>39163</v>
          </cell>
          <cell r="C338">
            <v>105.55261673252525</v>
          </cell>
          <cell r="D338">
            <v>151.95997712822157</v>
          </cell>
          <cell r="E338">
            <v>69.804250393634121</v>
          </cell>
          <cell r="F338">
            <v>66.85419341237106</v>
          </cell>
          <cell r="G338">
            <v>113.06273644388396</v>
          </cell>
          <cell r="H338">
            <v>156.78614579138136</v>
          </cell>
          <cell r="I338">
            <v>77.86</v>
          </cell>
          <cell r="J338">
            <v>38.247280000000003</v>
          </cell>
          <cell r="K338">
            <v>199.892</v>
          </cell>
          <cell r="L338">
            <v>7645.3252937600009</v>
          </cell>
          <cell r="M338">
            <v>84.67</v>
          </cell>
          <cell r="N338">
            <v>66.734999999999999</v>
          </cell>
          <cell r="O338">
            <v>5650.4524499999998</v>
          </cell>
          <cell r="P338">
            <v>79.150000000000006</v>
          </cell>
          <cell r="Q338">
            <v>151.90899999999999</v>
          </cell>
          <cell r="R338">
            <v>12023.59735</v>
          </cell>
          <cell r="S338">
            <v>34.26</v>
          </cell>
          <cell r="T338">
            <v>93.326800000000006</v>
          </cell>
          <cell r="U338">
            <v>3197.3761680000002</v>
          </cell>
          <cell r="V338">
            <v>28.3</v>
          </cell>
          <cell r="W338">
            <v>383.89</v>
          </cell>
          <cell r="X338">
            <v>10864.087</v>
          </cell>
          <cell r="Y338">
            <v>85.800000000000011</v>
          </cell>
          <cell r="Z338">
            <v>67.765000000000001</v>
          </cell>
          <cell r="AA338">
            <v>5814.237000000001</v>
          </cell>
          <cell r="AB338">
            <v>23.51</v>
          </cell>
          <cell r="AC338">
            <v>120.77200000000001</v>
          </cell>
          <cell r="AD338">
            <v>2839.3497200000002</v>
          </cell>
          <cell r="AE338">
            <v>67.92</v>
          </cell>
          <cell r="AF338">
            <v>133.565</v>
          </cell>
          <cell r="AG338">
            <v>9071.7348000000002</v>
          </cell>
          <cell r="AH338">
            <v>55.620000000000005</v>
          </cell>
          <cell r="AI338">
            <v>81.841999999999999</v>
          </cell>
          <cell r="AJ338">
            <v>4552.0520400000005</v>
          </cell>
          <cell r="AK338">
            <v>61658.21182176</v>
          </cell>
          <cell r="AM338">
            <v>45.02</v>
          </cell>
          <cell r="AN338">
            <v>48.316000000000003</v>
          </cell>
          <cell r="AO338">
            <v>2175.1863200000003</v>
          </cell>
          <cell r="AP338">
            <v>67.73</v>
          </cell>
          <cell r="AQ338">
            <v>65.361000000000004</v>
          </cell>
          <cell r="AR338">
            <v>4426.9005300000008</v>
          </cell>
          <cell r="AS338">
            <v>134.79</v>
          </cell>
          <cell r="AT338">
            <v>45.727000000000004</v>
          </cell>
          <cell r="AU338">
            <v>6163.5423300000002</v>
          </cell>
          <cell r="AV338">
            <v>77.86</v>
          </cell>
          <cell r="AW338">
            <v>25.523</v>
          </cell>
          <cell r="AX338">
            <v>1987.2207799999999</v>
          </cell>
          <cell r="AY338">
            <v>8.02</v>
          </cell>
          <cell r="AZ338">
            <v>38.795000000000002</v>
          </cell>
          <cell r="BA338">
            <v>311.13589999999999</v>
          </cell>
          <cell r="BB338">
            <v>119.61</v>
          </cell>
          <cell r="BC338">
            <v>94.606000000000009</v>
          </cell>
          <cell r="BD338">
            <v>11315.823660000002</v>
          </cell>
          <cell r="BE338">
            <v>26379.809520000003</v>
          </cell>
          <cell r="BG338">
            <v>44.09</v>
          </cell>
          <cell r="BH338">
            <v>119.285</v>
          </cell>
          <cell r="BI338">
            <v>5259.2756500000005</v>
          </cell>
          <cell r="BJ338">
            <v>23.52</v>
          </cell>
          <cell r="BK338">
            <v>313.66000000000003</v>
          </cell>
          <cell r="BL338">
            <v>7377.2832000000008</v>
          </cell>
          <cell r="BM338">
            <v>47.25</v>
          </cell>
          <cell r="BN338">
            <v>89.326999999999998</v>
          </cell>
          <cell r="BO338">
            <v>4220.70075</v>
          </cell>
          <cell r="BP338">
            <v>46.11</v>
          </cell>
          <cell r="BQ338">
            <v>160.01599999999999</v>
          </cell>
          <cell r="BR338">
            <v>7378.3377599999994</v>
          </cell>
          <cell r="BS338">
            <v>27.490000000000002</v>
          </cell>
          <cell r="BT338">
            <v>255.315</v>
          </cell>
          <cell r="BU338">
            <v>7018.6093500000006</v>
          </cell>
          <cell r="BV338">
            <v>720.75</v>
          </cell>
          <cell r="BW338">
            <v>5.5179999999999998</v>
          </cell>
          <cell r="BX338">
            <v>3977.0985000000001</v>
          </cell>
          <cell r="BY338">
            <v>29.43</v>
          </cell>
          <cell r="BZ338">
            <v>154.64699999999999</v>
          </cell>
          <cell r="CA338">
            <v>4551.2612099999997</v>
          </cell>
          <cell r="CB338">
            <v>39782.566419999996</v>
          </cell>
          <cell r="CD338">
            <v>17.600000000000001</v>
          </cell>
          <cell r="CE338">
            <v>34.832000000000001</v>
          </cell>
          <cell r="CF338">
            <v>613.04320000000007</v>
          </cell>
          <cell r="CG338">
            <v>19.53</v>
          </cell>
          <cell r="CH338">
            <v>29.200000000000003</v>
          </cell>
          <cell r="CI338">
            <v>570.27600000000007</v>
          </cell>
          <cell r="CJ338">
            <v>1183.3192000000001</v>
          </cell>
          <cell r="CL338">
            <v>1434.54</v>
          </cell>
        </row>
        <row r="339">
          <cell r="A339" t="str">
            <v>03/23/2007</v>
          </cell>
          <cell r="B339">
            <v>39164</v>
          </cell>
          <cell r="C339">
            <v>105.54117465494508</v>
          </cell>
          <cell r="D339">
            <v>151.5565311325991</v>
          </cell>
          <cell r="E339">
            <v>69.466651475682212</v>
          </cell>
          <cell r="F339">
            <v>67.6651493606103</v>
          </cell>
          <cell r="G339">
            <v>113.18647540983606</v>
          </cell>
          <cell r="H339">
            <v>157.99436165928313</v>
          </cell>
          <cell r="I339">
            <v>78.460000000000008</v>
          </cell>
          <cell r="J339">
            <v>38.374000000000002</v>
          </cell>
          <cell r="K339">
            <v>199.892</v>
          </cell>
          <cell r="L339">
            <v>7670.655608</v>
          </cell>
          <cell r="M339">
            <v>84.73</v>
          </cell>
          <cell r="N339">
            <v>66.734999999999999</v>
          </cell>
          <cell r="O339">
            <v>5654.4565499999999</v>
          </cell>
          <cell r="P339">
            <v>79.28</v>
          </cell>
          <cell r="Q339">
            <v>151.90899999999999</v>
          </cell>
          <cell r="R339">
            <v>12043.345519999999</v>
          </cell>
          <cell r="S339">
            <v>34.590000000000003</v>
          </cell>
          <cell r="T339">
            <v>93.326800000000006</v>
          </cell>
          <cell r="U339">
            <v>3228.1740120000004</v>
          </cell>
          <cell r="V339">
            <v>27.98</v>
          </cell>
          <cell r="W339">
            <v>383.89</v>
          </cell>
          <cell r="X339">
            <v>10741.242200000001</v>
          </cell>
          <cell r="Y339">
            <v>85.49</v>
          </cell>
          <cell r="Z339">
            <v>67.765000000000001</v>
          </cell>
          <cell r="AA339">
            <v>5793.2298499999997</v>
          </cell>
          <cell r="AB339">
            <v>23.44</v>
          </cell>
          <cell r="AC339">
            <v>120.77200000000001</v>
          </cell>
          <cell r="AD339">
            <v>2830.8956800000001</v>
          </cell>
          <cell r="AE339">
            <v>68.210000000000008</v>
          </cell>
          <cell r="AF339">
            <v>133.565</v>
          </cell>
          <cell r="AG339">
            <v>9110.4686500000007</v>
          </cell>
          <cell r="AH339">
            <v>55.95</v>
          </cell>
          <cell r="AI339">
            <v>81.841999999999999</v>
          </cell>
          <cell r="AJ339">
            <v>4579.0599000000002</v>
          </cell>
          <cell r="AK339">
            <v>61651.52797000001</v>
          </cell>
          <cell r="AM339">
            <v>45.160000000000004</v>
          </cell>
          <cell r="AN339">
            <v>48.316000000000003</v>
          </cell>
          <cell r="AO339">
            <v>2181.9505600000002</v>
          </cell>
          <cell r="AP339">
            <v>67.69</v>
          </cell>
          <cell r="AQ339">
            <v>65.361000000000004</v>
          </cell>
          <cell r="AR339">
            <v>4424.2860900000005</v>
          </cell>
          <cell r="AS339">
            <v>133.82</v>
          </cell>
          <cell r="AT339">
            <v>45.727000000000004</v>
          </cell>
          <cell r="AU339">
            <v>6119.18714</v>
          </cell>
          <cell r="AV339">
            <v>78.460000000000008</v>
          </cell>
          <cell r="AW339">
            <v>25.523</v>
          </cell>
          <cell r="AX339">
            <v>2002.5345800000002</v>
          </cell>
          <cell r="AY339">
            <v>8.1</v>
          </cell>
          <cell r="AZ339">
            <v>38.795000000000002</v>
          </cell>
          <cell r="BA339">
            <v>314.23950000000002</v>
          </cell>
          <cell r="BB339">
            <v>119.10000000000001</v>
          </cell>
          <cell r="BC339">
            <v>94.606000000000009</v>
          </cell>
          <cell r="BD339">
            <v>11267.574600000002</v>
          </cell>
          <cell r="BE339">
            <v>26309.772470000004</v>
          </cell>
          <cell r="BG339">
            <v>43.84</v>
          </cell>
          <cell r="BH339">
            <v>119.285</v>
          </cell>
          <cell r="BI339">
            <v>5229.4544000000005</v>
          </cell>
          <cell r="BJ339">
            <v>23.32</v>
          </cell>
          <cell r="BK339">
            <v>313.66000000000003</v>
          </cell>
          <cell r="BL339">
            <v>7314.5512000000008</v>
          </cell>
          <cell r="BM339">
            <v>46.86</v>
          </cell>
          <cell r="BN339">
            <v>89.326999999999998</v>
          </cell>
          <cell r="BO339">
            <v>4185.8632200000002</v>
          </cell>
          <cell r="BP339">
            <v>45.58</v>
          </cell>
          <cell r="BQ339">
            <v>160.01599999999999</v>
          </cell>
          <cell r="BR339">
            <v>7293.5292799999997</v>
          </cell>
          <cell r="BS339">
            <v>27.560000000000002</v>
          </cell>
          <cell r="BT339">
            <v>255.315</v>
          </cell>
          <cell r="BU339">
            <v>7036.4814000000006</v>
          </cell>
          <cell r="BV339">
            <v>722.5</v>
          </cell>
          <cell r="BW339">
            <v>5.5179999999999998</v>
          </cell>
          <cell r="BX339">
            <v>3986.7549999999997</v>
          </cell>
          <cell r="BY339">
            <v>29.38</v>
          </cell>
          <cell r="BZ339">
            <v>154.64699999999999</v>
          </cell>
          <cell r="CA339">
            <v>4543.5288599999994</v>
          </cell>
          <cell r="CB339">
            <v>39590.163359999999</v>
          </cell>
          <cell r="CD339">
            <v>17.66</v>
          </cell>
          <cell r="CE339">
            <v>34.832000000000001</v>
          </cell>
          <cell r="CF339">
            <v>615.13311999999996</v>
          </cell>
          <cell r="CG339">
            <v>19.95</v>
          </cell>
          <cell r="CH339">
            <v>29.200000000000003</v>
          </cell>
          <cell r="CI339">
            <v>582.54000000000008</v>
          </cell>
          <cell r="CJ339">
            <v>1197.6731199999999</v>
          </cell>
          <cell r="CL339">
            <v>1436.1100000000001</v>
          </cell>
        </row>
        <row r="340">
          <cell r="A340" t="str">
            <v>03/26/2007</v>
          </cell>
          <cell r="B340">
            <v>39167</v>
          </cell>
          <cell r="C340">
            <v>104.90051550932738</v>
          </cell>
          <cell r="D340">
            <v>151.48685991783239</v>
          </cell>
          <cell r="E340">
            <v>68.230723529130302</v>
          </cell>
          <cell r="F340">
            <v>66.86290753683717</v>
          </cell>
          <cell r="G340">
            <v>113.29602774274903</v>
          </cell>
          <cell r="H340">
            <v>158.31655255739025</v>
          </cell>
          <cell r="I340">
            <v>78.62</v>
          </cell>
          <cell r="J340">
            <v>38.113520000000001</v>
          </cell>
          <cell r="K340">
            <v>199.892</v>
          </cell>
          <cell r="L340">
            <v>7618.5877398399998</v>
          </cell>
          <cell r="M340">
            <v>83.710000000000008</v>
          </cell>
          <cell r="N340">
            <v>66.734999999999999</v>
          </cell>
          <cell r="O340">
            <v>5586.3868500000008</v>
          </cell>
          <cell r="P340">
            <v>78.56</v>
          </cell>
          <cell r="Q340">
            <v>151.90899999999999</v>
          </cell>
          <cell r="R340">
            <v>11933.97104</v>
          </cell>
          <cell r="S340">
            <v>34.75</v>
          </cell>
          <cell r="T340">
            <v>93.326800000000006</v>
          </cell>
          <cell r="U340">
            <v>3243.1063000000004</v>
          </cell>
          <cell r="V340">
            <v>27.95</v>
          </cell>
          <cell r="W340">
            <v>383.89</v>
          </cell>
          <cell r="X340">
            <v>10729.725499999999</v>
          </cell>
          <cell r="Y340">
            <v>84.81</v>
          </cell>
          <cell r="Z340">
            <v>67.765000000000001</v>
          </cell>
          <cell r="AA340">
            <v>5747.1496500000003</v>
          </cell>
          <cell r="AB340">
            <v>23.41</v>
          </cell>
          <cell r="AC340">
            <v>120.77200000000001</v>
          </cell>
          <cell r="AD340">
            <v>2827.27252</v>
          </cell>
          <cell r="AE340">
            <v>67.81</v>
          </cell>
          <cell r="AF340">
            <v>133.565</v>
          </cell>
          <cell r="AG340">
            <v>9057.0426499999994</v>
          </cell>
          <cell r="AH340">
            <v>55.400000000000006</v>
          </cell>
          <cell r="AI340">
            <v>81.841999999999999</v>
          </cell>
          <cell r="AJ340">
            <v>4534.0468000000001</v>
          </cell>
          <cell r="AK340">
            <v>61277.289049839994</v>
          </cell>
          <cell r="AM340">
            <v>45.08</v>
          </cell>
          <cell r="AN340">
            <v>48.316000000000003</v>
          </cell>
          <cell r="AO340">
            <v>2178.0852800000002</v>
          </cell>
          <cell r="AP340">
            <v>67.67</v>
          </cell>
          <cell r="AQ340">
            <v>65.361000000000004</v>
          </cell>
          <cell r="AR340">
            <v>4422.9788700000008</v>
          </cell>
          <cell r="AS340">
            <v>135.01</v>
          </cell>
          <cell r="AT340">
            <v>45.727000000000004</v>
          </cell>
          <cell r="AU340">
            <v>6173.6022700000003</v>
          </cell>
          <cell r="AV340">
            <v>78.62</v>
          </cell>
          <cell r="AW340">
            <v>25.523</v>
          </cell>
          <cell r="AX340">
            <v>2006.6182600000002</v>
          </cell>
          <cell r="AY340">
            <v>7.95</v>
          </cell>
          <cell r="AZ340">
            <v>38.795000000000002</v>
          </cell>
          <cell r="BA340">
            <v>308.42025000000001</v>
          </cell>
          <cell r="BB340">
            <v>118.47</v>
          </cell>
          <cell r="BC340">
            <v>94.606000000000009</v>
          </cell>
          <cell r="BD340">
            <v>11207.972820000001</v>
          </cell>
          <cell r="BE340">
            <v>26297.677750000003</v>
          </cell>
          <cell r="BG340">
            <v>43.17</v>
          </cell>
          <cell r="BH340">
            <v>119.285</v>
          </cell>
          <cell r="BI340">
            <v>5149.5334499999999</v>
          </cell>
          <cell r="BJ340">
            <v>22.79</v>
          </cell>
          <cell r="BK340">
            <v>313.66000000000003</v>
          </cell>
          <cell r="BL340">
            <v>7148.3114000000005</v>
          </cell>
          <cell r="BM340">
            <v>45.99</v>
          </cell>
          <cell r="BN340">
            <v>89.326999999999998</v>
          </cell>
          <cell r="BO340">
            <v>4108.1487299999999</v>
          </cell>
          <cell r="BP340">
            <v>44.54</v>
          </cell>
          <cell r="BQ340">
            <v>160.01599999999999</v>
          </cell>
          <cell r="BR340">
            <v>7127.1126399999994</v>
          </cell>
          <cell r="BS340">
            <v>27.25</v>
          </cell>
          <cell r="BT340">
            <v>255.315</v>
          </cell>
          <cell r="BU340">
            <v>6957.3337499999998</v>
          </cell>
          <cell r="BV340">
            <v>712.90000000000009</v>
          </cell>
          <cell r="BW340">
            <v>5.5179999999999998</v>
          </cell>
          <cell r="BX340">
            <v>3933.7822000000006</v>
          </cell>
          <cell r="BY340">
            <v>28.85</v>
          </cell>
          <cell r="BZ340">
            <v>154.64699999999999</v>
          </cell>
          <cell r="CA340">
            <v>4461.5659500000002</v>
          </cell>
          <cell r="CB340">
            <v>38885.788119999997</v>
          </cell>
          <cell r="CD340">
            <v>17.420000000000002</v>
          </cell>
          <cell r="CE340">
            <v>34.832000000000001</v>
          </cell>
          <cell r="CF340">
            <v>606.77344000000005</v>
          </cell>
          <cell r="CG340">
            <v>19.75</v>
          </cell>
          <cell r="CH340">
            <v>29.200000000000003</v>
          </cell>
          <cell r="CI340">
            <v>576.70000000000005</v>
          </cell>
          <cell r="CJ340">
            <v>1183.4734400000002</v>
          </cell>
          <cell r="CL340">
            <v>1437.5</v>
          </cell>
        </row>
        <row r="341">
          <cell r="A341" t="str">
            <v>03/27/2007</v>
          </cell>
          <cell r="B341">
            <v>39168</v>
          </cell>
          <cell r="C341">
            <v>103.71702277980732</v>
          </cell>
          <cell r="D341">
            <v>150.25553373328111</v>
          </cell>
          <cell r="E341">
            <v>67.390646372644113</v>
          </cell>
          <cell r="F341">
            <v>64.700701844364175</v>
          </cell>
          <cell r="G341">
            <v>112.59536569987389</v>
          </cell>
          <cell r="H341">
            <v>155.3362867498993</v>
          </cell>
          <cell r="I341">
            <v>77.14</v>
          </cell>
          <cell r="J341">
            <v>37.564410000000002</v>
          </cell>
          <cell r="K341">
            <v>199.892</v>
          </cell>
          <cell r="L341">
            <v>7508.8250437200004</v>
          </cell>
          <cell r="M341">
            <v>83</v>
          </cell>
          <cell r="N341">
            <v>66.734999999999999</v>
          </cell>
          <cell r="O341">
            <v>5539.0050000000001</v>
          </cell>
          <cell r="P341">
            <v>78.2</v>
          </cell>
          <cell r="Q341">
            <v>151.90899999999999</v>
          </cell>
          <cell r="R341">
            <v>11879.283799999999</v>
          </cell>
          <cell r="S341">
            <v>33.53</v>
          </cell>
          <cell r="T341">
            <v>93.326800000000006</v>
          </cell>
          <cell r="U341">
            <v>3129.2476040000001</v>
          </cell>
          <cell r="V341">
            <v>27.8</v>
          </cell>
          <cell r="W341">
            <v>383.89</v>
          </cell>
          <cell r="X341">
            <v>10672.142</v>
          </cell>
          <cell r="Y341">
            <v>83.5</v>
          </cell>
          <cell r="Z341">
            <v>67.765000000000001</v>
          </cell>
          <cell r="AA341">
            <v>5658.3774999999996</v>
          </cell>
          <cell r="AB341">
            <v>23.22</v>
          </cell>
          <cell r="AC341">
            <v>120.77200000000001</v>
          </cell>
          <cell r="AD341">
            <v>2804.32584</v>
          </cell>
          <cell r="AE341">
            <v>66.34</v>
          </cell>
          <cell r="AF341">
            <v>133.565</v>
          </cell>
          <cell r="AG341">
            <v>8860.7021000000004</v>
          </cell>
          <cell r="AH341">
            <v>55.400000000000006</v>
          </cell>
          <cell r="AI341">
            <v>81.841999999999999</v>
          </cell>
          <cell r="AJ341">
            <v>4534.0468000000001</v>
          </cell>
          <cell r="AK341">
            <v>60585.955687719994</v>
          </cell>
          <cell r="AM341">
            <v>44.84</v>
          </cell>
          <cell r="AN341">
            <v>48.316000000000003</v>
          </cell>
          <cell r="AO341">
            <v>2166.4894400000003</v>
          </cell>
          <cell r="AP341">
            <v>67.400000000000006</v>
          </cell>
          <cell r="AQ341">
            <v>65.361000000000004</v>
          </cell>
          <cell r="AR341">
            <v>4405.3314000000009</v>
          </cell>
          <cell r="AS341">
            <v>134.88</v>
          </cell>
          <cell r="AT341">
            <v>45.727000000000004</v>
          </cell>
          <cell r="AU341">
            <v>6167.6577600000001</v>
          </cell>
          <cell r="AV341">
            <v>77.14</v>
          </cell>
          <cell r="AW341">
            <v>25.523</v>
          </cell>
          <cell r="AX341">
            <v>1968.84422</v>
          </cell>
          <cell r="AY341">
            <v>7.9300000000000006</v>
          </cell>
          <cell r="AZ341">
            <v>38.795000000000002</v>
          </cell>
          <cell r="BA341">
            <v>307.64435000000003</v>
          </cell>
          <cell r="BB341">
            <v>116.99000000000001</v>
          </cell>
          <cell r="BC341">
            <v>94.606000000000009</v>
          </cell>
          <cell r="BD341">
            <v>11067.955940000002</v>
          </cell>
          <cell r="BE341">
            <v>26083.923110000003</v>
          </cell>
          <cell r="BG341">
            <v>42.78</v>
          </cell>
          <cell r="BH341">
            <v>119.285</v>
          </cell>
          <cell r="BI341">
            <v>5103.0123000000003</v>
          </cell>
          <cell r="BJ341">
            <v>22.48</v>
          </cell>
          <cell r="BK341">
            <v>313.66000000000003</v>
          </cell>
          <cell r="BL341">
            <v>7051.0768000000007</v>
          </cell>
          <cell r="BM341">
            <v>45.31</v>
          </cell>
          <cell r="BN341">
            <v>89.326999999999998</v>
          </cell>
          <cell r="BO341">
            <v>4047.4063700000002</v>
          </cell>
          <cell r="BP341">
            <v>44.5</v>
          </cell>
          <cell r="BQ341">
            <v>160.01599999999999</v>
          </cell>
          <cell r="BR341">
            <v>7120.7119999999995</v>
          </cell>
          <cell r="BS341">
            <v>26.79</v>
          </cell>
          <cell r="BT341">
            <v>255.315</v>
          </cell>
          <cell r="BU341">
            <v>6839.8888499999994</v>
          </cell>
          <cell r="BV341">
            <v>698.25</v>
          </cell>
          <cell r="BW341">
            <v>5.5179999999999998</v>
          </cell>
          <cell r="BX341">
            <v>3852.9434999999999</v>
          </cell>
          <cell r="BY341">
            <v>28.400000000000002</v>
          </cell>
          <cell r="BZ341">
            <v>154.64699999999999</v>
          </cell>
          <cell r="CA341">
            <v>4391.9748</v>
          </cell>
          <cell r="CB341">
            <v>38407.014620000002</v>
          </cell>
          <cell r="CD341">
            <v>16.95</v>
          </cell>
          <cell r="CE341">
            <v>34.832000000000001</v>
          </cell>
          <cell r="CF341">
            <v>590.40239999999994</v>
          </cell>
          <cell r="CG341">
            <v>19</v>
          </cell>
          <cell r="CH341">
            <v>29.200000000000003</v>
          </cell>
          <cell r="CI341">
            <v>554.80000000000007</v>
          </cell>
          <cell r="CJ341">
            <v>1145.2024000000001</v>
          </cell>
          <cell r="CL341">
            <v>1428.6100000000001</v>
          </cell>
        </row>
        <row r="342">
          <cell r="A342" t="str">
            <v>03/28/2007</v>
          </cell>
          <cell r="B342">
            <v>39169</v>
          </cell>
          <cell r="C342">
            <v>102.51425221325108</v>
          </cell>
          <cell r="D342">
            <v>149.20763303339245</v>
          </cell>
          <cell r="E342">
            <v>65.812058008771771</v>
          </cell>
          <cell r="F342">
            <v>63.171165090955249</v>
          </cell>
          <cell r="G342">
            <v>111.6984552332913</v>
          </cell>
          <cell r="H342">
            <v>153.00040273862263</v>
          </cell>
          <cell r="I342">
            <v>75.98</v>
          </cell>
          <cell r="J342">
            <v>37.212420000000002</v>
          </cell>
          <cell r="K342">
            <v>199.892</v>
          </cell>
          <cell r="L342">
            <v>7438.4650586400003</v>
          </cell>
          <cell r="M342">
            <v>81.69</v>
          </cell>
          <cell r="N342">
            <v>66.734999999999999</v>
          </cell>
          <cell r="O342">
            <v>5451.5821500000002</v>
          </cell>
          <cell r="P342">
            <v>78.22</v>
          </cell>
          <cell r="Q342">
            <v>151.90899999999999</v>
          </cell>
          <cell r="R342">
            <v>11882.321979999999</v>
          </cell>
          <cell r="S342">
            <v>32.7318</v>
          </cell>
          <cell r="T342">
            <v>93.326800000000006</v>
          </cell>
          <cell r="U342">
            <v>3054.7541522400002</v>
          </cell>
          <cell r="V342">
            <v>27.080000000000002</v>
          </cell>
          <cell r="W342">
            <v>383.89</v>
          </cell>
          <cell r="X342">
            <v>10395.7412</v>
          </cell>
          <cell r="Y342">
            <v>82.48</v>
          </cell>
          <cell r="Z342">
            <v>67.765000000000001</v>
          </cell>
          <cell r="AA342">
            <v>5589.2572</v>
          </cell>
          <cell r="AB342">
            <v>23.18</v>
          </cell>
          <cell r="AC342">
            <v>120.77200000000001</v>
          </cell>
          <cell r="AD342">
            <v>2799.49496</v>
          </cell>
          <cell r="AE342">
            <v>65.56</v>
          </cell>
          <cell r="AF342">
            <v>133.565</v>
          </cell>
          <cell r="AG342">
            <v>8756.5213999999996</v>
          </cell>
          <cell r="AH342">
            <v>55.17</v>
          </cell>
          <cell r="AI342">
            <v>81.841999999999999</v>
          </cell>
          <cell r="AJ342">
            <v>4515.2231400000001</v>
          </cell>
          <cell r="AK342">
            <v>59883.361240879996</v>
          </cell>
          <cell r="AM342">
            <v>43.84</v>
          </cell>
          <cell r="AN342">
            <v>48.316000000000003</v>
          </cell>
          <cell r="AO342">
            <v>2118.1734400000005</v>
          </cell>
          <cell r="AP342">
            <v>67.23</v>
          </cell>
          <cell r="AQ342">
            <v>65.361000000000004</v>
          </cell>
          <cell r="AR342">
            <v>4394.2200300000004</v>
          </cell>
          <cell r="AS342">
            <v>134.87</v>
          </cell>
          <cell r="AT342">
            <v>45.727000000000004</v>
          </cell>
          <cell r="AU342">
            <v>6167.2004900000011</v>
          </cell>
          <cell r="AV342">
            <v>75.98</v>
          </cell>
          <cell r="AW342">
            <v>25.523</v>
          </cell>
          <cell r="AX342">
            <v>1939.2375400000001</v>
          </cell>
          <cell r="AY342">
            <v>7.84</v>
          </cell>
          <cell r="AZ342">
            <v>38.795000000000002</v>
          </cell>
          <cell r="BA342">
            <v>304.15280000000001</v>
          </cell>
          <cell r="BB342">
            <v>116.05</v>
          </cell>
          <cell r="BC342">
            <v>94.606000000000009</v>
          </cell>
          <cell r="BD342">
            <v>10979.026300000001</v>
          </cell>
          <cell r="BE342">
            <v>25902.010600000001</v>
          </cell>
          <cell r="BG342">
            <v>41.58</v>
          </cell>
          <cell r="BH342">
            <v>119.285</v>
          </cell>
          <cell r="BI342">
            <v>4959.8702999999996</v>
          </cell>
          <cell r="BJ342">
            <v>22.05</v>
          </cell>
          <cell r="BK342">
            <v>313.66000000000003</v>
          </cell>
          <cell r="BL342">
            <v>6916.2030000000004</v>
          </cell>
          <cell r="BM342">
            <v>43.88</v>
          </cell>
          <cell r="BN342">
            <v>89.326999999999998</v>
          </cell>
          <cell r="BO342">
            <v>3919.66876</v>
          </cell>
          <cell r="BP342">
            <v>43.54</v>
          </cell>
          <cell r="BQ342">
            <v>160.01599999999999</v>
          </cell>
          <cell r="BR342">
            <v>6967.0966399999998</v>
          </cell>
          <cell r="BS342">
            <v>26.03</v>
          </cell>
          <cell r="BT342">
            <v>255.315</v>
          </cell>
          <cell r="BU342">
            <v>6645.8494500000006</v>
          </cell>
          <cell r="BV342">
            <v>688</v>
          </cell>
          <cell r="BW342">
            <v>5.5179999999999998</v>
          </cell>
          <cell r="BX342">
            <v>3796.384</v>
          </cell>
          <cell r="BY342">
            <v>27.82</v>
          </cell>
          <cell r="BZ342">
            <v>154.64699999999999</v>
          </cell>
          <cell r="CA342">
            <v>4302.2795399999995</v>
          </cell>
          <cell r="CB342">
            <v>37507.351689999996</v>
          </cell>
          <cell r="CD342">
            <v>16.55</v>
          </cell>
          <cell r="CE342">
            <v>34.832000000000001</v>
          </cell>
          <cell r="CF342">
            <v>576.46960000000001</v>
          </cell>
          <cell r="CG342">
            <v>18.55</v>
          </cell>
          <cell r="CH342">
            <v>29.200000000000003</v>
          </cell>
          <cell r="CI342">
            <v>541.66000000000008</v>
          </cell>
          <cell r="CJ342">
            <v>1118.1296000000002</v>
          </cell>
          <cell r="CL342">
            <v>1417.23</v>
          </cell>
        </row>
        <row r="343">
          <cell r="A343" t="str">
            <v>03/29/2007</v>
          </cell>
          <cell r="B343">
            <v>39170</v>
          </cell>
          <cell r="C343">
            <v>102.78045962491245</v>
          </cell>
          <cell r="D343">
            <v>150.41427908045017</v>
          </cell>
          <cell r="E343">
            <v>65.88026566202808</v>
          </cell>
          <cell r="F343">
            <v>62.64702496759655</v>
          </cell>
          <cell r="G343">
            <v>112.11617276166454</v>
          </cell>
          <cell r="H343">
            <v>157.71244462343938</v>
          </cell>
          <cell r="I343">
            <v>78.320000000000007</v>
          </cell>
          <cell r="J343">
            <v>37.3673</v>
          </cell>
          <cell r="K343">
            <v>199.892</v>
          </cell>
          <cell r="L343">
            <v>7469.4243316000002</v>
          </cell>
          <cell r="M343">
            <v>81.45</v>
          </cell>
          <cell r="N343">
            <v>66.734999999999999</v>
          </cell>
          <cell r="O343">
            <v>5435.5657499999998</v>
          </cell>
          <cell r="P343">
            <v>78.710000000000008</v>
          </cell>
          <cell r="Q343">
            <v>151.90899999999999</v>
          </cell>
          <cell r="R343">
            <v>11956.757390000001</v>
          </cell>
          <cell r="S343">
            <v>32.71</v>
          </cell>
          <cell r="T343">
            <v>93.326800000000006</v>
          </cell>
          <cell r="U343">
            <v>3052.7196280000003</v>
          </cell>
          <cell r="V343">
            <v>27.23</v>
          </cell>
          <cell r="W343">
            <v>383.89</v>
          </cell>
          <cell r="X343">
            <v>10453.324699999999</v>
          </cell>
          <cell r="Y343">
            <v>82.24</v>
          </cell>
          <cell r="Z343">
            <v>67.765000000000001</v>
          </cell>
          <cell r="AA343">
            <v>5572.9935999999998</v>
          </cell>
          <cell r="AB343">
            <v>23.19</v>
          </cell>
          <cell r="AC343">
            <v>120.77200000000001</v>
          </cell>
          <cell r="AD343">
            <v>2800.7026800000003</v>
          </cell>
          <cell r="AE343">
            <v>65.66</v>
          </cell>
          <cell r="AF343">
            <v>133.565</v>
          </cell>
          <cell r="AG343">
            <v>8769.8778999999995</v>
          </cell>
          <cell r="AH343">
            <v>55.32</v>
          </cell>
          <cell r="AI343">
            <v>81.841999999999999</v>
          </cell>
          <cell r="AJ343">
            <v>4527.4994399999996</v>
          </cell>
          <cell r="AK343">
            <v>60038.865419599999</v>
          </cell>
          <cell r="AM343">
            <v>44.01</v>
          </cell>
          <cell r="AN343">
            <v>48.316000000000003</v>
          </cell>
          <cell r="AO343">
            <v>2126.3871600000002</v>
          </cell>
          <cell r="AP343">
            <v>67.320000000000007</v>
          </cell>
          <cell r="AQ343">
            <v>65.361000000000004</v>
          </cell>
          <cell r="AR343">
            <v>4400.1025200000004</v>
          </cell>
          <cell r="AS343">
            <v>136.14000000000001</v>
          </cell>
          <cell r="AT343">
            <v>45.727000000000004</v>
          </cell>
          <cell r="AU343">
            <v>6225.2737800000014</v>
          </cell>
          <cell r="AV343">
            <v>78.320000000000007</v>
          </cell>
          <cell r="AW343">
            <v>25.523</v>
          </cell>
          <cell r="AX343">
            <v>1998.9613600000002</v>
          </cell>
          <cell r="AY343">
            <v>7.84</v>
          </cell>
          <cell r="AZ343">
            <v>38.795000000000002</v>
          </cell>
          <cell r="BA343">
            <v>304.15280000000001</v>
          </cell>
          <cell r="BB343">
            <v>116.87</v>
          </cell>
          <cell r="BC343">
            <v>94.606000000000009</v>
          </cell>
          <cell r="BD343">
            <v>11056.603220000001</v>
          </cell>
          <cell r="BE343">
            <v>26111.480840000004</v>
          </cell>
          <cell r="BG343">
            <v>41.79</v>
          </cell>
          <cell r="BH343">
            <v>119.285</v>
          </cell>
          <cell r="BI343">
            <v>4984.9201499999999</v>
          </cell>
          <cell r="BJ343">
            <v>22.080000000000002</v>
          </cell>
          <cell r="BK343">
            <v>313.66000000000003</v>
          </cell>
          <cell r="BL343">
            <v>6925.6128000000008</v>
          </cell>
          <cell r="BM343">
            <v>43.04</v>
          </cell>
          <cell r="BN343">
            <v>89.326999999999998</v>
          </cell>
          <cell r="BO343">
            <v>3844.6340799999998</v>
          </cell>
          <cell r="BP343">
            <v>43.050000000000004</v>
          </cell>
          <cell r="BQ343">
            <v>160.01599999999999</v>
          </cell>
          <cell r="BR343">
            <v>6888.6887999999999</v>
          </cell>
          <cell r="BS343">
            <v>26.44</v>
          </cell>
          <cell r="BT343">
            <v>255.315</v>
          </cell>
          <cell r="BU343">
            <v>6750.5286000000006</v>
          </cell>
          <cell r="BV343">
            <v>701</v>
          </cell>
          <cell r="BW343">
            <v>5.5179999999999998</v>
          </cell>
          <cell r="BX343">
            <v>3868.1179999999999</v>
          </cell>
          <cell r="BY343">
            <v>27.700000000000003</v>
          </cell>
          <cell r="BZ343">
            <v>154.64699999999999</v>
          </cell>
          <cell r="CA343">
            <v>4283.7219000000005</v>
          </cell>
          <cell r="CB343">
            <v>37546.224329999997</v>
          </cell>
          <cell r="CD343">
            <v>16.510000000000002</v>
          </cell>
          <cell r="CE343">
            <v>34.832000000000001</v>
          </cell>
          <cell r="CF343">
            <v>575.07632000000012</v>
          </cell>
          <cell r="CG343">
            <v>18.28</v>
          </cell>
          <cell r="CH343">
            <v>29.200000000000003</v>
          </cell>
          <cell r="CI343">
            <v>533.77600000000007</v>
          </cell>
          <cell r="CJ343">
            <v>1108.8523200000002</v>
          </cell>
          <cell r="CL343">
            <v>1422.53</v>
          </cell>
        </row>
        <row r="344">
          <cell r="A344" t="str">
            <v>03/30/2007</v>
          </cell>
          <cell r="B344">
            <v>39171</v>
          </cell>
          <cell r="C344">
            <v>102.84048894464087</v>
          </cell>
          <cell r="D344">
            <v>148.09556512811355</v>
          </cell>
          <cell r="E344">
            <v>65.390769755365724</v>
          </cell>
          <cell r="F344">
            <v>62.149570720471736</v>
          </cell>
          <cell r="G344">
            <v>111.98455233291298</v>
          </cell>
          <cell r="H344">
            <v>152.0942408376963</v>
          </cell>
          <cell r="I344">
            <v>75.53</v>
          </cell>
          <cell r="J344">
            <v>37.325060000000001</v>
          </cell>
          <cell r="K344">
            <v>201.38499999999999</v>
          </cell>
          <cell r="L344">
            <v>7516.7072080999997</v>
          </cell>
          <cell r="M344">
            <v>81.62</v>
          </cell>
          <cell r="N344">
            <v>65.698000000000008</v>
          </cell>
          <cell r="O344">
            <v>5362.2707600000012</v>
          </cell>
          <cell r="P344">
            <v>78.820000000000007</v>
          </cell>
          <cell r="Q344">
            <v>152.75700000000001</v>
          </cell>
          <cell r="R344">
            <v>12040.306740000002</v>
          </cell>
          <cell r="S344">
            <v>33.78</v>
          </cell>
          <cell r="T344">
            <v>93.459000000000003</v>
          </cell>
          <cell r="U344">
            <v>3157.04502</v>
          </cell>
          <cell r="V344">
            <v>27.400000000000002</v>
          </cell>
          <cell r="W344">
            <v>375.84000000000003</v>
          </cell>
          <cell r="X344">
            <v>10298.016000000001</v>
          </cell>
          <cell r="Y344">
            <v>82.05</v>
          </cell>
          <cell r="Z344">
            <v>68.054000000000002</v>
          </cell>
          <cell r="AA344">
            <v>5583.8306999999995</v>
          </cell>
          <cell r="AB344">
            <v>23.1</v>
          </cell>
          <cell r="AC344">
            <v>120.77200000000001</v>
          </cell>
          <cell r="AD344">
            <v>2789.8332000000005</v>
          </cell>
          <cell r="AE344">
            <v>66.040000000000006</v>
          </cell>
          <cell r="AF344">
            <v>131.88900000000001</v>
          </cell>
          <cell r="AG344">
            <v>8709.9495600000009</v>
          </cell>
          <cell r="AH344">
            <v>55.36</v>
          </cell>
          <cell r="AI344">
            <v>83.381</v>
          </cell>
          <cell r="AJ344">
            <v>4615.9721600000003</v>
          </cell>
          <cell r="AK344">
            <v>60073.931348099999</v>
          </cell>
          <cell r="AM344">
            <v>44.63</v>
          </cell>
          <cell r="AN344">
            <v>47.908999999999999</v>
          </cell>
          <cell r="AO344">
            <v>2138.1786700000002</v>
          </cell>
          <cell r="AP344">
            <v>67.290000000000006</v>
          </cell>
          <cell r="AQ344">
            <v>65.948999999999998</v>
          </cell>
          <cell r="AR344">
            <v>4437.7082100000007</v>
          </cell>
          <cell r="AS344">
            <v>135.20000000000002</v>
          </cell>
          <cell r="AT344">
            <v>42.899000000000001</v>
          </cell>
          <cell r="AU344">
            <v>5799.9448000000011</v>
          </cell>
          <cell r="AV344">
            <v>75.53</v>
          </cell>
          <cell r="AW344">
            <v>25.523</v>
          </cell>
          <cell r="AX344">
            <v>1927.7521899999999</v>
          </cell>
          <cell r="AY344">
            <v>7.82</v>
          </cell>
          <cell r="AZ344">
            <v>39.115000000000002</v>
          </cell>
          <cell r="BA344">
            <v>305.8793</v>
          </cell>
          <cell r="BB344">
            <v>116.48</v>
          </cell>
          <cell r="BC344">
            <v>95.290999999999997</v>
          </cell>
          <cell r="BD344">
            <v>11099.49568</v>
          </cell>
          <cell r="BE344">
            <v>25708.958850000003</v>
          </cell>
          <cell r="BG344">
            <v>41.78</v>
          </cell>
          <cell r="BH344">
            <v>119.97</v>
          </cell>
          <cell r="BI344">
            <v>5012.3465999999999</v>
          </cell>
          <cell r="BJ344">
            <v>22</v>
          </cell>
          <cell r="BK344">
            <v>314.09300000000002</v>
          </cell>
          <cell r="BL344">
            <v>6910.0460000000003</v>
          </cell>
          <cell r="BM344">
            <v>42.67</v>
          </cell>
          <cell r="BN344">
            <v>89.326999999999998</v>
          </cell>
          <cell r="BO344">
            <v>3811.5830900000001</v>
          </cell>
          <cell r="BP344">
            <v>42.21</v>
          </cell>
          <cell r="BQ344">
            <v>160.01599999999999</v>
          </cell>
          <cell r="BR344">
            <v>6754.2753599999996</v>
          </cell>
          <cell r="BS344">
            <v>26.46</v>
          </cell>
          <cell r="BT344">
            <v>255.96700000000001</v>
          </cell>
          <cell r="BU344">
            <v>6772.8868200000006</v>
          </cell>
          <cell r="BV344">
            <v>665</v>
          </cell>
          <cell r="BW344">
            <v>5.6719999999999997</v>
          </cell>
          <cell r="BX344">
            <v>3771.8799999999997</v>
          </cell>
          <cell r="BY344">
            <v>27.38</v>
          </cell>
          <cell r="BZ344">
            <v>154.64699999999999</v>
          </cell>
          <cell r="CA344">
            <v>4234.2348599999996</v>
          </cell>
          <cell r="CB344">
            <v>37267.252729999993</v>
          </cell>
          <cell r="CD344">
            <v>16.07</v>
          </cell>
          <cell r="CE344">
            <v>35.433999999999997</v>
          </cell>
          <cell r="CF344">
            <v>569.42437999999993</v>
          </cell>
          <cell r="CG344">
            <v>18.11</v>
          </cell>
          <cell r="CH344">
            <v>29.3</v>
          </cell>
          <cell r="CI344">
            <v>530.62300000000005</v>
          </cell>
          <cell r="CJ344">
            <v>1100.04738</v>
          </cell>
          <cell r="CL344">
            <v>1420.8600000000001</v>
          </cell>
        </row>
        <row r="345">
          <cell r="A345" t="str">
            <v>04/02/2007</v>
          </cell>
          <cell r="B345">
            <v>39174</v>
          </cell>
          <cell r="C345">
            <v>102.59688256336584</v>
          </cell>
          <cell r="D345">
            <v>147.69300359433186</v>
          </cell>
          <cell r="E345">
            <v>64.645430946560055</v>
          </cell>
          <cell r="F345">
            <v>63.326095037521632</v>
          </cell>
          <cell r="G345">
            <v>112.27537831021435</v>
          </cell>
          <cell r="H345">
            <v>149.15424889246879</v>
          </cell>
          <cell r="I345">
            <v>74.070000000000007</v>
          </cell>
          <cell r="J345">
            <v>37.296900000000001</v>
          </cell>
          <cell r="K345">
            <v>201.38499999999999</v>
          </cell>
          <cell r="L345">
            <v>7511.0362064999999</v>
          </cell>
          <cell r="M345">
            <v>82.06</v>
          </cell>
          <cell r="N345">
            <v>65.698000000000008</v>
          </cell>
          <cell r="O345">
            <v>5391.1778800000011</v>
          </cell>
          <cell r="P345">
            <v>78.7</v>
          </cell>
          <cell r="Q345">
            <v>152.75700000000001</v>
          </cell>
          <cell r="R345">
            <v>12021.975900000001</v>
          </cell>
          <cell r="S345">
            <v>33.69</v>
          </cell>
          <cell r="T345">
            <v>93.459000000000003</v>
          </cell>
          <cell r="U345">
            <v>3148.6337100000001</v>
          </cell>
          <cell r="V345">
            <v>26.82</v>
          </cell>
          <cell r="W345">
            <v>375.84000000000003</v>
          </cell>
          <cell r="X345">
            <v>10080.028800000002</v>
          </cell>
          <cell r="Y345">
            <v>82.320000000000007</v>
          </cell>
          <cell r="Z345">
            <v>68.054000000000002</v>
          </cell>
          <cell r="AA345">
            <v>5602.205280000001</v>
          </cell>
          <cell r="AB345">
            <v>23.14</v>
          </cell>
          <cell r="AC345">
            <v>120.77200000000001</v>
          </cell>
          <cell r="AD345">
            <v>2794.66408</v>
          </cell>
          <cell r="AE345">
            <v>66.180000000000007</v>
          </cell>
          <cell r="AF345">
            <v>131.88900000000001</v>
          </cell>
          <cell r="AG345">
            <v>8728.414020000002</v>
          </cell>
          <cell r="AH345">
            <v>55.81</v>
          </cell>
          <cell r="AI345">
            <v>83.381</v>
          </cell>
          <cell r="AJ345">
            <v>4653.4936100000004</v>
          </cell>
          <cell r="AK345">
            <v>59931.629486500009</v>
          </cell>
          <cell r="AM345">
            <v>44.63</v>
          </cell>
          <cell r="AN345">
            <v>47.908999999999999</v>
          </cell>
          <cell r="AO345">
            <v>2138.1786700000002</v>
          </cell>
          <cell r="AP345">
            <v>67.100000000000009</v>
          </cell>
          <cell r="AQ345">
            <v>65.948999999999998</v>
          </cell>
          <cell r="AR345">
            <v>4425.1779000000006</v>
          </cell>
          <cell r="AS345">
            <v>135.75</v>
          </cell>
          <cell r="AT345">
            <v>42.899000000000001</v>
          </cell>
          <cell r="AU345">
            <v>5823.5392499999998</v>
          </cell>
          <cell r="AV345">
            <v>74.070000000000007</v>
          </cell>
          <cell r="AW345">
            <v>25.523</v>
          </cell>
          <cell r="AX345">
            <v>1890.4886100000001</v>
          </cell>
          <cell r="AY345">
            <v>7.97</v>
          </cell>
          <cell r="AZ345">
            <v>39.115000000000002</v>
          </cell>
          <cell r="BA345">
            <v>311.74655000000001</v>
          </cell>
          <cell r="BB345">
            <v>115.96000000000001</v>
          </cell>
          <cell r="BC345">
            <v>95.290999999999997</v>
          </cell>
          <cell r="BD345">
            <v>11049.94436</v>
          </cell>
          <cell r="BE345">
            <v>25639.075340000003</v>
          </cell>
          <cell r="BG345">
            <v>41.15</v>
          </cell>
          <cell r="BH345">
            <v>119.97</v>
          </cell>
          <cell r="BI345">
            <v>4936.7654999999995</v>
          </cell>
          <cell r="BJ345">
            <v>21.67</v>
          </cell>
          <cell r="BK345">
            <v>314.09300000000002</v>
          </cell>
          <cell r="BL345">
            <v>6806.3953100000008</v>
          </cell>
          <cell r="BM345">
            <v>41.88</v>
          </cell>
          <cell r="BN345">
            <v>89.326999999999998</v>
          </cell>
          <cell r="BO345">
            <v>3741.01476</v>
          </cell>
          <cell r="BP345">
            <v>41.5</v>
          </cell>
          <cell r="BQ345">
            <v>160.01599999999999</v>
          </cell>
          <cell r="BR345">
            <v>6640.6639999999998</v>
          </cell>
          <cell r="BS345">
            <v>26.330000000000002</v>
          </cell>
          <cell r="BT345">
            <v>255.96700000000001</v>
          </cell>
          <cell r="BU345">
            <v>6739.6111100000007</v>
          </cell>
          <cell r="BV345">
            <v>665.5</v>
          </cell>
          <cell r="BW345">
            <v>5.6719999999999997</v>
          </cell>
          <cell r="BX345">
            <v>3774.7159999999999</v>
          </cell>
          <cell r="BY345">
            <v>27.18</v>
          </cell>
          <cell r="BZ345">
            <v>154.64699999999999</v>
          </cell>
          <cell r="CA345">
            <v>4203.3054599999996</v>
          </cell>
          <cell r="CB345">
            <v>36842.472139999998</v>
          </cell>
          <cell r="CD345">
            <v>16.79</v>
          </cell>
          <cell r="CE345">
            <v>35.433999999999997</v>
          </cell>
          <cell r="CF345">
            <v>594.93685999999991</v>
          </cell>
          <cell r="CG345">
            <v>17.95</v>
          </cell>
          <cell r="CH345">
            <v>29.3</v>
          </cell>
          <cell r="CI345">
            <v>525.93499999999995</v>
          </cell>
          <cell r="CJ345">
            <v>1120.8718599999997</v>
          </cell>
          <cell r="CL345">
            <v>1424.55</v>
          </cell>
        </row>
        <row r="346">
          <cell r="A346" t="str">
            <v>04/03/2007</v>
          </cell>
          <cell r="B346">
            <v>39175</v>
          </cell>
          <cell r="C346">
            <v>102.98757026253662</v>
          </cell>
          <cell r="D346">
            <v>150.79226837025317</v>
          </cell>
          <cell r="E346">
            <v>65.633501429472417</v>
          </cell>
          <cell r="F346">
            <v>63.864661149866173</v>
          </cell>
          <cell r="G346">
            <v>113.31730769230768</v>
          </cell>
          <cell r="H346">
            <v>153.94683850181232</v>
          </cell>
          <cell r="I346">
            <v>76.45</v>
          </cell>
          <cell r="J346">
            <v>37.240580000000001</v>
          </cell>
          <cell r="K346">
            <v>201.38499999999999</v>
          </cell>
          <cell r="L346">
            <v>7499.6942032999996</v>
          </cell>
          <cell r="M346">
            <v>82.67</v>
          </cell>
          <cell r="N346">
            <v>65.698000000000008</v>
          </cell>
          <cell r="O346">
            <v>5431.2536600000003</v>
          </cell>
          <cell r="P346">
            <v>78.59</v>
          </cell>
          <cell r="Q346">
            <v>152.75700000000001</v>
          </cell>
          <cell r="R346">
            <v>12005.172630000001</v>
          </cell>
          <cell r="S346">
            <v>33.380000000000003</v>
          </cell>
          <cell r="T346">
            <v>93.459000000000003</v>
          </cell>
          <cell r="U346">
            <v>3119.6614200000004</v>
          </cell>
          <cell r="V346">
            <v>27.02</v>
          </cell>
          <cell r="W346">
            <v>375.84000000000003</v>
          </cell>
          <cell r="X346">
            <v>10155.196800000002</v>
          </cell>
          <cell r="Y346">
            <v>82.14</v>
          </cell>
          <cell r="Z346">
            <v>68.054000000000002</v>
          </cell>
          <cell r="AA346">
            <v>5589.9555600000003</v>
          </cell>
          <cell r="AB346">
            <v>23.29</v>
          </cell>
          <cell r="AC346">
            <v>120.77200000000001</v>
          </cell>
          <cell r="AD346">
            <v>2812.77988</v>
          </cell>
          <cell r="AE346">
            <v>66.97</v>
          </cell>
          <cell r="AF346">
            <v>131.88900000000001</v>
          </cell>
          <cell r="AG346">
            <v>8832.6063300000005</v>
          </cell>
          <cell r="AH346">
            <v>56.53</v>
          </cell>
          <cell r="AI346">
            <v>83.381</v>
          </cell>
          <cell r="AJ346">
            <v>4713.5279300000002</v>
          </cell>
          <cell r="AK346">
            <v>60159.848413300017</v>
          </cell>
          <cell r="AM346">
            <v>46.24</v>
          </cell>
          <cell r="AN346">
            <v>47.908999999999999</v>
          </cell>
          <cell r="AO346">
            <v>2215.3121599999999</v>
          </cell>
          <cell r="AP346">
            <v>67.66</v>
          </cell>
          <cell r="AQ346">
            <v>65.948999999999998</v>
          </cell>
          <cell r="AR346">
            <v>4462.10934</v>
          </cell>
          <cell r="AS346">
            <v>137.49</v>
          </cell>
          <cell r="AT346">
            <v>42.899000000000001</v>
          </cell>
          <cell r="AU346">
            <v>5898.1835100000008</v>
          </cell>
          <cell r="AV346">
            <v>76.45</v>
          </cell>
          <cell r="AW346">
            <v>25.523</v>
          </cell>
          <cell r="AX346">
            <v>1951.23335</v>
          </cell>
          <cell r="AY346">
            <v>8.3800000000000008</v>
          </cell>
          <cell r="AZ346">
            <v>39.115000000000002</v>
          </cell>
          <cell r="BA346">
            <v>327.78370000000007</v>
          </cell>
          <cell r="BB346">
            <v>118.82000000000001</v>
          </cell>
          <cell r="BC346">
            <v>95.290999999999997</v>
          </cell>
          <cell r="BD346">
            <v>11322.476619999999</v>
          </cell>
          <cell r="BE346">
            <v>26177.098680000003</v>
          </cell>
          <cell r="BG346">
            <v>41.910000000000004</v>
          </cell>
          <cell r="BH346">
            <v>119.97</v>
          </cell>
          <cell r="BI346">
            <v>5027.9427000000005</v>
          </cell>
          <cell r="BJ346">
            <v>21.79</v>
          </cell>
          <cell r="BK346">
            <v>314.09300000000002</v>
          </cell>
          <cell r="BL346">
            <v>6844.0864700000002</v>
          </cell>
          <cell r="BM346">
            <v>42.550000000000004</v>
          </cell>
          <cell r="BN346">
            <v>89.326999999999998</v>
          </cell>
          <cell r="BO346">
            <v>3800.8638500000002</v>
          </cell>
          <cell r="BP346">
            <v>41.92</v>
          </cell>
          <cell r="BQ346">
            <v>160.01599999999999</v>
          </cell>
          <cell r="BR346">
            <v>6707.8707199999999</v>
          </cell>
          <cell r="BS346">
            <v>26.75</v>
          </cell>
          <cell r="BT346">
            <v>255.96700000000001</v>
          </cell>
          <cell r="BU346">
            <v>6847.1172500000002</v>
          </cell>
          <cell r="BV346">
            <v>685.71</v>
          </cell>
          <cell r="BW346">
            <v>5.6719999999999997</v>
          </cell>
          <cell r="BX346">
            <v>3889.3471199999999</v>
          </cell>
          <cell r="BY346">
            <v>27.73</v>
          </cell>
          <cell r="BZ346">
            <v>154.64699999999999</v>
          </cell>
          <cell r="CA346">
            <v>4288.3613100000002</v>
          </cell>
          <cell r="CB346">
            <v>37405.589420000004</v>
          </cell>
          <cell r="CD346">
            <v>16.72</v>
          </cell>
          <cell r="CE346">
            <v>35.433999999999997</v>
          </cell>
          <cell r="CF346">
            <v>592.45647999999994</v>
          </cell>
          <cell r="CG346">
            <v>18.36</v>
          </cell>
          <cell r="CH346">
            <v>29.3</v>
          </cell>
          <cell r="CI346">
            <v>537.94799999999998</v>
          </cell>
          <cell r="CJ346">
            <v>1130.4044799999999</v>
          </cell>
          <cell r="CL346">
            <v>1437.77</v>
          </cell>
        </row>
        <row r="347">
          <cell r="A347" t="str">
            <v>04/04/2007</v>
          </cell>
          <cell r="B347">
            <v>39176</v>
          </cell>
          <cell r="C347">
            <v>102.96173452893591</v>
          </cell>
          <cell r="D347">
            <v>150.37278817709728</v>
          </cell>
          <cell r="E347">
            <v>65.323855643377982</v>
          </cell>
          <cell r="F347">
            <v>62.992330059170378</v>
          </cell>
          <cell r="G347">
            <v>113.44341109709961</v>
          </cell>
          <cell r="H347">
            <v>151.2887635924285</v>
          </cell>
          <cell r="I347">
            <v>75.13</v>
          </cell>
          <cell r="J347">
            <v>37.311</v>
          </cell>
          <cell r="K347">
            <v>201.38499999999999</v>
          </cell>
          <cell r="L347">
            <v>7513.8757349999996</v>
          </cell>
          <cell r="M347">
            <v>83.33</v>
          </cell>
          <cell r="N347">
            <v>65.698000000000008</v>
          </cell>
          <cell r="O347">
            <v>5474.6143400000001</v>
          </cell>
          <cell r="P347">
            <v>78.510000000000005</v>
          </cell>
          <cell r="Q347">
            <v>152.75700000000001</v>
          </cell>
          <cell r="R347">
            <v>11992.952070000001</v>
          </cell>
          <cell r="S347">
            <v>34.06</v>
          </cell>
          <cell r="T347">
            <v>93.459000000000003</v>
          </cell>
          <cell r="U347">
            <v>3183.2135400000002</v>
          </cell>
          <cell r="V347">
            <v>27.04</v>
          </cell>
          <cell r="W347">
            <v>375.84000000000003</v>
          </cell>
          <cell r="X347">
            <v>10162.713600000001</v>
          </cell>
          <cell r="Y347">
            <v>82.28</v>
          </cell>
          <cell r="Z347">
            <v>68.054000000000002</v>
          </cell>
          <cell r="AA347">
            <v>5599.4831199999999</v>
          </cell>
          <cell r="AB347">
            <v>23.43</v>
          </cell>
          <cell r="AC347">
            <v>120.77200000000001</v>
          </cell>
          <cell r="AD347">
            <v>2829.6879600000002</v>
          </cell>
          <cell r="AE347">
            <v>65.760000000000005</v>
          </cell>
          <cell r="AF347">
            <v>131.88900000000001</v>
          </cell>
          <cell r="AG347">
            <v>8673.0206400000006</v>
          </cell>
          <cell r="AH347">
            <v>56.550000000000004</v>
          </cell>
          <cell r="AI347">
            <v>83.381</v>
          </cell>
          <cell r="AJ347">
            <v>4715.1955500000004</v>
          </cell>
          <cell r="AK347">
            <v>60144.756555</v>
          </cell>
          <cell r="AM347">
            <v>46.76</v>
          </cell>
          <cell r="AN347">
            <v>47.908999999999999</v>
          </cell>
          <cell r="AO347">
            <v>2240.2248399999999</v>
          </cell>
          <cell r="AP347">
            <v>67.739999999999995</v>
          </cell>
          <cell r="AQ347">
            <v>65.948999999999998</v>
          </cell>
          <cell r="AR347">
            <v>4467.3852599999991</v>
          </cell>
          <cell r="AS347">
            <v>137.87</v>
          </cell>
          <cell r="AT347">
            <v>42.899000000000001</v>
          </cell>
          <cell r="AU347">
            <v>5914.48513</v>
          </cell>
          <cell r="AV347">
            <v>75.13</v>
          </cell>
          <cell r="AW347">
            <v>25.523</v>
          </cell>
          <cell r="AX347">
            <v>1917.5429899999999</v>
          </cell>
          <cell r="AY347">
            <v>8.14</v>
          </cell>
          <cell r="AZ347">
            <v>39.115000000000002</v>
          </cell>
          <cell r="BA347">
            <v>318.39610000000005</v>
          </cell>
          <cell r="BB347">
            <v>118.02</v>
          </cell>
          <cell r="BC347">
            <v>95.290999999999997</v>
          </cell>
          <cell r="BD347">
            <v>11246.24382</v>
          </cell>
          <cell r="BE347">
            <v>26104.278139999999</v>
          </cell>
          <cell r="BG347">
            <v>41.7</v>
          </cell>
          <cell r="BH347">
            <v>119.97</v>
          </cell>
          <cell r="BI347">
            <v>5002.7490000000007</v>
          </cell>
          <cell r="BJ347">
            <v>21.62</v>
          </cell>
          <cell r="BK347">
            <v>314.09300000000002</v>
          </cell>
          <cell r="BL347">
            <v>6790.6906600000011</v>
          </cell>
          <cell r="BM347">
            <v>42.050000000000004</v>
          </cell>
          <cell r="BN347">
            <v>89.326999999999998</v>
          </cell>
          <cell r="BO347">
            <v>3756.2003500000005</v>
          </cell>
          <cell r="BP347">
            <v>41.900000000000006</v>
          </cell>
          <cell r="BQ347">
            <v>160.01599999999999</v>
          </cell>
          <cell r="BR347">
            <v>6704.6704000000009</v>
          </cell>
          <cell r="BS347">
            <v>26.53</v>
          </cell>
          <cell r="BT347">
            <v>255.96700000000001</v>
          </cell>
          <cell r="BU347">
            <v>6790.8045100000008</v>
          </cell>
          <cell r="BV347">
            <v>692</v>
          </cell>
          <cell r="BW347">
            <v>5.6719999999999997</v>
          </cell>
          <cell r="BX347">
            <v>3925.0239999999999</v>
          </cell>
          <cell r="BY347">
            <v>27.54</v>
          </cell>
          <cell r="BZ347">
            <v>154.64699999999999</v>
          </cell>
          <cell r="CA347">
            <v>4258.9783799999996</v>
          </cell>
          <cell r="CB347">
            <v>37229.117300000005</v>
          </cell>
          <cell r="CD347">
            <v>16.830000000000002</v>
          </cell>
          <cell r="CE347">
            <v>35.433999999999997</v>
          </cell>
          <cell r="CF347">
            <v>596.35422000000005</v>
          </cell>
          <cell r="CG347">
            <v>17.7</v>
          </cell>
          <cell r="CH347">
            <v>29.3</v>
          </cell>
          <cell r="CI347">
            <v>518.61</v>
          </cell>
          <cell r="CJ347">
            <v>1114.9642200000001</v>
          </cell>
          <cell r="CL347">
            <v>1439.3700000000001</v>
          </cell>
        </row>
        <row r="348">
          <cell r="A348" t="str">
            <v>04/05/2007</v>
          </cell>
          <cell r="B348">
            <v>39177</v>
          </cell>
          <cell r="C348">
            <v>102.86474194138148</v>
          </cell>
          <cell r="D348">
            <v>150.76426951349603</v>
          </cell>
          <cell r="E348">
            <v>66.338839684084235</v>
          </cell>
          <cell r="F348">
            <v>61.968289360954877</v>
          </cell>
          <cell r="G348">
            <v>113.78940731399747</v>
          </cell>
          <cell r="H348">
            <v>149.13411196133708</v>
          </cell>
          <cell r="I348">
            <v>74.06</v>
          </cell>
          <cell r="J348">
            <v>37.233540000000005</v>
          </cell>
          <cell r="K348">
            <v>201.38499999999999</v>
          </cell>
          <cell r="L348">
            <v>7498.2764529000005</v>
          </cell>
          <cell r="M348">
            <v>83.93</v>
          </cell>
          <cell r="N348">
            <v>65.698000000000008</v>
          </cell>
          <cell r="O348">
            <v>5514.0331400000014</v>
          </cell>
          <cell r="P348">
            <v>78.69</v>
          </cell>
          <cell r="Q348">
            <v>152.75700000000001</v>
          </cell>
          <cell r="R348">
            <v>12020.448329999999</v>
          </cell>
          <cell r="S348">
            <v>33.667000000000002</v>
          </cell>
          <cell r="T348">
            <v>93.459000000000003</v>
          </cell>
          <cell r="U348">
            <v>3146.4841530000003</v>
          </cell>
          <cell r="V348">
            <v>27.18</v>
          </cell>
          <cell r="W348">
            <v>375.84000000000003</v>
          </cell>
          <cell r="X348">
            <v>10215.331200000001</v>
          </cell>
          <cell r="Y348">
            <v>82.570000000000007</v>
          </cell>
          <cell r="Z348">
            <v>68.054000000000002</v>
          </cell>
          <cell r="AA348">
            <v>5619.2187800000011</v>
          </cell>
          <cell r="AB348">
            <v>22.21</v>
          </cell>
          <cell r="AC348">
            <v>120.77200000000001</v>
          </cell>
          <cell r="AD348">
            <v>2682.3461200000002</v>
          </cell>
          <cell r="AE348">
            <v>65.820000000000007</v>
          </cell>
          <cell r="AF348">
            <v>131.88900000000001</v>
          </cell>
          <cell r="AG348">
            <v>8680.9339800000016</v>
          </cell>
          <cell r="AH348">
            <v>56.5</v>
          </cell>
          <cell r="AI348">
            <v>83.381</v>
          </cell>
          <cell r="AJ348">
            <v>4711.0264999999999</v>
          </cell>
          <cell r="AK348">
            <v>60088.098655900008</v>
          </cell>
          <cell r="AM348">
            <v>47.37</v>
          </cell>
          <cell r="AN348">
            <v>47.908999999999999</v>
          </cell>
          <cell r="AO348">
            <v>2269.4493299999999</v>
          </cell>
          <cell r="AP348">
            <v>67.83</v>
          </cell>
          <cell r="AQ348">
            <v>65.948999999999998</v>
          </cell>
          <cell r="AR348">
            <v>4473.3206700000001</v>
          </cell>
          <cell r="AS348">
            <v>138.22999999999999</v>
          </cell>
          <cell r="AT348">
            <v>42.899000000000001</v>
          </cell>
          <cell r="AU348">
            <v>5929.9287699999995</v>
          </cell>
          <cell r="AV348">
            <v>74.06</v>
          </cell>
          <cell r="AW348">
            <v>25.523</v>
          </cell>
          <cell r="AX348">
            <v>1890.2333800000001</v>
          </cell>
          <cell r="AY348">
            <v>8.2100000000000009</v>
          </cell>
          <cell r="AZ348">
            <v>39.115000000000002</v>
          </cell>
          <cell r="BA348">
            <v>321.13415000000003</v>
          </cell>
          <cell r="BB348">
            <v>118.46000000000001</v>
          </cell>
          <cell r="BC348">
            <v>95.290999999999997</v>
          </cell>
          <cell r="BD348">
            <v>11288.17186</v>
          </cell>
          <cell r="BE348">
            <v>26172.238160000001</v>
          </cell>
          <cell r="BG348">
            <v>42.02</v>
          </cell>
          <cell r="BH348">
            <v>119.97</v>
          </cell>
          <cell r="BI348">
            <v>5041.1394</v>
          </cell>
          <cell r="BJ348">
            <v>22.01</v>
          </cell>
          <cell r="BK348">
            <v>314.09300000000002</v>
          </cell>
          <cell r="BL348">
            <v>6913.1869300000008</v>
          </cell>
          <cell r="BM348">
            <v>42.42</v>
          </cell>
          <cell r="BN348">
            <v>89.326999999999998</v>
          </cell>
          <cell r="BO348">
            <v>3789.2513400000003</v>
          </cell>
          <cell r="BP348">
            <v>42.7</v>
          </cell>
          <cell r="BQ348">
            <v>160.01599999999999</v>
          </cell>
          <cell r="BR348">
            <v>6832.6832000000004</v>
          </cell>
          <cell r="BS348">
            <v>26.95</v>
          </cell>
          <cell r="BT348">
            <v>255.96700000000001</v>
          </cell>
          <cell r="BU348">
            <v>6898.3106500000004</v>
          </cell>
          <cell r="BV348">
            <v>706</v>
          </cell>
          <cell r="BW348">
            <v>5.6719999999999997</v>
          </cell>
          <cell r="BX348">
            <v>4004.4319999999998</v>
          </cell>
          <cell r="BY348">
            <v>27.990000000000002</v>
          </cell>
          <cell r="BZ348">
            <v>154.64699999999999</v>
          </cell>
          <cell r="CA348">
            <v>4328.5695299999998</v>
          </cell>
          <cell r="CB348">
            <v>37807.573049999999</v>
          </cell>
          <cell r="CD348">
            <v>16.55</v>
          </cell>
          <cell r="CE348">
            <v>35.433999999999997</v>
          </cell>
          <cell r="CF348">
            <v>586.43269999999995</v>
          </cell>
          <cell r="CG348">
            <v>17.420000000000002</v>
          </cell>
          <cell r="CH348">
            <v>29.3</v>
          </cell>
          <cell r="CI348">
            <v>510.40600000000006</v>
          </cell>
          <cell r="CJ348">
            <v>1096.8387</v>
          </cell>
          <cell r="CL348">
            <v>1443.76</v>
          </cell>
        </row>
        <row r="349">
          <cell r="A349" t="str">
            <v>04/09/2007</v>
          </cell>
          <cell r="B349">
            <v>39181</v>
          </cell>
          <cell r="C349">
            <v>102.78478368509742</v>
          </cell>
          <cell r="D349">
            <v>150.41797873928343</v>
          </cell>
          <cell r="E349">
            <v>66.504038490286987</v>
          </cell>
          <cell r="F349">
            <v>61.818162804313957</v>
          </cell>
          <cell r="G349">
            <v>113.85639974779318</v>
          </cell>
          <cell r="H349">
            <v>147.60370519532822</v>
          </cell>
          <cell r="I349">
            <v>73.3</v>
          </cell>
          <cell r="J349">
            <v>37.515130000000006</v>
          </cell>
          <cell r="K349">
            <v>201.38499999999999</v>
          </cell>
          <cell r="L349">
            <v>7554.9844550500011</v>
          </cell>
          <cell r="M349">
            <v>83.43</v>
          </cell>
          <cell r="N349">
            <v>65.698000000000008</v>
          </cell>
          <cell r="O349">
            <v>5481.1841400000012</v>
          </cell>
          <cell r="P349">
            <v>78.64</v>
          </cell>
          <cell r="Q349">
            <v>152.75700000000001</v>
          </cell>
          <cell r="R349">
            <v>12012.81048</v>
          </cell>
          <cell r="S349">
            <v>33.67</v>
          </cell>
          <cell r="T349">
            <v>93.459000000000003</v>
          </cell>
          <cell r="U349">
            <v>3146.7645300000004</v>
          </cell>
          <cell r="V349">
            <v>26.89</v>
          </cell>
          <cell r="W349">
            <v>375.84000000000003</v>
          </cell>
          <cell r="X349">
            <v>10106.337600000001</v>
          </cell>
          <cell r="Y349">
            <v>83.070000000000007</v>
          </cell>
          <cell r="Z349">
            <v>68.054000000000002</v>
          </cell>
          <cell r="AA349">
            <v>5653.2457800000011</v>
          </cell>
          <cell r="AB349">
            <v>21.98</v>
          </cell>
          <cell r="AC349">
            <v>120.77200000000001</v>
          </cell>
          <cell r="AD349">
            <v>2654.5685600000002</v>
          </cell>
          <cell r="AE349">
            <v>66.36</v>
          </cell>
          <cell r="AF349">
            <v>131.88900000000001</v>
          </cell>
          <cell r="AG349">
            <v>8752.1540400000013</v>
          </cell>
          <cell r="AH349">
            <v>56.120000000000005</v>
          </cell>
          <cell r="AI349">
            <v>83.381</v>
          </cell>
          <cell r="AJ349">
            <v>4679.3417200000004</v>
          </cell>
          <cell r="AK349">
            <v>60041.391305050012</v>
          </cell>
          <cell r="AM349">
            <v>47.03</v>
          </cell>
          <cell r="AN349">
            <v>47.908999999999999</v>
          </cell>
          <cell r="AO349">
            <v>2253.1602699999999</v>
          </cell>
          <cell r="AP349">
            <v>67.67</v>
          </cell>
          <cell r="AQ349">
            <v>65.948999999999998</v>
          </cell>
          <cell r="AR349">
            <v>4462.76883</v>
          </cell>
          <cell r="AS349">
            <v>138.68</v>
          </cell>
          <cell r="AT349">
            <v>42.899000000000001</v>
          </cell>
          <cell r="AU349">
            <v>5949.2333200000003</v>
          </cell>
          <cell r="AV349">
            <v>73.3</v>
          </cell>
          <cell r="AW349">
            <v>25.523</v>
          </cell>
          <cell r="AX349">
            <v>1870.8358999999998</v>
          </cell>
          <cell r="AY349">
            <v>8.19</v>
          </cell>
          <cell r="AZ349">
            <v>39.115000000000002</v>
          </cell>
          <cell r="BA349">
            <v>320.35185000000001</v>
          </cell>
          <cell r="BB349">
            <v>118.12</v>
          </cell>
          <cell r="BC349">
            <v>95.290999999999997</v>
          </cell>
          <cell r="BD349">
            <v>11255.772919999999</v>
          </cell>
          <cell r="BE349">
            <v>26112.123090000001</v>
          </cell>
          <cell r="BG349">
            <v>42.63</v>
          </cell>
          <cell r="BH349">
            <v>119.97</v>
          </cell>
          <cell r="BI349">
            <v>5114.3211000000001</v>
          </cell>
          <cell r="BJ349">
            <v>22.04</v>
          </cell>
          <cell r="BK349">
            <v>314.09300000000002</v>
          </cell>
          <cell r="BL349">
            <v>6922.6097200000004</v>
          </cell>
          <cell r="BM349">
            <v>42.53</v>
          </cell>
          <cell r="BN349">
            <v>89.326999999999998</v>
          </cell>
          <cell r="BO349">
            <v>3799.0773100000001</v>
          </cell>
          <cell r="BP349">
            <v>42.910000000000004</v>
          </cell>
          <cell r="BQ349">
            <v>160.01599999999999</v>
          </cell>
          <cell r="BR349">
            <v>6866.2865600000005</v>
          </cell>
          <cell r="BS349">
            <v>26.900000000000002</v>
          </cell>
          <cell r="BT349">
            <v>255.96700000000001</v>
          </cell>
          <cell r="BU349">
            <v>6885.5123000000012</v>
          </cell>
          <cell r="BV349">
            <v>698</v>
          </cell>
          <cell r="BW349">
            <v>5.6719999999999997</v>
          </cell>
          <cell r="BX349">
            <v>3959.0559999999996</v>
          </cell>
          <cell r="BY349">
            <v>28.16</v>
          </cell>
          <cell r="BZ349">
            <v>154.64699999999999</v>
          </cell>
          <cell r="CA349">
            <v>4354.85952</v>
          </cell>
          <cell r="CB349">
            <v>37901.72251</v>
          </cell>
          <cell r="CD349">
            <v>16.690000000000001</v>
          </cell>
          <cell r="CE349">
            <v>35.433999999999997</v>
          </cell>
          <cell r="CF349">
            <v>591.39346</v>
          </cell>
          <cell r="CG349">
            <v>17.16</v>
          </cell>
          <cell r="CH349">
            <v>29.3</v>
          </cell>
          <cell r="CI349">
            <v>502.78800000000001</v>
          </cell>
          <cell r="CJ349">
            <v>1094.18146</v>
          </cell>
          <cell r="CL349">
            <v>1444.6100000000001</v>
          </cell>
        </row>
        <row r="350">
          <cell r="A350" t="str">
            <v>04/10/2007</v>
          </cell>
          <cell r="B350">
            <v>39182</v>
          </cell>
          <cell r="C350">
            <v>102.76209830358711</v>
          </cell>
          <cell r="D350">
            <v>151.47306959434391</v>
          </cell>
          <cell r="E350">
            <v>65.709434500504912</v>
          </cell>
          <cell r="F350">
            <v>61.70114359296047</v>
          </cell>
          <cell r="G350">
            <v>114.1543190416141</v>
          </cell>
          <cell r="H350">
            <v>156.6250503423278</v>
          </cell>
          <cell r="I350">
            <v>77.78</v>
          </cell>
          <cell r="J350">
            <v>37.261700000000005</v>
          </cell>
          <cell r="K350">
            <v>201.38499999999999</v>
          </cell>
          <cell r="L350">
            <v>7503.9474545000003</v>
          </cell>
          <cell r="M350">
            <v>83.13</v>
          </cell>
          <cell r="N350">
            <v>65.698000000000008</v>
          </cell>
          <cell r="O350">
            <v>5461.4747400000006</v>
          </cell>
          <cell r="P350">
            <v>79.400000000000006</v>
          </cell>
          <cell r="Q350">
            <v>152.75700000000001</v>
          </cell>
          <cell r="R350">
            <v>12128.9058</v>
          </cell>
          <cell r="S350">
            <v>35.74</v>
          </cell>
          <cell r="T350">
            <v>93.459000000000003</v>
          </cell>
          <cell r="U350">
            <v>3340.2246600000003</v>
          </cell>
          <cell r="V350">
            <v>26.62</v>
          </cell>
          <cell r="W350">
            <v>375.84000000000003</v>
          </cell>
          <cell r="X350">
            <v>10004.8608</v>
          </cell>
          <cell r="Y350">
            <v>84.100000000000009</v>
          </cell>
          <cell r="Z350">
            <v>68.054000000000002</v>
          </cell>
          <cell r="AA350">
            <v>5723.3414000000012</v>
          </cell>
          <cell r="AB350">
            <v>21.830000000000002</v>
          </cell>
          <cell r="AC350">
            <v>120.77200000000001</v>
          </cell>
          <cell r="AD350">
            <v>2636.4527600000001</v>
          </cell>
          <cell r="AE350">
            <v>64.900000000000006</v>
          </cell>
          <cell r="AF350">
            <v>131.88900000000001</v>
          </cell>
          <cell r="AG350">
            <v>8559.5961000000007</v>
          </cell>
          <cell r="AH350">
            <v>56</v>
          </cell>
          <cell r="AI350">
            <v>83.381</v>
          </cell>
          <cell r="AJ350">
            <v>4669.3360000000002</v>
          </cell>
          <cell r="AK350">
            <v>60028.139714500008</v>
          </cell>
          <cell r="AM350">
            <v>47.31</v>
          </cell>
          <cell r="AN350">
            <v>47.908999999999999</v>
          </cell>
          <cell r="AO350">
            <v>2266.5747900000001</v>
          </cell>
          <cell r="AP350">
            <v>67.989999999999995</v>
          </cell>
          <cell r="AQ350">
            <v>65.948999999999998</v>
          </cell>
          <cell r="AR350">
            <v>4483.8725099999992</v>
          </cell>
          <cell r="AS350">
            <v>137.58000000000001</v>
          </cell>
          <cell r="AT350">
            <v>42.899000000000001</v>
          </cell>
          <cell r="AU350">
            <v>5902.0444200000011</v>
          </cell>
          <cell r="AV350">
            <v>77.78</v>
          </cell>
          <cell r="AW350">
            <v>25.523</v>
          </cell>
          <cell r="AX350">
            <v>1985.17894</v>
          </cell>
          <cell r="AY350">
            <v>8.3000000000000007</v>
          </cell>
          <cell r="AZ350">
            <v>39.115000000000002</v>
          </cell>
          <cell r="BA350">
            <v>324.65450000000004</v>
          </cell>
          <cell r="BB350">
            <v>118.93</v>
          </cell>
          <cell r="BC350">
            <v>95.290999999999997</v>
          </cell>
          <cell r="BD350">
            <v>11332.958630000001</v>
          </cell>
          <cell r="BE350">
            <v>26295.283790000001</v>
          </cell>
          <cell r="BG350">
            <v>43.02</v>
          </cell>
          <cell r="BH350">
            <v>119.97</v>
          </cell>
          <cell r="BI350">
            <v>5161.1094000000003</v>
          </cell>
          <cell r="BJ350">
            <v>21.700000000000003</v>
          </cell>
          <cell r="BK350">
            <v>314.09300000000002</v>
          </cell>
          <cell r="BL350">
            <v>6815.8181000000013</v>
          </cell>
          <cell r="BM350">
            <v>41.96</v>
          </cell>
          <cell r="BN350">
            <v>89.326999999999998</v>
          </cell>
          <cell r="BO350">
            <v>3748.1609199999998</v>
          </cell>
          <cell r="BP350">
            <v>42.28</v>
          </cell>
          <cell r="BQ350">
            <v>160.01599999999999</v>
          </cell>
          <cell r="BR350">
            <v>6765.4764799999994</v>
          </cell>
          <cell r="BS350">
            <v>26.25</v>
          </cell>
          <cell r="BT350">
            <v>255.96700000000001</v>
          </cell>
          <cell r="BU350">
            <v>6719.13375</v>
          </cell>
          <cell r="BV350">
            <v>696</v>
          </cell>
          <cell r="BW350">
            <v>5.6719999999999997</v>
          </cell>
          <cell r="BX350">
            <v>3947.712</v>
          </cell>
          <cell r="BY350">
            <v>27.75</v>
          </cell>
          <cell r="BZ350">
            <v>154.64699999999999</v>
          </cell>
          <cell r="CA350">
            <v>4291.4542499999998</v>
          </cell>
          <cell r="CB350">
            <v>37448.864900000008</v>
          </cell>
          <cell r="CD350">
            <v>16.830000000000002</v>
          </cell>
          <cell r="CE350">
            <v>35.433999999999997</v>
          </cell>
          <cell r="CF350">
            <v>596.35422000000005</v>
          </cell>
          <cell r="CG350">
            <v>16.920000000000002</v>
          </cell>
          <cell r="CH350">
            <v>29.3</v>
          </cell>
          <cell r="CI350">
            <v>495.75600000000009</v>
          </cell>
          <cell r="CJ350">
            <v>1092.11022</v>
          </cell>
          <cell r="CL350">
            <v>1448.39</v>
          </cell>
        </row>
        <row r="351">
          <cell r="A351" t="str">
            <v>04/11/2007</v>
          </cell>
          <cell r="B351">
            <v>39183</v>
          </cell>
          <cell r="C351">
            <v>102.06477412188633</v>
          </cell>
          <cell r="D351">
            <v>148.78184824139399</v>
          </cell>
          <cell r="E351">
            <v>64.404470129590237</v>
          </cell>
          <cell r="F351">
            <v>61.13868821460683</v>
          </cell>
          <cell r="G351">
            <v>113.40400378310214</v>
          </cell>
          <cell r="H351">
            <v>150.96657269432137</v>
          </cell>
          <cell r="I351">
            <v>74.97</v>
          </cell>
          <cell r="J351">
            <v>36.712600000000002</v>
          </cell>
          <cell r="K351">
            <v>201.38499999999999</v>
          </cell>
          <cell r="L351">
            <v>7393.366951</v>
          </cell>
          <cell r="M351">
            <v>82</v>
          </cell>
          <cell r="N351">
            <v>65.698000000000008</v>
          </cell>
          <cell r="O351">
            <v>5387.2360000000008</v>
          </cell>
          <cell r="P351">
            <v>79.070000000000007</v>
          </cell>
          <cell r="Q351">
            <v>152.75700000000001</v>
          </cell>
          <cell r="R351">
            <v>12078.495990000001</v>
          </cell>
          <cell r="S351">
            <v>35.28</v>
          </cell>
          <cell r="T351">
            <v>93.459000000000003</v>
          </cell>
          <cell r="U351">
            <v>3297.2335200000002</v>
          </cell>
          <cell r="V351">
            <v>26.6</v>
          </cell>
          <cell r="W351">
            <v>375.84000000000003</v>
          </cell>
          <cell r="X351">
            <v>9997.344000000001</v>
          </cell>
          <cell r="Y351">
            <v>83.79</v>
          </cell>
          <cell r="Z351">
            <v>68.054000000000002</v>
          </cell>
          <cell r="AA351">
            <v>5702.2446600000003</v>
          </cell>
          <cell r="AB351">
            <v>21.28</v>
          </cell>
          <cell r="AC351">
            <v>120.77200000000001</v>
          </cell>
          <cell r="AD351">
            <v>2570.0281600000003</v>
          </cell>
          <cell r="AE351">
            <v>65.16</v>
          </cell>
          <cell r="AF351">
            <v>131.88900000000001</v>
          </cell>
          <cell r="AG351">
            <v>8593.88724</v>
          </cell>
          <cell r="AH351">
            <v>55.18</v>
          </cell>
          <cell r="AI351">
            <v>83.381</v>
          </cell>
          <cell r="AJ351">
            <v>4600.9635799999996</v>
          </cell>
          <cell r="AK351">
            <v>59620.800101000001</v>
          </cell>
          <cell r="AM351">
            <v>46.44</v>
          </cell>
          <cell r="AN351">
            <v>47.908999999999999</v>
          </cell>
          <cell r="AO351">
            <v>2224.8939599999999</v>
          </cell>
          <cell r="AP351">
            <v>67.52</v>
          </cell>
          <cell r="AQ351">
            <v>65.948999999999998</v>
          </cell>
          <cell r="AR351">
            <v>4452.8764799999999</v>
          </cell>
          <cell r="AS351">
            <v>136.49</v>
          </cell>
          <cell r="AT351">
            <v>42.899000000000001</v>
          </cell>
          <cell r="AU351">
            <v>5855.2845100000004</v>
          </cell>
          <cell r="AV351">
            <v>74.97</v>
          </cell>
          <cell r="AW351">
            <v>25.523</v>
          </cell>
          <cell r="AX351">
            <v>1913.45931</v>
          </cell>
          <cell r="AY351">
            <v>8.0400000000000009</v>
          </cell>
          <cell r="AZ351">
            <v>39.115000000000002</v>
          </cell>
          <cell r="BA351">
            <v>314.48460000000006</v>
          </cell>
          <cell r="BB351">
            <v>116.14</v>
          </cell>
          <cell r="BC351">
            <v>95.290999999999997</v>
          </cell>
          <cell r="BD351">
            <v>11067.096739999999</v>
          </cell>
          <cell r="BE351">
            <v>25828.095600000001</v>
          </cell>
          <cell r="BG351">
            <v>42.49</v>
          </cell>
          <cell r="BH351">
            <v>119.97</v>
          </cell>
          <cell r="BI351">
            <v>5097.5253000000002</v>
          </cell>
          <cell r="BJ351">
            <v>21.330000000000002</v>
          </cell>
          <cell r="BK351">
            <v>314.09300000000002</v>
          </cell>
          <cell r="BL351">
            <v>6699.6036900000008</v>
          </cell>
          <cell r="BM351">
            <v>41.5</v>
          </cell>
          <cell r="BN351">
            <v>89.326999999999998</v>
          </cell>
          <cell r="BO351">
            <v>3707.0704999999998</v>
          </cell>
          <cell r="BP351">
            <v>40.980000000000004</v>
          </cell>
          <cell r="BQ351">
            <v>160.01599999999999</v>
          </cell>
          <cell r="BR351">
            <v>6557.45568</v>
          </cell>
          <cell r="BS351">
            <v>25.57</v>
          </cell>
          <cell r="BT351">
            <v>255.96700000000001</v>
          </cell>
          <cell r="BU351">
            <v>6545.0761900000007</v>
          </cell>
          <cell r="BV351">
            <v>681</v>
          </cell>
          <cell r="BW351">
            <v>5.6719999999999997</v>
          </cell>
          <cell r="BX351">
            <v>3862.6319999999996</v>
          </cell>
          <cell r="BY351">
            <v>27.39</v>
          </cell>
          <cell r="BZ351">
            <v>154.64699999999999</v>
          </cell>
          <cell r="CA351">
            <v>4235.7813299999998</v>
          </cell>
          <cell r="CB351">
            <v>36705.144690000001</v>
          </cell>
          <cell r="CD351">
            <v>16.64</v>
          </cell>
          <cell r="CE351">
            <v>35.433999999999997</v>
          </cell>
          <cell r="CF351">
            <v>589.62175999999999</v>
          </cell>
          <cell r="CG351">
            <v>16.809999999999999</v>
          </cell>
          <cell r="CH351">
            <v>29.3</v>
          </cell>
          <cell r="CI351">
            <v>492.53299999999996</v>
          </cell>
          <cell r="CJ351">
            <v>1082.1547599999999</v>
          </cell>
          <cell r="CL351">
            <v>1438.8700000000001</v>
          </cell>
        </row>
        <row r="352">
          <cell r="A352" t="str">
            <v>04/12/2007</v>
          </cell>
          <cell r="B352">
            <v>39184</v>
          </cell>
          <cell r="C352">
            <v>102.53561483544169</v>
          </cell>
          <cell r="D352">
            <v>148.59571055685831</v>
          </cell>
          <cell r="E352">
            <v>65.848122948610012</v>
          </cell>
          <cell r="F352">
            <v>62.489967337372235</v>
          </cell>
          <cell r="G352">
            <v>114.1078184110971</v>
          </cell>
          <cell r="H352">
            <v>150.80547724526781</v>
          </cell>
          <cell r="I352">
            <v>74.89</v>
          </cell>
          <cell r="J352">
            <v>36.867470000000004</v>
          </cell>
          <cell r="K352">
            <v>201.38499999999999</v>
          </cell>
          <cell r="L352">
            <v>7424.5554459500008</v>
          </cell>
          <cell r="M352">
            <v>82.55</v>
          </cell>
          <cell r="N352">
            <v>65.698000000000008</v>
          </cell>
          <cell r="O352">
            <v>5423.3699000000006</v>
          </cell>
          <cell r="P352">
            <v>79.11</v>
          </cell>
          <cell r="Q352">
            <v>152.75700000000001</v>
          </cell>
          <cell r="R352">
            <v>12084.60627</v>
          </cell>
          <cell r="S352">
            <v>35.51</v>
          </cell>
          <cell r="T352">
            <v>93.459000000000003</v>
          </cell>
          <cell r="U352">
            <v>3318.7290899999998</v>
          </cell>
          <cell r="V352">
            <v>26.73</v>
          </cell>
          <cell r="W352">
            <v>375.84000000000003</v>
          </cell>
          <cell r="X352">
            <v>10046.203200000002</v>
          </cell>
          <cell r="Y352">
            <v>85.02</v>
          </cell>
          <cell r="Z352">
            <v>68.054000000000002</v>
          </cell>
          <cell r="AA352">
            <v>5785.9510799999998</v>
          </cell>
          <cell r="AB352">
            <v>21.45</v>
          </cell>
          <cell r="AC352">
            <v>120.77200000000001</v>
          </cell>
          <cell r="AD352">
            <v>2590.5594000000001</v>
          </cell>
          <cell r="AE352">
            <v>65.27</v>
          </cell>
          <cell r="AF352">
            <v>131.88900000000001</v>
          </cell>
          <cell r="AG352">
            <v>8608.3950299999997</v>
          </cell>
          <cell r="AH352">
            <v>55.33</v>
          </cell>
          <cell r="AI352">
            <v>83.381</v>
          </cell>
          <cell r="AJ352">
            <v>4613.47073</v>
          </cell>
          <cell r="AK352">
            <v>59895.840145950002</v>
          </cell>
          <cell r="AM352">
            <v>46.42</v>
          </cell>
          <cell r="AN352">
            <v>47.908999999999999</v>
          </cell>
          <cell r="AO352">
            <v>2223.9357800000002</v>
          </cell>
          <cell r="AP352">
            <v>67.3</v>
          </cell>
          <cell r="AQ352">
            <v>65.948999999999998</v>
          </cell>
          <cell r="AR352">
            <v>4438.3676999999998</v>
          </cell>
          <cell r="AS352">
            <v>136.31</v>
          </cell>
          <cell r="AT352">
            <v>42.899000000000001</v>
          </cell>
          <cell r="AU352">
            <v>5847.5626900000007</v>
          </cell>
          <cell r="AV352">
            <v>74.89</v>
          </cell>
          <cell r="AW352">
            <v>25.523</v>
          </cell>
          <cell r="AX352">
            <v>1911.4174700000001</v>
          </cell>
          <cell r="AY352">
            <v>8.2000000000000011</v>
          </cell>
          <cell r="AZ352">
            <v>39.115000000000002</v>
          </cell>
          <cell r="BA352">
            <v>320.74300000000005</v>
          </cell>
          <cell r="BB352">
            <v>116</v>
          </cell>
          <cell r="BC352">
            <v>95.290999999999997</v>
          </cell>
          <cell r="BD352">
            <v>11053.755999999999</v>
          </cell>
          <cell r="BE352">
            <v>25795.782640000001</v>
          </cell>
          <cell r="BG352">
            <v>43.89</v>
          </cell>
          <cell r="BH352">
            <v>119.97</v>
          </cell>
          <cell r="BI352">
            <v>5265.4832999999999</v>
          </cell>
          <cell r="BJ352">
            <v>21.87</v>
          </cell>
          <cell r="BK352">
            <v>314.09300000000002</v>
          </cell>
          <cell r="BL352">
            <v>6869.2139100000004</v>
          </cell>
          <cell r="BM352">
            <v>42.31</v>
          </cell>
          <cell r="BN352">
            <v>89.326999999999998</v>
          </cell>
          <cell r="BO352">
            <v>3779.4253699999999</v>
          </cell>
          <cell r="BP352">
            <v>41.61</v>
          </cell>
          <cell r="BQ352">
            <v>160.01599999999999</v>
          </cell>
          <cell r="BR352">
            <v>6658.2657599999993</v>
          </cell>
          <cell r="BS352">
            <v>26.22</v>
          </cell>
          <cell r="BT352">
            <v>255.96700000000001</v>
          </cell>
          <cell r="BU352">
            <v>6711.4547400000001</v>
          </cell>
          <cell r="BV352">
            <v>695.5</v>
          </cell>
          <cell r="BW352">
            <v>5.6719999999999997</v>
          </cell>
          <cell r="BX352">
            <v>3944.8759999999997</v>
          </cell>
          <cell r="BY352">
            <v>27.8</v>
          </cell>
          <cell r="BZ352">
            <v>154.64699999999999</v>
          </cell>
          <cell r="CA352">
            <v>4299.1866</v>
          </cell>
          <cell r="CB352">
            <v>37527.905679999996</v>
          </cell>
          <cell r="CD352">
            <v>17.100000000000001</v>
          </cell>
          <cell r="CE352">
            <v>35.433999999999997</v>
          </cell>
          <cell r="CF352">
            <v>605.92140000000006</v>
          </cell>
          <cell r="CG352">
            <v>17.07</v>
          </cell>
          <cell r="CH352">
            <v>29.3</v>
          </cell>
          <cell r="CI352">
            <v>500.15100000000001</v>
          </cell>
          <cell r="CJ352">
            <v>1106.0724</v>
          </cell>
          <cell r="CL352">
            <v>1447.8000000000002</v>
          </cell>
        </row>
        <row r="353">
          <cell r="A353" t="str">
            <v>04/13/2007</v>
          </cell>
          <cell r="B353">
            <v>39185</v>
          </cell>
          <cell r="C353">
            <v>102.44646836867901</v>
          </cell>
          <cell r="D353">
            <v>147.389723161402</v>
          </cell>
          <cell r="E353">
            <v>65.005212076794592</v>
          </cell>
          <cell r="F353">
            <v>61.757735684474987</v>
          </cell>
          <cell r="G353">
            <v>114.50583228247162</v>
          </cell>
          <cell r="H353">
            <v>153.32259363672975</v>
          </cell>
          <cell r="I353">
            <v>76.14</v>
          </cell>
          <cell r="J353">
            <v>36.804110000000001</v>
          </cell>
          <cell r="K353">
            <v>201.38499999999999</v>
          </cell>
          <cell r="L353">
            <v>7411.7956923499996</v>
          </cell>
          <cell r="M353">
            <v>83.18</v>
          </cell>
          <cell r="N353">
            <v>65.698000000000008</v>
          </cell>
          <cell r="O353">
            <v>5464.7596400000011</v>
          </cell>
          <cell r="P353">
            <v>78.75</v>
          </cell>
          <cell r="Q353">
            <v>152.75700000000001</v>
          </cell>
          <cell r="R353">
            <v>12029.61375</v>
          </cell>
          <cell r="S353">
            <v>35</v>
          </cell>
          <cell r="T353">
            <v>93.459000000000003</v>
          </cell>
          <cell r="U353">
            <v>3271.0650000000001</v>
          </cell>
          <cell r="V353">
            <v>26.87</v>
          </cell>
          <cell r="W353">
            <v>375.84000000000003</v>
          </cell>
          <cell r="X353">
            <v>10098.820800000001</v>
          </cell>
          <cell r="Y353">
            <v>85.350000000000009</v>
          </cell>
          <cell r="Z353">
            <v>68.054000000000002</v>
          </cell>
          <cell r="AA353">
            <v>5808.4089000000004</v>
          </cell>
          <cell r="AB353">
            <v>21.13</v>
          </cell>
          <cell r="AC353">
            <v>120.77200000000001</v>
          </cell>
          <cell r="AD353">
            <v>2551.9123599999998</v>
          </cell>
          <cell r="AE353">
            <v>64.92</v>
          </cell>
          <cell r="AF353">
            <v>131.88900000000001</v>
          </cell>
          <cell r="AG353">
            <v>8562.2338800000016</v>
          </cell>
          <cell r="AH353">
            <v>55.71</v>
          </cell>
          <cell r="AI353">
            <v>83.381</v>
          </cell>
          <cell r="AJ353">
            <v>4645.1555100000005</v>
          </cell>
          <cell r="AK353">
            <v>59843.765532350008</v>
          </cell>
          <cell r="AM353">
            <v>45.64</v>
          </cell>
          <cell r="AN353">
            <v>47.908999999999999</v>
          </cell>
          <cell r="AO353">
            <v>2186.5667600000002</v>
          </cell>
          <cell r="AP353">
            <v>67.260000000000005</v>
          </cell>
          <cell r="AQ353">
            <v>65.948999999999998</v>
          </cell>
          <cell r="AR353">
            <v>4435.7297399999998</v>
          </cell>
          <cell r="AS353">
            <v>135.31</v>
          </cell>
          <cell r="AT353">
            <v>42.899000000000001</v>
          </cell>
          <cell r="AU353">
            <v>5804.6636900000003</v>
          </cell>
          <cell r="AV353">
            <v>76.14</v>
          </cell>
          <cell r="AW353">
            <v>25.523</v>
          </cell>
          <cell r="AX353">
            <v>1943.32122</v>
          </cell>
          <cell r="AY353">
            <v>8.2200000000000006</v>
          </cell>
          <cell r="AZ353">
            <v>39.115000000000002</v>
          </cell>
          <cell r="BA353">
            <v>321.52530000000002</v>
          </cell>
          <cell r="BB353">
            <v>114.33</v>
          </cell>
          <cell r="BC353">
            <v>95.290999999999997</v>
          </cell>
          <cell r="BD353">
            <v>10894.62003</v>
          </cell>
          <cell r="BE353">
            <v>25586.426740000003</v>
          </cell>
          <cell r="BG353">
            <v>43.56</v>
          </cell>
          <cell r="BH353">
            <v>119.97</v>
          </cell>
          <cell r="BI353">
            <v>5225.8932000000004</v>
          </cell>
          <cell r="BJ353">
            <v>21.47</v>
          </cell>
          <cell r="BK353">
            <v>314.09300000000002</v>
          </cell>
          <cell r="BL353">
            <v>6743.5767100000003</v>
          </cell>
          <cell r="BM353">
            <v>41.29</v>
          </cell>
          <cell r="BN353">
            <v>89.326999999999998</v>
          </cell>
          <cell r="BO353">
            <v>3688.3118299999996</v>
          </cell>
          <cell r="BP353">
            <v>41.11</v>
          </cell>
          <cell r="BQ353">
            <v>160.01599999999999</v>
          </cell>
          <cell r="BR353">
            <v>6578.2577599999995</v>
          </cell>
          <cell r="BS353">
            <v>25.76</v>
          </cell>
          <cell r="BT353">
            <v>255.96700000000001</v>
          </cell>
          <cell r="BU353">
            <v>6593.7099200000011</v>
          </cell>
          <cell r="BV353">
            <v>692.5</v>
          </cell>
          <cell r="BW353">
            <v>5.6719999999999997</v>
          </cell>
          <cell r="BX353">
            <v>3927.8599999999997</v>
          </cell>
          <cell r="BY353">
            <v>27.740000000000002</v>
          </cell>
          <cell r="BZ353">
            <v>154.64699999999999</v>
          </cell>
          <cell r="CA353">
            <v>4289.9077800000005</v>
          </cell>
          <cell r="CB353">
            <v>37047.517200000002</v>
          </cell>
          <cell r="CD353">
            <v>16.850000000000001</v>
          </cell>
          <cell r="CE353">
            <v>35.433999999999997</v>
          </cell>
          <cell r="CF353">
            <v>597.06290000000001</v>
          </cell>
          <cell r="CG353">
            <v>16.93</v>
          </cell>
          <cell r="CH353">
            <v>29.3</v>
          </cell>
          <cell r="CI353">
            <v>496.04899999999998</v>
          </cell>
          <cell r="CJ353">
            <v>1093.1118999999999</v>
          </cell>
          <cell r="CL353">
            <v>1452.8500000000001</v>
          </cell>
        </row>
        <row r="354">
          <cell r="A354" t="str">
            <v>04/16/2007</v>
          </cell>
          <cell r="B354">
            <v>39188</v>
          </cell>
          <cell r="C354">
            <v>103.41397504401041</v>
          </cell>
          <cell r="D354">
            <v>149.00435180091759</v>
          </cell>
          <cell r="E354">
            <v>65.9126472351644</v>
          </cell>
          <cell r="F354">
            <v>62.690528923259059</v>
          </cell>
          <cell r="G354">
            <v>115.73691677175282</v>
          </cell>
          <cell r="H354">
            <v>152.11437776882804</v>
          </cell>
          <cell r="I354">
            <v>75.540000000000006</v>
          </cell>
          <cell r="J354">
            <v>37.036430000000003</v>
          </cell>
          <cell r="K354">
            <v>201.38499999999999</v>
          </cell>
          <cell r="L354">
            <v>7458.5814555500001</v>
          </cell>
          <cell r="M354">
            <v>83.72</v>
          </cell>
          <cell r="N354">
            <v>65.698000000000008</v>
          </cell>
          <cell r="O354">
            <v>5500.2365600000003</v>
          </cell>
          <cell r="P354">
            <v>79.31</v>
          </cell>
          <cell r="Q354">
            <v>152.75700000000001</v>
          </cell>
          <cell r="R354">
            <v>12115.157670000001</v>
          </cell>
          <cell r="S354">
            <v>35.76</v>
          </cell>
          <cell r="T354">
            <v>93.459000000000003</v>
          </cell>
          <cell r="U354">
            <v>3342.09384</v>
          </cell>
          <cell r="V354">
            <v>26.89</v>
          </cell>
          <cell r="W354">
            <v>375.84000000000003</v>
          </cell>
          <cell r="X354">
            <v>10106.337600000001</v>
          </cell>
          <cell r="Y354">
            <v>86.320000000000007</v>
          </cell>
          <cell r="Z354">
            <v>68.054000000000002</v>
          </cell>
          <cell r="AA354">
            <v>5874.4212800000005</v>
          </cell>
          <cell r="AB354">
            <v>21.740000000000002</v>
          </cell>
          <cell r="AC354">
            <v>120.77200000000001</v>
          </cell>
          <cell r="AD354">
            <v>2625.5832800000003</v>
          </cell>
          <cell r="AE354">
            <v>65.45</v>
          </cell>
          <cell r="AF354">
            <v>131.88900000000001</v>
          </cell>
          <cell r="AG354">
            <v>8632.1350500000008</v>
          </cell>
          <cell r="AH354">
            <v>57.02</v>
          </cell>
          <cell r="AI354">
            <v>83.381</v>
          </cell>
          <cell r="AJ354">
            <v>4754.3846200000007</v>
          </cell>
          <cell r="AK354">
            <v>60408.931355549998</v>
          </cell>
          <cell r="AM354">
            <v>46.050000000000004</v>
          </cell>
          <cell r="AN354">
            <v>47.908999999999999</v>
          </cell>
          <cell r="AO354">
            <v>2206.2094500000003</v>
          </cell>
          <cell r="AP354">
            <v>67.849999999999994</v>
          </cell>
          <cell r="AQ354">
            <v>65.948999999999998</v>
          </cell>
          <cell r="AR354">
            <v>4474.6396499999992</v>
          </cell>
          <cell r="AS354">
            <v>135.04</v>
          </cell>
          <cell r="AT354">
            <v>42.899000000000001</v>
          </cell>
          <cell r="AU354">
            <v>5793.0809600000002</v>
          </cell>
          <cell r="AV354">
            <v>75.540000000000006</v>
          </cell>
          <cell r="AW354">
            <v>25.523</v>
          </cell>
          <cell r="AX354">
            <v>1928.0074200000001</v>
          </cell>
          <cell r="AY354">
            <v>8.34</v>
          </cell>
          <cell r="AZ354">
            <v>39.115000000000002</v>
          </cell>
          <cell r="BA354">
            <v>326.21910000000003</v>
          </cell>
          <cell r="BB354">
            <v>116.89</v>
          </cell>
          <cell r="BC354">
            <v>95.290999999999997</v>
          </cell>
          <cell r="BD354">
            <v>11138.564989999999</v>
          </cell>
          <cell r="BE354">
            <v>25866.721569999998</v>
          </cell>
          <cell r="BG354">
            <v>44.300000000000004</v>
          </cell>
          <cell r="BH354">
            <v>119.97</v>
          </cell>
          <cell r="BI354">
            <v>5314.6710000000003</v>
          </cell>
          <cell r="BJ354">
            <v>21.68</v>
          </cell>
          <cell r="BK354">
            <v>314.09300000000002</v>
          </cell>
          <cell r="BL354">
            <v>6809.5362400000004</v>
          </cell>
          <cell r="BM354">
            <v>41.35</v>
          </cell>
          <cell r="BN354">
            <v>89.326999999999998</v>
          </cell>
          <cell r="BO354">
            <v>3693.6714500000003</v>
          </cell>
          <cell r="BP354">
            <v>41.52</v>
          </cell>
          <cell r="BQ354">
            <v>160.01599999999999</v>
          </cell>
          <cell r="BR354">
            <v>6643.8643199999997</v>
          </cell>
          <cell r="BS354">
            <v>26.1</v>
          </cell>
          <cell r="BT354">
            <v>255.96700000000001</v>
          </cell>
          <cell r="BU354">
            <v>6680.7387000000008</v>
          </cell>
          <cell r="BV354">
            <v>716</v>
          </cell>
          <cell r="BW354">
            <v>5.6719999999999997</v>
          </cell>
          <cell r="BX354">
            <v>4061.1519999999996</v>
          </cell>
          <cell r="BY354">
            <v>28.200000000000003</v>
          </cell>
          <cell r="BZ354">
            <v>154.64699999999999</v>
          </cell>
          <cell r="CA354">
            <v>4361.0454</v>
          </cell>
          <cell r="CB354">
            <v>37564.679110000005</v>
          </cell>
          <cell r="CD354">
            <v>17.010000000000002</v>
          </cell>
          <cell r="CE354">
            <v>35.433999999999997</v>
          </cell>
          <cell r="CF354">
            <v>602.73234000000002</v>
          </cell>
          <cell r="CG354">
            <v>17.3</v>
          </cell>
          <cell r="CH354">
            <v>29.3</v>
          </cell>
          <cell r="CI354">
            <v>506.89000000000004</v>
          </cell>
          <cell r="CJ354">
            <v>1109.6223400000001</v>
          </cell>
          <cell r="CL354">
            <v>1468.47</v>
          </cell>
        </row>
        <row r="355">
          <cell r="A355" t="str">
            <v>04/17/2007</v>
          </cell>
          <cell r="B355">
            <v>39189</v>
          </cell>
          <cell r="C355">
            <v>104.03902126063969</v>
          </cell>
          <cell r="D355">
            <v>147.18197981490795</v>
          </cell>
          <cell r="E355">
            <v>67.489339109373418</v>
          </cell>
          <cell r="F355">
            <v>62.547702931734236</v>
          </cell>
          <cell r="G355">
            <v>115.97414880201764</v>
          </cell>
          <cell r="H355">
            <v>148.9931534434152</v>
          </cell>
          <cell r="I355">
            <v>73.989999999999995</v>
          </cell>
          <cell r="J355">
            <v>37.092740000000006</v>
          </cell>
          <cell r="K355">
            <v>201.38499999999999</v>
          </cell>
          <cell r="L355">
            <v>7469.921444900001</v>
          </cell>
          <cell r="M355">
            <v>87.37</v>
          </cell>
          <cell r="N355">
            <v>65.698000000000008</v>
          </cell>
          <cell r="O355">
            <v>5740.0342600000013</v>
          </cell>
          <cell r="P355">
            <v>79.400000000000006</v>
          </cell>
          <cell r="Q355">
            <v>152.75700000000001</v>
          </cell>
          <cell r="R355">
            <v>12128.9058</v>
          </cell>
          <cell r="S355">
            <v>35.21</v>
          </cell>
          <cell r="T355">
            <v>93.459000000000003</v>
          </cell>
          <cell r="U355">
            <v>3290.6913900000004</v>
          </cell>
          <cell r="V355">
            <v>27.310000000000002</v>
          </cell>
          <cell r="W355">
            <v>375.84000000000003</v>
          </cell>
          <cell r="X355">
            <v>10264.190400000001</v>
          </cell>
          <cell r="Y355">
            <v>86.800000000000011</v>
          </cell>
          <cell r="Z355">
            <v>68.054000000000002</v>
          </cell>
          <cell r="AA355">
            <v>5907.0872000000008</v>
          </cell>
          <cell r="AB355">
            <v>21.8</v>
          </cell>
          <cell r="AC355">
            <v>120.77200000000001</v>
          </cell>
          <cell r="AD355">
            <v>2632.8296</v>
          </cell>
          <cell r="AE355">
            <v>64.86</v>
          </cell>
          <cell r="AF355">
            <v>131.88900000000001</v>
          </cell>
          <cell r="AG355">
            <v>8554.3205400000006</v>
          </cell>
          <cell r="AH355">
            <v>57.400000000000006</v>
          </cell>
          <cell r="AI355">
            <v>83.381</v>
          </cell>
          <cell r="AJ355">
            <v>4786.0694000000003</v>
          </cell>
          <cell r="AK355">
            <v>60774.050034900007</v>
          </cell>
          <cell r="AM355">
            <v>45.54</v>
          </cell>
          <cell r="AN355">
            <v>47.908999999999999</v>
          </cell>
          <cell r="AO355">
            <v>2181.7758599999997</v>
          </cell>
          <cell r="AP355">
            <v>67.31</v>
          </cell>
          <cell r="AQ355">
            <v>65.948999999999998</v>
          </cell>
          <cell r="AR355">
            <v>4439.0271899999998</v>
          </cell>
          <cell r="AS355">
            <v>134.18</v>
          </cell>
          <cell r="AT355">
            <v>42.899000000000001</v>
          </cell>
          <cell r="AU355">
            <v>5756.1878200000001</v>
          </cell>
          <cell r="AV355">
            <v>73.989999999999995</v>
          </cell>
          <cell r="AW355">
            <v>25.523</v>
          </cell>
          <cell r="AX355">
            <v>1888.4467699999998</v>
          </cell>
          <cell r="AY355">
            <v>8.2000000000000011</v>
          </cell>
          <cell r="AZ355">
            <v>39.115000000000002</v>
          </cell>
          <cell r="BA355">
            <v>320.74300000000005</v>
          </cell>
          <cell r="BB355">
            <v>115.06</v>
          </cell>
          <cell r="BC355">
            <v>95.290999999999997</v>
          </cell>
          <cell r="BD355">
            <v>10964.18246</v>
          </cell>
          <cell r="BE355">
            <v>25550.363100000002</v>
          </cell>
          <cell r="BG355">
            <v>45.25</v>
          </cell>
          <cell r="BH355">
            <v>119.97</v>
          </cell>
          <cell r="BI355">
            <v>5428.6424999999999</v>
          </cell>
          <cell r="BJ355">
            <v>22.45</v>
          </cell>
          <cell r="BK355">
            <v>314.09300000000002</v>
          </cell>
          <cell r="BL355">
            <v>7051.3878500000001</v>
          </cell>
          <cell r="BM355">
            <v>43.04</v>
          </cell>
          <cell r="BN355">
            <v>89.326999999999998</v>
          </cell>
          <cell r="BO355">
            <v>3844.6340799999998</v>
          </cell>
          <cell r="BP355">
            <v>42.63</v>
          </cell>
          <cell r="BQ355">
            <v>160.01599999999999</v>
          </cell>
          <cell r="BR355">
            <v>6821.4820799999998</v>
          </cell>
          <cell r="BS355">
            <v>26.68</v>
          </cell>
          <cell r="BT355">
            <v>255.96700000000001</v>
          </cell>
          <cell r="BU355">
            <v>6829.19956</v>
          </cell>
          <cell r="BV355">
            <v>711.5</v>
          </cell>
          <cell r="BW355">
            <v>5.6719999999999997</v>
          </cell>
          <cell r="BX355">
            <v>4035.6279999999997</v>
          </cell>
          <cell r="BY355">
            <v>28.79</v>
          </cell>
          <cell r="BZ355">
            <v>154.64699999999999</v>
          </cell>
          <cell r="CA355">
            <v>4452.2871299999997</v>
          </cell>
          <cell r="CB355">
            <v>38463.261199999994</v>
          </cell>
          <cell r="CD355">
            <v>16.98</v>
          </cell>
          <cell r="CE355">
            <v>35.433999999999997</v>
          </cell>
          <cell r="CF355">
            <v>601.66931999999997</v>
          </cell>
          <cell r="CG355">
            <v>17.25</v>
          </cell>
          <cell r="CH355">
            <v>29.3</v>
          </cell>
          <cell r="CI355">
            <v>505.42500000000001</v>
          </cell>
          <cell r="CJ355">
            <v>1107.0943199999999</v>
          </cell>
          <cell r="CL355">
            <v>1471.48</v>
          </cell>
        </row>
        <row r="356">
          <cell r="A356" t="str">
            <v>04/18/2007</v>
          </cell>
          <cell r="B356">
            <v>39190</v>
          </cell>
          <cell r="C356">
            <v>105.00818453261786</v>
          </cell>
          <cell r="D356">
            <v>145.78232943587349</v>
          </cell>
          <cell r="E356">
            <v>69.45382525450691</v>
          </cell>
          <cell r="F356">
            <v>61.448194435416269</v>
          </cell>
          <cell r="G356">
            <v>116.05453972257249</v>
          </cell>
          <cell r="H356">
            <v>146.53644784534836</v>
          </cell>
          <cell r="I356">
            <v>72.77</v>
          </cell>
          <cell r="J356">
            <v>37.00123</v>
          </cell>
          <cell r="K356">
            <v>201.38499999999999</v>
          </cell>
          <cell r="L356">
            <v>7451.4927035499995</v>
          </cell>
          <cell r="M356">
            <v>88.37</v>
          </cell>
          <cell r="N356">
            <v>65.698000000000008</v>
          </cell>
          <cell r="O356">
            <v>5805.7322600000007</v>
          </cell>
          <cell r="P356">
            <v>79.400000000000006</v>
          </cell>
          <cell r="Q356">
            <v>152.75700000000001</v>
          </cell>
          <cell r="R356">
            <v>12128.9058</v>
          </cell>
          <cell r="S356">
            <v>38.950000000000003</v>
          </cell>
          <cell r="T356">
            <v>93.459000000000003</v>
          </cell>
          <cell r="U356">
            <v>3640.2280500000002</v>
          </cell>
          <cell r="V356">
            <v>27.23</v>
          </cell>
          <cell r="W356">
            <v>375.84000000000003</v>
          </cell>
          <cell r="X356">
            <v>10234.123200000002</v>
          </cell>
          <cell r="Y356">
            <v>89.05</v>
          </cell>
          <cell r="Z356">
            <v>68.054000000000002</v>
          </cell>
          <cell r="AA356">
            <v>6060.2087000000001</v>
          </cell>
          <cell r="AB356">
            <v>21.73</v>
          </cell>
          <cell r="AC356">
            <v>120.77200000000001</v>
          </cell>
          <cell r="AD356">
            <v>2624.37556</v>
          </cell>
          <cell r="AE356">
            <v>65.06</v>
          </cell>
          <cell r="AF356">
            <v>131.88900000000001</v>
          </cell>
          <cell r="AG356">
            <v>8580.6983400000008</v>
          </cell>
          <cell r="AH356">
            <v>57.74</v>
          </cell>
          <cell r="AI356">
            <v>83.381</v>
          </cell>
          <cell r="AJ356">
            <v>4814.4189400000005</v>
          </cell>
          <cell r="AK356">
            <v>61340.183553550014</v>
          </cell>
          <cell r="AM356">
            <v>45.33</v>
          </cell>
          <cell r="AN356">
            <v>47.908999999999999</v>
          </cell>
          <cell r="AO356">
            <v>2171.71497</v>
          </cell>
          <cell r="AP356">
            <v>67.239999999999995</v>
          </cell>
          <cell r="AQ356">
            <v>65.948999999999998</v>
          </cell>
          <cell r="AR356">
            <v>4434.4107599999998</v>
          </cell>
          <cell r="AS356">
            <v>132.92000000000002</v>
          </cell>
          <cell r="AT356">
            <v>42.899000000000001</v>
          </cell>
          <cell r="AU356">
            <v>5702.1350800000009</v>
          </cell>
          <cell r="AV356">
            <v>72.77</v>
          </cell>
          <cell r="AW356">
            <v>25.523</v>
          </cell>
          <cell r="AX356">
            <v>1857.3087099999998</v>
          </cell>
          <cell r="AY356">
            <v>8.2200000000000006</v>
          </cell>
          <cell r="AZ356">
            <v>39.115000000000002</v>
          </cell>
          <cell r="BA356">
            <v>321.52530000000002</v>
          </cell>
          <cell r="BB356">
            <v>113.55</v>
          </cell>
          <cell r="BC356">
            <v>95.290999999999997</v>
          </cell>
          <cell r="BD356">
            <v>10820.29305</v>
          </cell>
          <cell r="BE356">
            <v>25307.387869999999</v>
          </cell>
          <cell r="BG356">
            <v>46.31</v>
          </cell>
          <cell r="BH356">
            <v>119.97</v>
          </cell>
          <cell r="BI356">
            <v>5555.8107</v>
          </cell>
          <cell r="BJ356">
            <v>23.04</v>
          </cell>
          <cell r="BK356">
            <v>314.09300000000002</v>
          </cell>
          <cell r="BL356">
            <v>7236.7027200000002</v>
          </cell>
          <cell r="BM356">
            <v>44.09</v>
          </cell>
          <cell r="BN356">
            <v>89.326999999999998</v>
          </cell>
          <cell r="BO356">
            <v>3938.4274300000002</v>
          </cell>
          <cell r="BP356">
            <v>43.93</v>
          </cell>
          <cell r="BQ356">
            <v>160.01599999999999</v>
          </cell>
          <cell r="BR356">
            <v>7029.50288</v>
          </cell>
          <cell r="BS356">
            <v>27.95</v>
          </cell>
          <cell r="BT356">
            <v>255.96700000000001</v>
          </cell>
          <cell r="BU356">
            <v>7154.27765</v>
          </cell>
          <cell r="BV356">
            <v>728.55000000000007</v>
          </cell>
          <cell r="BW356">
            <v>5.6719999999999997</v>
          </cell>
          <cell r="BX356">
            <v>4132.3356000000003</v>
          </cell>
          <cell r="BY356">
            <v>29.330000000000002</v>
          </cell>
          <cell r="BZ356">
            <v>154.64699999999999</v>
          </cell>
          <cell r="CA356">
            <v>4535.7965100000001</v>
          </cell>
          <cell r="CB356">
            <v>39582.853490000001</v>
          </cell>
          <cell r="CD356">
            <v>16.53</v>
          </cell>
          <cell r="CE356">
            <v>35.433999999999997</v>
          </cell>
          <cell r="CF356">
            <v>585.72402</v>
          </cell>
          <cell r="CG356">
            <v>17.13</v>
          </cell>
          <cell r="CH356">
            <v>29.3</v>
          </cell>
          <cell r="CI356">
            <v>501.90899999999999</v>
          </cell>
          <cell r="CJ356">
            <v>1087.63302</v>
          </cell>
          <cell r="CL356">
            <v>1472.5</v>
          </cell>
        </row>
        <row r="357">
          <cell r="A357" t="str">
            <v>04/19/2007</v>
          </cell>
          <cell r="B357">
            <v>39191</v>
          </cell>
          <cell r="C357">
            <v>105.33242165648193</v>
          </cell>
          <cell r="D357">
            <v>146.01828656208471</v>
          </cell>
          <cell r="E357">
            <v>68.9834185434745</v>
          </cell>
          <cell r="F357">
            <v>62.739415929875463</v>
          </cell>
          <cell r="G357">
            <v>115.91503783102142</v>
          </cell>
          <cell r="H357">
            <v>149.67780910189285</v>
          </cell>
          <cell r="I357">
            <v>74.33</v>
          </cell>
          <cell r="J357">
            <v>37.895290000000003</v>
          </cell>
          <cell r="K357">
            <v>201.38499999999999</v>
          </cell>
          <cell r="L357">
            <v>7631.5429766500001</v>
          </cell>
          <cell r="M357">
            <v>87.850000000000009</v>
          </cell>
          <cell r="N357">
            <v>65.698000000000008</v>
          </cell>
          <cell r="O357">
            <v>5771.569300000001</v>
          </cell>
          <cell r="P357">
            <v>79.650000000000006</v>
          </cell>
          <cell r="Q357">
            <v>152.75700000000001</v>
          </cell>
          <cell r="R357">
            <v>12167.095050000002</v>
          </cell>
          <cell r="S357">
            <v>38.840000000000003</v>
          </cell>
          <cell r="T357">
            <v>93.459000000000003</v>
          </cell>
          <cell r="U357">
            <v>3629.9475600000005</v>
          </cell>
          <cell r="V357">
            <v>27.12</v>
          </cell>
          <cell r="W357">
            <v>375.84000000000003</v>
          </cell>
          <cell r="X357">
            <v>10192.7808</v>
          </cell>
          <cell r="Y357">
            <v>89</v>
          </cell>
          <cell r="Z357">
            <v>68.054000000000002</v>
          </cell>
          <cell r="AA357">
            <v>6056.8060000000005</v>
          </cell>
          <cell r="AB357">
            <v>21.61</v>
          </cell>
          <cell r="AC357">
            <v>120.77200000000001</v>
          </cell>
          <cell r="AD357">
            <v>2609.88292</v>
          </cell>
          <cell r="AE357">
            <v>65.52</v>
          </cell>
          <cell r="AF357">
            <v>131.88900000000001</v>
          </cell>
          <cell r="AG357">
            <v>8641.3672800000004</v>
          </cell>
          <cell r="AH357">
            <v>57.910000000000004</v>
          </cell>
          <cell r="AI357">
            <v>83.381</v>
          </cell>
          <cell r="AJ357">
            <v>4828.5937100000001</v>
          </cell>
          <cell r="AK357">
            <v>61529.585596650002</v>
          </cell>
          <cell r="AM357">
            <v>44.68</v>
          </cell>
          <cell r="AN357">
            <v>47.908999999999999</v>
          </cell>
          <cell r="AO357">
            <v>2140.5741199999998</v>
          </cell>
          <cell r="AP357">
            <v>67.33</v>
          </cell>
          <cell r="AQ357">
            <v>65.948999999999998</v>
          </cell>
          <cell r="AR357">
            <v>4440.3461699999998</v>
          </cell>
          <cell r="AS357">
            <v>133.09</v>
          </cell>
          <cell r="AT357">
            <v>42.899000000000001</v>
          </cell>
          <cell r="AU357">
            <v>5709.4279100000003</v>
          </cell>
          <cell r="AV357">
            <v>74.33</v>
          </cell>
          <cell r="AW357">
            <v>25.523</v>
          </cell>
          <cell r="AX357">
            <v>1897.1245899999999</v>
          </cell>
          <cell r="AY357">
            <v>8.2200000000000006</v>
          </cell>
          <cell r="AZ357">
            <v>39.115000000000002</v>
          </cell>
          <cell r="BA357">
            <v>321.52530000000002</v>
          </cell>
          <cell r="BB357">
            <v>113.75</v>
          </cell>
          <cell r="BC357">
            <v>95.290999999999997</v>
          </cell>
          <cell r="BD357">
            <v>10839.35125</v>
          </cell>
          <cell r="BE357">
            <v>25348.349340000001</v>
          </cell>
          <cell r="BG357">
            <v>45.74</v>
          </cell>
          <cell r="BH357">
            <v>119.97</v>
          </cell>
          <cell r="BI357">
            <v>5487.4278000000004</v>
          </cell>
          <cell r="BJ357">
            <v>22.98</v>
          </cell>
          <cell r="BK357">
            <v>314.09300000000002</v>
          </cell>
          <cell r="BL357">
            <v>7217.857140000001</v>
          </cell>
          <cell r="BM357">
            <v>43.87</v>
          </cell>
          <cell r="BN357">
            <v>89.326999999999998</v>
          </cell>
          <cell r="BO357">
            <v>3918.7754899999995</v>
          </cell>
          <cell r="BP357">
            <v>43.7</v>
          </cell>
          <cell r="BQ357">
            <v>160.01599999999999</v>
          </cell>
          <cell r="BR357">
            <v>6992.6992</v>
          </cell>
          <cell r="BS357">
            <v>27.68</v>
          </cell>
          <cell r="BT357">
            <v>255.96700000000001</v>
          </cell>
          <cell r="BU357">
            <v>7085.1665600000006</v>
          </cell>
          <cell r="BV357">
            <v>721.80000000000007</v>
          </cell>
          <cell r="BW357">
            <v>5.6719999999999997</v>
          </cell>
          <cell r="BX357">
            <v>4094.0496000000003</v>
          </cell>
          <cell r="BY357">
            <v>29.22</v>
          </cell>
          <cell r="BZ357">
            <v>154.64699999999999</v>
          </cell>
          <cell r="CA357">
            <v>4518.7853399999995</v>
          </cell>
          <cell r="CB357">
            <v>39314.761130000006</v>
          </cell>
          <cell r="CD357">
            <v>16.96</v>
          </cell>
          <cell r="CE357">
            <v>35.433999999999997</v>
          </cell>
          <cell r="CF357">
            <v>600.96064000000001</v>
          </cell>
          <cell r="CG357">
            <v>17.39</v>
          </cell>
          <cell r="CH357">
            <v>29.3</v>
          </cell>
          <cell r="CI357">
            <v>509.52700000000004</v>
          </cell>
          <cell r="CJ357">
            <v>1110.4876400000001</v>
          </cell>
          <cell r="CL357">
            <v>1470.73</v>
          </cell>
        </row>
        <row r="358">
          <cell r="A358" t="str">
            <v>04/20/2007</v>
          </cell>
          <cell r="B358">
            <v>39192</v>
          </cell>
          <cell r="C358">
            <v>106.92283876762147</v>
          </cell>
          <cell r="D358">
            <v>149.71225261552888</v>
          </cell>
          <cell r="E358">
            <v>70.921279980346256</v>
          </cell>
          <cell r="F358">
            <v>64.481052122506682</v>
          </cell>
          <cell r="G358">
            <v>116.98849306431273</v>
          </cell>
          <cell r="H358">
            <v>153.92670157068059</v>
          </cell>
          <cell r="I358">
            <v>76.44</v>
          </cell>
          <cell r="J358">
            <v>38.859740000000002</v>
          </cell>
          <cell r="K358">
            <v>201.38499999999999</v>
          </cell>
          <cell r="L358">
            <v>7825.7687398999997</v>
          </cell>
          <cell r="M358">
            <v>88.43</v>
          </cell>
          <cell r="N358">
            <v>65.698000000000008</v>
          </cell>
          <cell r="O358">
            <v>5809.674140000001</v>
          </cell>
          <cell r="P358">
            <v>80.760000000000005</v>
          </cell>
          <cell r="Q358">
            <v>152.75700000000001</v>
          </cell>
          <cell r="R358">
            <v>12336.655320000002</v>
          </cell>
          <cell r="S358">
            <v>39.119999999999997</v>
          </cell>
          <cell r="T358">
            <v>93.459000000000003</v>
          </cell>
          <cell r="U358">
            <v>3656.1160799999998</v>
          </cell>
          <cell r="V358">
            <v>27.61</v>
          </cell>
          <cell r="W358">
            <v>375.84000000000003</v>
          </cell>
          <cell r="X358">
            <v>10376.9424</v>
          </cell>
          <cell r="Y358">
            <v>92.64</v>
          </cell>
          <cell r="Z358">
            <v>68.054000000000002</v>
          </cell>
          <cell r="AA358">
            <v>6304.5225600000003</v>
          </cell>
          <cell r="AB358">
            <v>21.73</v>
          </cell>
          <cell r="AC358">
            <v>120.77200000000001</v>
          </cell>
          <cell r="AD358">
            <v>2624.37556</v>
          </cell>
          <cell r="AE358">
            <v>65.58</v>
          </cell>
          <cell r="AF358">
            <v>131.88900000000001</v>
          </cell>
          <cell r="AG358">
            <v>8649.2806199999995</v>
          </cell>
          <cell r="AH358">
            <v>58.47</v>
          </cell>
          <cell r="AI358">
            <v>83.381</v>
          </cell>
          <cell r="AJ358">
            <v>4875.2870700000003</v>
          </cell>
          <cell r="AK358">
            <v>62458.622489899994</v>
          </cell>
          <cell r="AM358">
            <v>44.99</v>
          </cell>
          <cell r="AN358">
            <v>47.908999999999999</v>
          </cell>
          <cell r="AO358">
            <v>2155.4259099999999</v>
          </cell>
          <cell r="AP358">
            <v>68.03</v>
          </cell>
          <cell r="AQ358">
            <v>65.948999999999998</v>
          </cell>
          <cell r="AR358">
            <v>4486.5104700000002</v>
          </cell>
          <cell r="AS358">
            <v>138.20000000000002</v>
          </cell>
          <cell r="AT358">
            <v>42.899000000000001</v>
          </cell>
          <cell r="AU358">
            <v>5928.6418000000012</v>
          </cell>
          <cell r="AV358">
            <v>76.44</v>
          </cell>
          <cell r="AW358">
            <v>25.523</v>
          </cell>
          <cell r="AX358">
            <v>1950.97812</v>
          </cell>
          <cell r="AY358">
            <v>8.18</v>
          </cell>
          <cell r="AZ358">
            <v>39.115000000000002</v>
          </cell>
          <cell r="BA358">
            <v>319.96070000000003</v>
          </cell>
          <cell r="BB358">
            <v>116.99000000000001</v>
          </cell>
          <cell r="BC358">
            <v>95.290999999999997</v>
          </cell>
          <cell r="BD358">
            <v>11148.094090000001</v>
          </cell>
          <cell r="BE358">
            <v>25989.611089999999</v>
          </cell>
          <cell r="BG358">
            <v>46.6</v>
          </cell>
          <cell r="BH358">
            <v>119.97</v>
          </cell>
          <cell r="BI358">
            <v>5590.6019999999999</v>
          </cell>
          <cell r="BJ358">
            <v>23.39</v>
          </cell>
          <cell r="BK358">
            <v>314.09300000000002</v>
          </cell>
          <cell r="BL358">
            <v>7346.6352700000007</v>
          </cell>
          <cell r="BM358">
            <v>44.96</v>
          </cell>
          <cell r="BN358">
            <v>89.326999999999998</v>
          </cell>
          <cell r="BO358">
            <v>4016.14192</v>
          </cell>
          <cell r="BP358">
            <v>44.34</v>
          </cell>
          <cell r="BQ358">
            <v>160.01599999999999</v>
          </cell>
          <cell r="BR358">
            <v>7095.1094400000002</v>
          </cell>
          <cell r="BS358">
            <v>28.400000000000002</v>
          </cell>
          <cell r="BT358">
            <v>255.96700000000001</v>
          </cell>
          <cell r="BU358">
            <v>7269.4628000000012</v>
          </cell>
          <cell r="BV358">
            <v>797</v>
          </cell>
          <cell r="BW358">
            <v>5.6719999999999997</v>
          </cell>
          <cell r="BX358">
            <v>4520.5839999999998</v>
          </cell>
          <cell r="BY358">
            <v>29.62</v>
          </cell>
          <cell r="BZ358">
            <v>154.64699999999999</v>
          </cell>
          <cell r="CA358">
            <v>4580.6441400000003</v>
          </cell>
          <cell r="CB358">
            <v>40419.179570000008</v>
          </cell>
          <cell r="CD358">
            <v>17.400000000000002</v>
          </cell>
          <cell r="CE358">
            <v>35.433999999999997</v>
          </cell>
          <cell r="CF358">
            <v>616.55160000000001</v>
          </cell>
          <cell r="CG358">
            <v>17.91</v>
          </cell>
          <cell r="CH358">
            <v>29.3</v>
          </cell>
          <cell r="CI358">
            <v>524.76300000000003</v>
          </cell>
          <cell r="CJ358">
            <v>1141.3146000000002</v>
          </cell>
          <cell r="CL358">
            <v>1484.3500000000001</v>
          </cell>
        </row>
        <row r="359">
          <cell r="A359" t="str">
            <v>04/23/2007</v>
          </cell>
          <cell r="B359">
            <v>39195</v>
          </cell>
          <cell r="C359">
            <v>106.93297242846083</v>
          </cell>
          <cell r="D359">
            <v>151.16937354384328</v>
          </cell>
          <cell r="E359">
            <v>69.332276258916238</v>
          </cell>
          <cell r="F359">
            <v>64.017918780015336</v>
          </cell>
          <cell r="G359">
            <v>116.71894703656997</v>
          </cell>
          <cell r="H359">
            <v>158.11518324607329</v>
          </cell>
          <cell r="I359">
            <v>78.52</v>
          </cell>
          <cell r="J359">
            <v>39.845310000000005</v>
          </cell>
          <cell r="K359">
            <v>201.38499999999999</v>
          </cell>
          <cell r="L359">
            <v>8024.2477543500008</v>
          </cell>
          <cell r="M359">
            <v>88.62</v>
          </cell>
          <cell r="N359">
            <v>65.698000000000008</v>
          </cell>
          <cell r="O359">
            <v>5822.1567600000008</v>
          </cell>
          <cell r="P359">
            <v>80.73</v>
          </cell>
          <cell r="Q359">
            <v>152.75700000000001</v>
          </cell>
          <cell r="R359">
            <v>12332.072610000001</v>
          </cell>
          <cell r="S359">
            <v>38.28</v>
          </cell>
          <cell r="T359">
            <v>93.459000000000003</v>
          </cell>
          <cell r="U359">
            <v>3577.6105200000002</v>
          </cell>
          <cell r="V359">
            <v>27.62</v>
          </cell>
          <cell r="W359">
            <v>375.84000000000003</v>
          </cell>
          <cell r="X359">
            <v>10380.700800000001</v>
          </cell>
          <cell r="Y359">
            <v>91.34</v>
          </cell>
          <cell r="Z359">
            <v>68.054000000000002</v>
          </cell>
          <cell r="AA359">
            <v>6216.0523600000006</v>
          </cell>
          <cell r="AB359">
            <v>21.69</v>
          </cell>
          <cell r="AC359">
            <v>120.77200000000001</v>
          </cell>
          <cell r="AD359">
            <v>2619.5446800000004</v>
          </cell>
          <cell r="AE359">
            <v>65.290000000000006</v>
          </cell>
          <cell r="AF359">
            <v>131.88900000000001</v>
          </cell>
          <cell r="AG359">
            <v>8611.0328100000006</v>
          </cell>
          <cell r="AH359">
            <v>58.54</v>
          </cell>
          <cell r="AI359">
            <v>83.381</v>
          </cell>
          <cell r="AJ359">
            <v>4881.12374</v>
          </cell>
          <cell r="AK359">
            <v>62464.542034350008</v>
          </cell>
          <cell r="AM359">
            <v>44.62</v>
          </cell>
          <cell r="AN359">
            <v>47.908999999999999</v>
          </cell>
          <cell r="AO359">
            <v>2137.69958</v>
          </cell>
          <cell r="AP359">
            <v>68.12</v>
          </cell>
          <cell r="AQ359">
            <v>65.948999999999998</v>
          </cell>
          <cell r="AR359">
            <v>4492.4458800000002</v>
          </cell>
          <cell r="AS359">
            <v>141.22</v>
          </cell>
          <cell r="AT359">
            <v>42.899000000000001</v>
          </cell>
          <cell r="AU359">
            <v>6058.1967800000002</v>
          </cell>
          <cell r="AV359">
            <v>78.52</v>
          </cell>
          <cell r="AW359">
            <v>25.523</v>
          </cell>
          <cell r="AX359">
            <v>2004.0659599999999</v>
          </cell>
          <cell r="AY359">
            <v>8.33</v>
          </cell>
          <cell r="AZ359">
            <v>39.115000000000002</v>
          </cell>
          <cell r="BA359">
            <v>325.82795000000004</v>
          </cell>
          <cell r="BB359">
            <v>117.79</v>
          </cell>
          <cell r="BC359">
            <v>95.290999999999997</v>
          </cell>
          <cell r="BD359">
            <v>11224.32689</v>
          </cell>
          <cell r="BE359">
            <v>26242.563040000001</v>
          </cell>
          <cell r="BG359">
            <v>45.800000000000004</v>
          </cell>
          <cell r="BH359">
            <v>119.97</v>
          </cell>
          <cell r="BI359">
            <v>5494.6260000000002</v>
          </cell>
          <cell r="BJ359">
            <v>22.59</v>
          </cell>
          <cell r="BK359">
            <v>314.09300000000002</v>
          </cell>
          <cell r="BL359">
            <v>7095.3608700000004</v>
          </cell>
          <cell r="BM359">
            <v>44.26</v>
          </cell>
          <cell r="BN359">
            <v>89.326999999999998</v>
          </cell>
          <cell r="BO359">
            <v>3953.6130199999998</v>
          </cell>
          <cell r="BP359">
            <v>43.160000000000004</v>
          </cell>
          <cell r="BQ359">
            <v>160.01599999999999</v>
          </cell>
          <cell r="BR359">
            <v>6906.2905600000004</v>
          </cell>
          <cell r="BS359">
            <v>27.96</v>
          </cell>
          <cell r="BT359">
            <v>255.96700000000001</v>
          </cell>
          <cell r="BU359">
            <v>7156.8373200000005</v>
          </cell>
          <cell r="BV359">
            <v>775</v>
          </cell>
          <cell r="BW359">
            <v>5.6719999999999997</v>
          </cell>
          <cell r="BX359">
            <v>4395.8</v>
          </cell>
          <cell r="BY359">
            <v>29.17</v>
          </cell>
          <cell r="BZ359">
            <v>154.64699999999999</v>
          </cell>
          <cell r="CA359">
            <v>4511.0529900000001</v>
          </cell>
          <cell r="CB359">
            <v>39513.580760000012</v>
          </cell>
          <cell r="CD359">
            <v>17.21</v>
          </cell>
          <cell r="CE359">
            <v>35.433999999999997</v>
          </cell>
          <cell r="CF359">
            <v>609.81913999999995</v>
          </cell>
          <cell r="CG359">
            <v>17.86</v>
          </cell>
          <cell r="CH359">
            <v>29.3</v>
          </cell>
          <cell r="CI359">
            <v>523.298</v>
          </cell>
          <cell r="CJ359">
            <v>1133.1171399999998</v>
          </cell>
          <cell r="CL359">
            <v>1480.93</v>
          </cell>
        </row>
        <row r="360">
          <cell r="A360" t="str">
            <v>04/24/2007</v>
          </cell>
          <cell r="B360">
            <v>39196</v>
          </cell>
          <cell r="C360">
            <v>106.91029055386072</v>
          </cell>
          <cell r="D360">
            <v>150.94396117976621</v>
          </cell>
          <cell r="E360">
            <v>69.269157249374572</v>
          </cell>
          <cell r="F360">
            <v>63.259915375196066</v>
          </cell>
          <cell r="G360">
            <v>116.6779634300126</v>
          </cell>
          <cell r="H360">
            <v>155.53765606121627</v>
          </cell>
          <cell r="I360">
            <v>77.239999999999995</v>
          </cell>
          <cell r="J360">
            <v>39.986110000000004</v>
          </cell>
          <cell r="K360">
            <v>201.38499999999999</v>
          </cell>
          <cell r="L360">
            <v>8052.6027623500004</v>
          </cell>
          <cell r="M360">
            <v>89.76</v>
          </cell>
          <cell r="N360">
            <v>65.698000000000008</v>
          </cell>
          <cell r="O360">
            <v>5897.0524800000012</v>
          </cell>
          <cell r="P360">
            <v>80.39</v>
          </cell>
          <cell r="Q360">
            <v>152.75700000000001</v>
          </cell>
          <cell r="R360">
            <v>12280.13523</v>
          </cell>
          <cell r="S360">
            <v>37.89</v>
          </cell>
          <cell r="T360">
            <v>93.459000000000003</v>
          </cell>
          <cell r="U360">
            <v>3541.1615100000004</v>
          </cell>
          <cell r="V360">
            <v>27.59</v>
          </cell>
          <cell r="W360">
            <v>375.84000000000003</v>
          </cell>
          <cell r="X360">
            <v>10369.4256</v>
          </cell>
          <cell r="Y360">
            <v>91.61</v>
          </cell>
          <cell r="Z360">
            <v>68.054000000000002</v>
          </cell>
          <cell r="AA360">
            <v>6234.4269400000003</v>
          </cell>
          <cell r="AB360">
            <v>21.48</v>
          </cell>
          <cell r="AC360">
            <v>120.77200000000001</v>
          </cell>
          <cell r="AD360">
            <v>2594.1825600000002</v>
          </cell>
          <cell r="AE360">
            <v>64.64</v>
          </cell>
          <cell r="AF360">
            <v>131.88900000000001</v>
          </cell>
          <cell r="AG360">
            <v>8525.3049600000013</v>
          </cell>
          <cell r="AH360">
            <v>59.45</v>
          </cell>
          <cell r="AI360">
            <v>83.381</v>
          </cell>
          <cell r="AJ360">
            <v>4957.0004500000005</v>
          </cell>
          <cell r="AK360">
            <v>62451.292492350003</v>
          </cell>
          <cell r="AM360">
            <v>45.04</v>
          </cell>
          <cell r="AN360">
            <v>47.908999999999999</v>
          </cell>
          <cell r="AO360">
            <v>2157.8213599999999</v>
          </cell>
          <cell r="AP360">
            <v>67.8</v>
          </cell>
          <cell r="AQ360">
            <v>65.948999999999998</v>
          </cell>
          <cell r="AR360">
            <v>4471.3422</v>
          </cell>
          <cell r="AS360">
            <v>141.88</v>
          </cell>
          <cell r="AT360">
            <v>42.899000000000001</v>
          </cell>
          <cell r="AU360">
            <v>6086.5101199999999</v>
          </cell>
          <cell r="AV360">
            <v>77.239999999999995</v>
          </cell>
          <cell r="AW360">
            <v>25.523</v>
          </cell>
          <cell r="AX360">
            <v>1971.3965199999998</v>
          </cell>
          <cell r="AY360">
            <v>8.27</v>
          </cell>
          <cell r="AZ360">
            <v>39.115000000000002</v>
          </cell>
          <cell r="BA360">
            <v>323.48104999999998</v>
          </cell>
          <cell r="BB360">
            <v>117.46000000000001</v>
          </cell>
          <cell r="BC360">
            <v>95.290999999999997</v>
          </cell>
          <cell r="BD360">
            <v>11192.880860000001</v>
          </cell>
          <cell r="BE360">
            <v>26203.432110000002</v>
          </cell>
          <cell r="BG360">
            <v>45.22</v>
          </cell>
          <cell r="BH360">
            <v>119.97</v>
          </cell>
          <cell r="BI360">
            <v>5425.0433999999996</v>
          </cell>
          <cell r="BJ360">
            <v>22.53</v>
          </cell>
          <cell r="BK360">
            <v>314.09300000000002</v>
          </cell>
          <cell r="BL360">
            <v>7076.5152900000012</v>
          </cell>
          <cell r="BM360">
            <v>44.02</v>
          </cell>
          <cell r="BN360">
            <v>89.326999999999998</v>
          </cell>
          <cell r="BO360">
            <v>3932.17454</v>
          </cell>
          <cell r="BP360">
            <v>43.24</v>
          </cell>
          <cell r="BQ360">
            <v>160.01599999999999</v>
          </cell>
          <cell r="BR360">
            <v>6919.09184</v>
          </cell>
          <cell r="BS360">
            <v>27.82</v>
          </cell>
          <cell r="BT360">
            <v>255.96700000000001</v>
          </cell>
          <cell r="BU360">
            <v>7121.0019400000001</v>
          </cell>
          <cell r="BV360">
            <v>785</v>
          </cell>
          <cell r="BW360">
            <v>5.6719999999999997</v>
          </cell>
          <cell r="BX360">
            <v>4452.5199999999995</v>
          </cell>
          <cell r="BY360">
            <v>29.43</v>
          </cell>
          <cell r="BZ360">
            <v>154.64699999999999</v>
          </cell>
          <cell r="CA360">
            <v>4551.2612099999997</v>
          </cell>
          <cell r="CB360">
            <v>39477.608219999995</v>
          </cell>
          <cell r="CD360">
            <v>17.22</v>
          </cell>
          <cell r="CE360">
            <v>35.433999999999997</v>
          </cell>
          <cell r="CF360">
            <v>610.17347999999993</v>
          </cell>
          <cell r="CG360">
            <v>17.39</v>
          </cell>
          <cell r="CH360">
            <v>29.3</v>
          </cell>
          <cell r="CI360">
            <v>509.52700000000004</v>
          </cell>
          <cell r="CJ360">
            <v>1119.70048</v>
          </cell>
          <cell r="CL360">
            <v>1480.41</v>
          </cell>
        </row>
        <row r="361">
          <cell r="A361" t="str">
            <v>04/25/2007</v>
          </cell>
          <cell r="B361">
            <v>39197</v>
          </cell>
          <cell r="C361">
            <v>108.1444817581327</v>
          </cell>
          <cell r="D361">
            <v>152.97657344355505</v>
          </cell>
          <cell r="E361">
            <v>69.518699031097867</v>
          </cell>
          <cell r="F361">
            <v>62.631649826049575</v>
          </cell>
          <cell r="G361">
            <v>117.86097099621688</v>
          </cell>
          <cell r="H361">
            <v>156.90696737817154</v>
          </cell>
          <cell r="I361">
            <v>77.92</v>
          </cell>
          <cell r="J361">
            <v>39.957950000000004</v>
          </cell>
          <cell r="K361">
            <v>201.38499999999999</v>
          </cell>
          <cell r="L361">
            <v>8046.9317607500006</v>
          </cell>
          <cell r="M361">
            <v>92.34</v>
          </cell>
          <cell r="N361">
            <v>65.698000000000008</v>
          </cell>
          <cell r="O361">
            <v>6066.5533200000009</v>
          </cell>
          <cell r="P361">
            <v>81.78</v>
          </cell>
          <cell r="Q361">
            <v>152.75700000000001</v>
          </cell>
          <cell r="R361">
            <v>12492.46746</v>
          </cell>
          <cell r="S361">
            <v>38.44</v>
          </cell>
          <cell r="T361">
            <v>93.459000000000003</v>
          </cell>
          <cell r="U361">
            <v>3592.56396</v>
          </cell>
          <cell r="V361">
            <v>27.64</v>
          </cell>
          <cell r="W361">
            <v>375.84000000000003</v>
          </cell>
          <cell r="X361">
            <v>10388.217600000002</v>
          </cell>
          <cell r="Y361">
            <v>93.08</v>
          </cell>
          <cell r="Z361">
            <v>68.054000000000002</v>
          </cell>
          <cell r="AA361">
            <v>6334.4663200000005</v>
          </cell>
          <cell r="AB361">
            <v>21.75</v>
          </cell>
          <cell r="AC361">
            <v>120.77200000000001</v>
          </cell>
          <cell r="AD361">
            <v>2626.7910000000002</v>
          </cell>
          <cell r="AE361">
            <v>64.73</v>
          </cell>
          <cell r="AF361">
            <v>131.88900000000001</v>
          </cell>
          <cell r="AG361">
            <v>8537.1749700000018</v>
          </cell>
          <cell r="AH361">
            <v>61.01</v>
          </cell>
          <cell r="AI361">
            <v>83.381</v>
          </cell>
          <cell r="AJ361">
            <v>5087.0748100000001</v>
          </cell>
          <cell r="AK361">
            <v>63172.241200749995</v>
          </cell>
          <cell r="AM361">
            <v>45.160000000000004</v>
          </cell>
          <cell r="AN361">
            <v>47.908999999999999</v>
          </cell>
          <cell r="AO361">
            <v>2163.57044</v>
          </cell>
          <cell r="AP361">
            <v>68.460000000000008</v>
          </cell>
          <cell r="AQ361">
            <v>65.948999999999998</v>
          </cell>
          <cell r="AR361">
            <v>4514.8685400000004</v>
          </cell>
          <cell r="AS361">
            <v>143.43</v>
          </cell>
          <cell r="AT361">
            <v>42.899000000000001</v>
          </cell>
          <cell r="AU361">
            <v>6153.0035700000008</v>
          </cell>
          <cell r="AV361">
            <v>77.92</v>
          </cell>
          <cell r="AW361">
            <v>25.523</v>
          </cell>
          <cell r="AX361">
            <v>1988.75216</v>
          </cell>
          <cell r="AY361">
            <v>8.26</v>
          </cell>
          <cell r="AZ361">
            <v>39.115000000000002</v>
          </cell>
          <cell r="BA361">
            <v>323.0899</v>
          </cell>
          <cell r="BB361">
            <v>119.77</v>
          </cell>
          <cell r="BC361">
            <v>95.290999999999997</v>
          </cell>
          <cell r="BD361">
            <v>11413.003069999999</v>
          </cell>
          <cell r="BE361">
            <v>26556.287680000001</v>
          </cell>
          <cell r="BG361">
            <v>45.27</v>
          </cell>
          <cell r="BH361">
            <v>119.97</v>
          </cell>
          <cell r="BI361">
            <v>5431.0419000000002</v>
          </cell>
          <cell r="BJ361">
            <v>22.650000000000002</v>
          </cell>
          <cell r="BK361">
            <v>314.09300000000002</v>
          </cell>
          <cell r="BL361">
            <v>7114.2064500000015</v>
          </cell>
          <cell r="BM361">
            <v>44.07</v>
          </cell>
          <cell r="BN361">
            <v>89.326999999999998</v>
          </cell>
          <cell r="BO361">
            <v>3936.6408900000001</v>
          </cell>
          <cell r="BP361">
            <v>43.14</v>
          </cell>
          <cell r="BQ361">
            <v>160.01599999999999</v>
          </cell>
          <cell r="BR361">
            <v>6903.0902399999995</v>
          </cell>
          <cell r="BS361">
            <v>27.900000000000002</v>
          </cell>
          <cell r="BT361">
            <v>255.96700000000001</v>
          </cell>
          <cell r="BU361">
            <v>7141.4793000000009</v>
          </cell>
          <cell r="BV361">
            <v>797.25</v>
          </cell>
          <cell r="BW361">
            <v>5.6719999999999997</v>
          </cell>
          <cell r="BX361">
            <v>4522.0019999999995</v>
          </cell>
          <cell r="BY361">
            <v>29.560000000000002</v>
          </cell>
          <cell r="BZ361">
            <v>154.64699999999999</v>
          </cell>
          <cell r="CA361">
            <v>4571.3653199999999</v>
          </cell>
          <cell r="CB361">
            <v>39619.826099999998</v>
          </cell>
          <cell r="CD361">
            <v>17.27</v>
          </cell>
          <cell r="CE361">
            <v>35.433999999999997</v>
          </cell>
          <cell r="CF361">
            <v>611.94517999999994</v>
          </cell>
          <cell r="CG361">
            <v>16.95</v>
          </cell>
          <cell r="CH361">
            <v>29.3</v>
          </cell>
          <cell r="CI361">
            <v>496.63499999999999</v>
          </cell>
          <cell r="CJ361">
            <v>1108.5801799999999</v>
          </cell>
          <cell r="CL361">
            <v>1495.42</v>
          </cell>
        </row>
        <row r="362">
          <cell r="A362" t="str">
            <v>04/26/2007</v>
          </cell>
          <cell r="B362">
            <v>39198</v>
          </cell>
          <cell r="C362">
            <v>107.79889667418279</v>
          </cell>
          <cell r="D362">
            <v>154.85695573444241</v>
          </cell>
          <cell r="E362">
            <v>72.020641141949653</v>
          </cell>
          <cell r="F362">
            <v>61.047440755175373</v>
          </cell>
          <cell r="G362">
            <v>117.76875788146279</v>
          </cell>
          <cell r="H362">
            <v>158.15545710833669</v>
          </cell>
          <cell r="I362">
            <v>78.540000000000006</v>
          </cell>
          <cell r="J362">
            <v>39.655240000000006</v>
          </cell>
          <cell r="K362">
            <v>201.38499999999999</v>
          </cell>
          <cell r="L362">
            <v>7985.9705074000012</v>
          </cell>
          <cell r="M362">
            <v>92.77</v>
          </cell>
          <cell r="N362">
            <v>65.698000000000008</v>
          </cell>
          <cell r="O362">
            <v>6094.8034600000001</v>
          </cell>
          <cell r="P362">
            <v>80.02</v>
          </cell>
          <cell r="Q362">
            <v>152.75700000000001</v>
          </cell>
          <cell r="R362">
            <v>12223.61514</v>
          </cell>
          <cell r="S362">
            <v>38.090000000000003</v>
          </cell>
          <cell r="T362">
            <v>93.459000000000003</v>
          </cell>
          <cell r="U362">
            <v>3559.8533100000004</v>
          </cell>
          <cell r="V362">
            <v>28.14</v>
          </cell>
          <cell r="W362">
            <v>375.84000000000003</v>
          </cell>
          <cell r="X362">
            <v>10576.137600000002</v>
          </cell>
          <cell r="Y362">
            <v>93.42</v>
          </cell>
          <cell r="Z362">
            <v>68.054000000000002</v>
          </cell>
          <cell r="AA362">
            <v>6357.6046800000004</v>
          </cell>
          <cell r="AB362">
            <v>21.580000000000002</v>
          </cell>
          <cell r="AC362">
            <v>120.77200000000001</v>
          </cell>
          <cell r="AD362">
            <v>2606.2597600000004</v>
          </cell>
          <cell r="AE362">
            <v>65.010000000000005</v>
          </cell>
          <cell r="AF362">
            <v>131.88900000000001</v>
          </cell>
          <cell r="AG362">
            <v>8574.1038900000021</v>
          </cell>
          <cell r="AH362">
            <v>59.870000000000005</v>
          </cell>
          <cell r="AI362">
            <v>83.381</v>
          </cell>
          <cell r="AJ362">
            <v>4992.0204700000004</v>
          </cell>
          <cell r="AK362">
            <v>62970.368817399998</v>
          </cell>
          <cell r="AM362">
            <v>46.11</v>
          </cell>
          <cell r="AN362">
            <v>47.908999999999999</v>
          </cell>
          <cell r="AO362">
            <v>2209.0839900000001</v>
          </cell>
          <cell r="AP362">
            <v>68.77</v>
          </cell>
          <cell r="AQ362">
            <v>65.948999999999998</v>
          </cell>
          <cell r="AR362">
            <v>4535.3127299999996</v>
          </cell>
          <cell r="AS362">
            <v>145.11000000000001</v>
          </cell>
          <cell r="AT362">
            <v>42.899000000000001</v>
          </cell>
          <cell r="AU362">
            <v>6225.0738900000006</v>
          </cell>
          <cell r="AV362">
            <v>78.540000000000006</v>
          </cell>
          <cell r="AW362">
            <v>25.523</v>
          </cell>
          <cell r="AX362">
            <v>2004.5764200000001</v>
          </cell>
          <cell r="AY362">
            <v>8.36</v>
          </cell>
          <cell r="AZ362">
            <v>39.115000000000002</v>
          </cell>
          <cell r="BA362">
            <v>327.00139999999999</v>
          </cell>
          <cell r="BB362">
            <v>121.54</v>
          </cell>
          <cell r="BC362">
            <v>95.290999999999997</v>
          </cell>
          <cell r="BD362">
            <v>11581.66814</v>
          </cell>
          <cell r="BE362">
            <v>26882.716569999997</v>
          </cell>
          <cell r="BG362">
            <v>47.04</v>
          </cell>
          <cell r="BH362">
            <v>119.97</v>
          </cell>
          <cell r="BI362">
            <v>5643.3887999999997</v>
          </cell>
          <cell r="BJ362">
            <v>23.490000000000002</v>
          </cell>
          <cell r="BK362">
            <v>314.09300000000002</v>
          </cell>
          <cell r="BL362">
            <v>7378.0445700000009</v>
          </cell>
          <cell r="BM362">
            <v>45.56</v>
          </cell>
          <cell r="BN362">
            <v>89.326999999999998</v>
          </cell>
          <cell r="BO362">
            <v>4069.73812</v>
          </cell>
          <cell r="BP362">
            <v>44.19</v>
          </cell>
          <cell r="BQ362">
            <v>160.01599999999999</v>
          </cell>
          <cell r="BR362">
            <v>7071.107039999999</v>
          </cell>
          <cell r="BS362">
            <v>28.82</v>
          </cell>
          <cell r="BT362">
            <v>255.96700000000001</v>
          </cell>
          <cell r="BU362">
            <v>7376.9689400000007</v>
          </cell>
          <cell r="BV362">
            <v>842</v>
          </cell>
          <cell r="BW362">
            <v>5.6719999999999997</v>
          </cell>
          <cell r="BX362">
            <v>4775.8239999999996</v>
          </cell>
          <cell r="BY362">
            <v>30.59</v>
          </cell>
          <cell r="BZ362">
            <v>154.64699999999999</v>
          </cell>
          <cell r="CA362">
            <v>4730.6517299999996</v>
          </cell>
          <cell r="CB362">
            <v>41045.7232</v>
          </cell>
          <cell r="CD362">
            <v>16.52</v>
          </cell>
          <cell r="CE362">
            <v>35.433999999999997</v>
          </cell>
          <cell r="CF362">
            <v>585.3696799999999</v>
          </cell>
          <cell r="CG362">
            <v>16.900000000000002</v>
          </cell>
          <cell r="CH362">
            <v>29.3</v>
          </cell>
          <cell r="CI362">
            <v>495.17000000000007</v>
          </cell>
          <cell r="CJ362">
            <v>1080.5396799999999</v>
          </cell>
          <cell r="CL362">
            <v>1494.25</v>
          </cell>
        </row>
        <row r="363">
          <cell r="A363" t="str">
            <v>04/27/2007</v>
          </cell>
          <cell r="B363">
            <v>39199</v>
          </cell>
          <cell r="C363">
            <v>107.7106600907729</v>
          </cell>
          <cell r="D363">
            <v>155.41660135480782</v>
          </cell>
          <cell r="E363">
            <v>70.40307297061446</v>
          </cell>
          <cell r="F363">
            <v>58.073532221793009</v>
          </cell>
          <cell r="G363">
            <v>117.75457124842367</v>
          </cell>
          <cell r="H363">
            <v>157.02778896496176</v>
          </cell>
          <cell r="I363">
            <v>77.98</v>
          </cell>
          <cell r="J363">
            <v>39.753790000000002</v>
          </cell>
          <cell r="K363">
            <v>201.38499999999999</v>
          </cell>
          <cell r="L363">
            <v>8005.8169991499999</v>
          </cell>
          <cell r="M363">
            <v>92.460000000000008</v>
          </cell>
          <cell r="N363">
            <v>65.698000000000008</v>
          </cell>
          <cell r="O363">
            <v>6074.4370800000015</v>
          </cell>
          <cell r="P363">
            <v>80.350000000000009</v>
          </cell>
          <cell r="Q363">
            <v>152.75700000000001</v>
          </cell>
          <cell r="R363">
            <v>12274.024950000001</v>
          </cell>
          <cell r="S363">
            <v>38.130000000000003</v>
          </cell>
          <cell r="T363">
            <v>93.459000000000003</v>
          </cell>
          <cell r="U363">
            <v>3563.5916700000002</v>
          </cell>
          <cell r="V363">
            <v>27.82</v>
          </cell>
          <cell r="W363">
            <v>375.84000000000003</v>
          </cell>
          <cell r="X363">
            <v>10455.8688</v>
          </cell>
          <cell r="Y363">
            <v>92.02</v>
          </cell>
          <cell r="Z363">
            <v>68.054000000000002</v>
          </cell>
          <cell r="AA363">
            <v>6262.3290799999995</v>
          </cell>
          <cell r="AB363">
            <v>21.650000000000002</v>
          </cell>
          <cell r="AC363">
            <v>120.77200000000001</v>
          </cell>
          <cell r="AD363">
            <v>2614.7138000000004</v>
          </cell>
          <cell r="AE363">
            <v>65.650000000000006</v>
          </cell>
          <cell r="AF363">
            <v>131.88900000000001</v>
          </cell>
          <cell r="AG363">
            <v>8658.512850000001</v>
          </cell>
          <cell r="AH363">
            <v>60.08</v>
          </cell>
          <cell r="AI363">
            <v>83.381</v>
          </cell>
          <cell r="AJ363">
            <v>5009.5304799999994</v>
          </cell>
          <cell r="AK363">
            <v>62918.825709149998</v>
          </cell>
          <cell r="AM363">
            <v>45.84</v>
          </cell>
          <cell r="AN363">
            <v>47.908999999999999</v>
          </cell>
          <cell r="AO363">
            <v>2196.1485600000001</v>
          </cell>
          <cell r="AP363">
            <v>68.75</v>
          </cell>
          <cell r="AQ363">
            <v>65.948999999999998</v>
          </cell>
          <cell r="AR363">
            <v>4533.9937499999996</v>
          </cell>
          <cell r="AS363">
            <v>146.59</v>
          </cell>
          <cell r="AT363">
            <v>42.899000000000001</v>
          </cell>
          <cell r="AU363">
            <v>6288.56441</v>
          </cell>
          <cell r="AV363">
            <v>77.98</v>
          </cell>
          <cell r="AW363">
            <v>25.523</v>
          </cell>
          <cell r="AX363">
            <v>1990.2835400000001</v>
          </cell>
          <cell r="AY363">
            <v>8.44</v>
          </cell>
          <cell r="AZ363">
            <v>39.115000000000002</v>
          </cell>
          <cell r="BA363">
            <v>330.13060000000002</v>
          </cell>
          <cell r="BB363">
            <v>122.16</v>
          </cell>
          <cell r="BC363">
            <v>95.290999999999997</v>
          </cell>
          <cell r="BD363">
            <v>11640.74856</v>
          </cell>
          <cell r="BE363">
            <v>26979.869419999999</v>
          </cell>
          <cell r="BG363">
            <v>46.02</v>
          </cell>
          <cell r="BH363">
            <v>119.97</v>
          </cell>
          <cell r="BI363">
            <v>5521.0194000000001</v>
          </cell>
          <cell r="BJ363">
            <v>22.92</v>
          </cell>
          <cell r="BK363">
            <v>314.09300000000002</v>
          </cell>
          <cell r="BL363">
            <v>7199.0115600000008</v>
          </cell>
          <cell r="BM363">
            <v>45.19</v>
          </cell>
          <cell r="BN363">
            <v>89.326999999999998</v>
          </cell>
          <cell r="BO363">
            <v>4036.6871299999998</v>
          </cell>
          <cell r="BP363">
            <v>43.14</v>
          </cell>
          <cell r="BQ363">
            <v>160.01599999999999</v>
          </cell>
          <cell r="BR363">
            <v>6903.0902399999995</v>
          </cell>
          <cell r="BS363">
            <v>27.96</v>
          </cell>
          <cell r="BT363">
            <v>255.96700000000001</v>
          </cell>
          <cell r="BU363">
            <v>7156.8373200000005</v>
          </cell>
          <cell r="BV363">
            <v>817.5</v>
          </cell>
          <cell r="BW363">
            <v>5.6719999999999997</v>
          </cell>
          <cell r="BX363">
            <v>4636.8599999999997</v>
          </cell>
          <cell r="BY363">
            <v>30.200000000000003</v>
          </cell>
          <cell r="BZ363">
            <v>154.64699999999999</v>
          </cell>
          <cell r="CA363">
            <v>4670.3393999999998</v>
          </cell>
          <cell r="CB363">
            <v>40123.845049999996</v>
          </cell>
          <cell r="CD363">
            <v>16.25</v>
          </cell>
          <cell r="CE363">
            <v>35.433999999999997</v>
          </cell>
          <cell r="CF363">
            <v>575.80250000000001</v>
          </cell>
          <cell r="CG363">
            <v>15.43</v>
          </cell>
          <cell r="CH363">
            <v>29.3</v>
          </cell>
          <cell r="CI363">
            <v>452.09899999999999</v>
          </cell>
          <cell r="CJ363">
            <v>1027.9014999999999</v>
          </cell>
          <cell r="CL363">
            <v>1494.07</v>
          </cell>
        </row>
        <row r="364">
          <cell r="A364" t="str">
            <v>04/30/2007</v>
          </cell>
          <cell r="B364">
            <v>39202</v>
          </cell>
          <cell r="C364">
            <v>105.53026503961217</v>
          </cell>
          <cell r="D364">
            <v>155.60595741130169</v>
          </cell>
          <cell r="E364">
            <v>68.924011939996717</v>
          </cell>
          <cell r="F364">
            <v>56.326917497989889</v>
          </cell>
          <cell r="G364">
            <v>116.83244010088272</v>
          </cell>
          <cell r="H364">
            <v>153.38300443012486</v>
          </cell>
          <cell r="I364">
            <v>76.17</v>
          </cell>
          <cell r="J364">
            <v>38.761180000000003</v>
          </cell>
          <cell r="K364">
            <v>201.38499999999999</v>
          </cell>
          <cell r="L364">
            <v>7805.9202343000006</v>
          </cell>
          <cell r="M364">
            <v>90.72</v>
          </cell>
          <cell r="N364">
            <v>65.698000000000008</v>
          </cell>
          <cell r="O364">
            <v>5960.1225600000007</v>
          </cell>
          <cell r="P364">
            <v>80.100000000000009</v>
          </cell>
          <cell r="Q364">
            <v>152.75700000000001</v>
          </cell>
          <cell r="R364">
            <v>12235.835700000001</v>
          </cell>
          <cell r="S364">
            <v>36.83</v>
          </cell>
          <cell r="T364">
            <v>93.459000000000003</v>
          </cell>
          <cell r="U364">
            <v>3442.0949700000001</v>
          </cell>
          <cell r="V364">
            <v>27.21</v>
          </cell>
          <cell r="W364">
            <v>375.84000000000003</v>
          </cell>
          <cell r="X364">
            <v>10226.606400000001</v>
          </cell>
          <cell r="Y364">
            <v>90.16</v>
          </cell>
          <cell r="Z364">
            <v>68.054000000000002</v>
          </cell>
          <cell r="AA364">
            <v>6135.7486399999998</v>
          </cell>
          <cell r="AB364">
            <v>21.27</v>
          </cell>
          <cell r="AC364">
            <v>120.77200000000001</v>
          </cell>
          <cell r="AD364">
            <v>2568.82044</v>
          </cell>
          <cell r="AE364">
            <v>63.77</v>
          </cell>
          <cell r="AF364">
            <v>131.88900000000001</v>
          </cell>
          <cell r="AG364">
            <v>8410.5615300000009</v>
          </cell>
          <cell r="AH364">
            <v>58.28</v>
          </cell>
          <cell r="AI364">
            <v>83.381</v>
          </cell>
          <cell r="AJ364">
            <v>4859.4446800000005</v>
          </cell>
          <cell r="AK364">
            <v>61645.155154300002</v>
          </cell>
          <cell r="AM364">
            <v>44.61</v>
          </cell>
          <cell r="AN364">
            <v>47.908999999999999</v>
          </cell>
          <cell r="AO364">
            <v>2137.2204899999997</v>
          </cell>
          <cell r="AP364">
            <v>69.12</v>
          </cell>
          <cell r="AQ364">
            <v>65.948999999999998</v>
          </cell>
          <cell r="AR364">
            <v>4558.3948799999998</v>
          </cell>
          <cell r="AS364">
            <v>145.82</v>
          </cell>
          <cell r="AT364">
            <v>42.899000000000001</v>
          </cell>
          <cell r="AU364">
            <v>6255.5321800000002</v>
          </cell>
          <cell r="AV364">
            <v>76.17</v>
          </cell>
          <cell r="AW364">
            <v>25.523</v>
          </cell>
          <cell r="AX364">
            <v>1944.08691</v>
          </cell>
          <cell r="AY364">
            <v>8.51</v>
          </cell>
          <cell r="AZ364">
            <v>39.115000000000002</v>
          </cell>
          <cell r="BA364">
            <v>332.86865</v>
          </cell>
          <cell r="BB364">
            <v>123.67</v>
          </cell>
          <cell r="BC364">
            <v>95.290999999999997</v>
          </cell>
          <cell r="BD364">
            <v>11784.63797</v>
          </cell>
          <cell r="BE364">
            <v>27012.74108</v>
          </cell>
          <cell r="BG364">
            <v>44.77</v>
          </cell>
          <cell r="BH364">
            <v>119.97</v>
          </cell>
          <cell r="BI364">
            <v>5371.0569000000005</v>
          </cell>
          <cell r="BJ364">
            <v>22.18</v>
          </cell>
          <cell r="BK364">
            <v>314.09300000000002</v>
          </cell>
          <cell r="BL364">
            <v>6966.5827400000007</v>
          </cell>
          <cell r="BM364">
            <v>44.11</v>
          </cell>
          <cell r="BN364">
            <v>89.326999999999998</v>
          </cell>
          <cell r="BO364">
            <v>3940.2139699999998</v>
          </cell>
          <cell r="BP364">
            <v>42.71</v>
          </cell>
          <cell r="BQ364">
            <v>160.01599999999999</v>
          </cell>
          <cell r="BR364">
            <v>6834.2833599999994</v>
          </cell>
          <cell r="BS364">
            <v>26.900000000000002</v>
          </cell>
          <cell r="BT364">
            <v>255.96700000000001</v>
          </cell>
          <cell r="BU364">
            <v>6885.5123000000012</v>
          </cell>
          <cell r="BV364">
            <v>824</v>
          </cell>
          <cell r="BW364">
            <v>5.6719999999999997</v>
          </cell>
          <cell r="BX364">
            <v>4673.7280000000001</v>
          </cell>
          <cell r="BY364">
            <v>29.78</v>
          </cell>
          <cell r="BZ364">
            <v>154.786</v>
          </cell>
          <cell r="CA364">
            <v>4609.5270799999998</v>
          </cell>
          <cell r="CB364">
            <v>39280.904350000004</v>
          </cell>
          <cell r="CD364">
            <v>16.13</v>
          </cell>
          <cell r="CE364">
            <v>35.433999999999997</v>
          </cell>
          <cell r="CF364">
            <v>571.55041999999992</v>
          </cell>
          <cell r="CG364">
            <v>14.52</v>
          </cell>
          <cell r="CH364">
            <v>29.3</v>
          </cell>
          <cell r="CI364">
            <v>425.43599999999998</v>
          </cell>
          <cell r="CJ364">
            <v>996.98641999999995</v>
          </cell>
          <cell r="CL364">
            <v>1482.3700000000001</v>
          </cell>
        </row>
        <row r="365">
          <cell r="A365" t="str">
            <v>05/01/2007</v>
          </cell>
          <cell r="B365">
            <v>39203</v>
          </cell>
          <cell r="C365">
            <v>107.34709276108482</v>
          </cell>
          <cell r="D365">
            <v>149.14748939779878</v>
          </cell>
          <cell r="E365">
            <v>69.85696113438074</v>
          </cell>
          <cell r="F365">
            <v>57.301666669806963</v>
          </cell>
          <cell r="G365">
            <v>117.1421815889029</v>
          </cell>
          <cell r="H365">
            <v>152.01369311316952</v>
          </cell>
          <cell r="I365">
            <v>75.489999999999995</v>
          </cell>
          <cell r="J365">
            <v>39.042770000000004</v>
          </cell>
          <cell r="K365">
            <v>201.38499999999999</v>
          </cell>
          <cell r="L365">
            <v>7862.6282364500003</v>
          </cell>
          <cell r="M365">
            <v>90.460000000000008</v>
          </cell>
          <cell r="N365">
            <v>65.698000000000008</v>
          </cell>
          <cell r="O365">
            <v>5943.0410800000009</v>
          </cell>
          <cell r="P365">
            <v>80.42</v>
          </cell>
          <cell r="Q365">
            <v>152.75700000000001</v>
          </cell>
          <cell r="R365">
            <v>12284.71794</v>
          </cell>
          <cell r="S365">
            <v>36.39</v>
          </cell>
          <cell r="T365">
            <v>93.459000000000003</v>
          </cell>
          <cell r="U365">
            <v>3400.9730100000002</v>
          </cell>
          <cell r="V365">
            <v>29.8</v>
          </cell>
          <cell r="W365">
            <v>375.84000000000003</v>
          </cell>
          <cell r="X365">
            <v>11200.032000000001</v>
          </cell>
          <cell r="Y365">
            <v>90.84</v>
          </cell>
          <cell r="Z365">
            <v>68.054000000000002</v>
          </cell>
          <cell r="AA365">
            <v>6182.0253600000005</v>
          </cell>
          <cell r="AB365">
            <v>21.400000000000002</v>
          </cell>
          <cell r="AC365">
            <v>120.77200000000001</v>
          </cell>
          <cell r="AD365">
            <v>2584.5208000000002</v>
          </cell>
          <cell r="AE365">
            <v>63.43</v>
          </cell>
          <cell r="AF365">
            <v>131.88900000000001</v>
          </cell>
          <cell r="AG365">
            <v>8365.7192700000014</v>
          </cell>
          <cell r="AH365">
            <v>58.56</v>
          </cell>
          <cell r="AI365">
            <v>83.381</v>
          </cell>
          <cell r="AJ365">
            <v>4882.7913600000002</v>
          </cell>
          <cell r="AK365">
            <v>62706.449056450008</v>
          </cell>
          <cell r="AM365">
            <v>44.15</v>
          </cell>
          <cell r="AN365">
            <v>47.908999999999999</v>
          </cell>
          <cell r="AO365">
            <v>2115.18235</v>
          </cell>
          <cell r="AP365">
            <v>67.210000000000008</v>
          </cell>
          <cell r="AQ365">
            <v>65.948999999999998</v>
          </cell>
          <cell r="AR365">
            <v>4432.4322900000006</v>
          </cell>
          <cell r="AS365">
            <v>142.49</v>
          </cell>
          <cell r="AT365">
            <v>42.899000000000001</v>
          </cell>
          <cell r="AU365">
            <v>6112.6785100000006</v>
          </cell>
          <cell r="AV365">
            <v>75.489999999999995</v>
          </cell>
          <cell r="AW365">
            <v>25.523</v>
          </cell>
          <cell r="AX365">
            <v>1926.7312699999998</v>
          </cell>
          <cell r="AY365">
            <v>8.19</v>
          </cell>
          <cell r="AZ365">
            <v>39.115000000000002</v>
          </cell>
          <cell r="BA365">
            <v>320.35185000000001</v>
          </cell>
          <cell r="BB365">
            <v>115.27</v>
          </cell>
          <cell r="BC365">
            <v>95.290999999999997</v>
          </cell>
          <cell r="BD365">
            <v>10984.193569999999</v>
          </cell>
          <cell r="BE365">
            <v>25891.56984</v>
          </cell>
          <cell r="BG365">
            <v>46.46</v>
          </cell>
          <cell r="BH365">
            <v>119.97</v>
          </cell>
          <cell r="BI365">
            <v>5573.8062</v>
          </cell>
          <cell r="BJ365">
            <v>22.650000000000002</v>
          </cell>
          <cell r="BK365">
            <v>314.09300000000002</v>
          </cell>
          <cell r="BL365">
            <v>7114.2064500000015</v>
          </cell>
          <cell r="BM365">
            <v>44.39</v>
          </cell>
          <cell r="BN365">
            <v>89.326999999999998</v>
          </cell>
          <cell r="BO365">
            <v>3965.2255300000002</v>
          </cell>
          <cell r="BP365">
            <v>43.44</v>
          </cell>
          <cell r="BQ365">
            <v>160.01599999999999</v>
          </cell>
          <cell r="BR365">
            <v>6951.0950399999992</v>
          </cell>
          <cell r="BS365">
            <v>27</v>
          </cell>
          <cell r="BT365">
            <v>255.96700000000001</v>
          </cell>
          <cell r="BU365">
            <v>6911.1090000000004</v>
          </cell>
          <cell r="BV365">
            <v>830</v>
          </cell>
          <cell r="BW365">
            <v>5.6719999999999997</v>
          </cell>
          <cell r="BX365">
            <v>4707.7599999999993</v>
          </cell>
          <cell r="BY365">
            <v>29.650000000000002</v>
          </cell>
          <cell r="BZ365">
            <v>154.786</v>
          </cell>
          <cell r="CA365">
            <v>4589.4049000000005</v>
          </cell>
          <cell r="CB365">
            <v>39812.607120000001</v>
          </cell>
          <cell r="CD365">
            <v>16.22</v>
          </cell>
          <cell r="CE365">
            <v>35.433999999999997</v>
          </cell>
          <cell r="CF365">
            <v>574.73947999999996</v>
          </cell>
          <cell r="CG365">
            <v>15</v>
          </cell>
          <cell r="CH365">
            <v>29.3</v>
          </cell>
          <cell r="CI365">
            <v>439.5</v>
          </cell>
          <cell r="CJ365">
            <v>1014.23948</v>
          </cell>
          <cell r="CL365">
            <v>1486.3000000000002</v>
          </cell>
        </row>
        <row r="366">
          <cell r="A366" t="str">
            <v>05/02/2007</v>
          </cell>
          <cell r="B366">
            <v>39204</v>
          </cell>
          <cell r="C366">
            <v>108.58100827595823</v>
          </cell>
          <cell r="D366">
            <v>151.63759320664187</v>
          </cell>
          <cell r="E366">
            <v>70.209878903546468</v>
          </cell>
          <cell r="F366">
            <v>56.565969480118049</v>
          </cell>
          <cell r="G366">
            <v>117.90037831021436</v>
          </cell>
          <cell r="H366">
            <v>153.48368908578331</v>
          </cell>
          <cell r="I366">
            <v>76.22</v>
          </cell>
          <cell r="J366">
            <v>39.55668</v>
          </cell>
          <cell r="K366">
            <v>201.38499999999999</v>
          </cell>
          <cell r="L366">
            <v>7966.1220017999995</v>
          </cell>
          <cell r="M366">
            <v>91.7</v>
          </cell>
          <cell r="N366">
            <v>65.698000000000008</v>
          </cell>
          <cell r="O366">
            <v>6024.5066000000006</v>
          </cell>
          <cell r="P366">
            <v>82.02</v>
          </cell>
          <cell r="Q366">
            <v>152.75700000000001</v>
          </cell>
          <cell r="R366">
            <v>12529.129139999999</v>
          </cell>
          <cell r="S366">
            <v>37</v>
          </cell>
          <cell r="T366">
            <v>93.459000000000003</v>
          </cell>
          <cell r="U366">
            <v>3457.9830000000002</v>
          </cell>
          <cell r="V366">
            <v>29.77</v>
          </cell>
          <cell r="W366">
            <v>375.84000000000003</v>
          </cell>
          <cell r="X366">
            <v>11188.756800000001</v>
          </cell>
          <cell r="Y366">
            <v>91.89</v>
          </cell>
          <cell r="Z366">
            <v>68.054000000000002</v>
          </cell>
          <cell r="AA366">
            <v>6253.4820600000003</v>
          </cell>
          <cell r="AB366">
            <v>21.59</v>
          </cell>
          <cell r="AC366">
            <v>120.77200000000001</v>
          </cell>
          <cell r="AD366">
            <v>2607.4674800000003</v>
          </cell>
          <cell r="AE366">
            <v>64.400000000000006</v>
          </cell>
          <cell r="AF366">
            <v>131.88900000000001</v>
          </cell>
          <cell r="AG366">
            <v>8493.6516000000011</v>
          </cell>
          <cell r="AH366">
            <v>58.84</v>
          </cell>
          <cell r="AI366">
            <v>83.381</v>
          </cell>
          <cell r="AJ366">
            <v>4906.1380400000007</v>
          </cell>
          <cell r="AK366">
            <v>63427.236721800007</v>
          </cell>
          <cell r="AM366">
            <v>47.74</v>
          </cell>
          <cell r="AN366">
            <v>47.908999999999999</v>
          </cell>
          <cell r="AO366">
            <v>2287.1756599999999</v>
          </cell>
          <cell r="AP366">
            <v>67.5</v>
          </cell>
          <cell r="AQ366">
            <v>65.948999999999998</v>
          </cell>
          <cell r="AR366">
            <v>4451.5574999999999</v>
          </cell>
          <cell r="AS366">
            <v>144.45000000000002</v>
          </cell>
          <cell r="AT366">
            <v>42.899000000000001</v>
          </cell>
          <cell r="AU366">
            <v>6196.7605500000009</v>
          </cell>
          <cell r="AV366">
            <v>76.22</v>
          </cell>
          <cell r="AW366">
            <v>25.523</v>
          </cell>
          <cell r="AX366">
            <v>1945.3630599999999</v>
          </cell>
          <cell r="AY366">
            <v>8.27</v>
          </cell>
          <cell r="AZ366">
            <v>39.115000000000002</v>
          </cell>
          <cell r="BA366">
            <v>323.48104999999998</v>
          </cell>
          <cell r="BB366">
            <v>116.69</v>
          </cell>
          <cell r="BC366">
            <v>95.290999999999997</v>
          </cell>
          <cell r="BD366">
            <v>11119.506789999999</v>
          </cell>
          <cell r="BE366">
            <v>26323.84461</v>
          </cell>
          <cell r="BG366">
            <v>46.75</v>
          </cell>
          <cell r="BH366">
            <v>119.97</v>
          </cell>
          <cell r="BI366">
            <v>5608.5974999999999</v>
          </cell>
          <cell r="BJ366">
            <v>22.740000000000002</v>
          </cell>
          <cell r="BK366">
            <v>314.09300000000002</v>
          </cell>
          <cell r="BL366">
            <v>7142.4748200000013</v>
          </cell>
          <cell r="BM366">
            <v>44.85</v>
          </cell>
          <cell r="BN366">
            <v>89.326999999999998</v>
          </cell>
          <cell r="BO366">
            <v>4006.3159500000002</v>
          </cell>
          <cell r="BP366">
            <v>43.85</v>
          </cell>
          <cell r="BQ366">
            <v>160.01599999999999</v>
          </cell>
          <cell r="BR366">
            <v>7016.7015999999994</v>
          </cell>
          <cell r="BS366">
            <v>26.91</v>
          </cell>
          <cell r="BT366">
            <v>255.96700000000001</v>
          </cell>
          <cell r="BU366">
            <v>6888.07197</v>
          </cell>
          <cell r="BV366">
            <v>835.5</v>
          </cell>
          <cell r="BW366">
            <v>5.6719999999999997</v>
          </cell>
          <cell r="BX366">
            <v>4738.9560000000001</v>
          </cell>
          <cell r="BY366">
            <v>29.8</v>
          </cell>
          <cell r="BZ366">
            <v>154.786</v>
          </cell>
          <cell r="CA366">
            <v>4612.6228000000001</v>
          </cell>
          <cell r="CB366">
            <v>40013.740640000004</v>
          </cell>
          <cell r="CD366">
            <v>15.96</v>
          </cell>
          <cell r="CE366">
            <v>35.433999999999997</v>
          </cell>
          <cell r="CF366">
            <v>565.52664000000004</v>
          </cell>
          <cell r="CG366">
            <v>14.870000000000001</v>
          </cell>
          <cell r="CH366">
            <v>29.3</v>
          </cell>
          <cell r="CI366">
            <v>435.69100000000003</v>
          </cell>
          <cell r="CJ366">
            <v>1001.2176400000001</v>
          </cell>
          <cell r="CL366">
            <v>1495.92</v>
          </cell>
        </row>
        <row r="367">
          <cell r="A367" t="str">
            <v>05/03/2007</v>
          </cell>
          <cell r="B367">
            <v>39205</v>
          </cell>
          <cell r="C367">
            <v>108.86196866817812</v>
          </cell>
          <cell r="D367">
            <v>155.50702021022775</v>
          </cell>
          <cell r="E367">
            <v>70.485890598818017</v>
          </cell>
          <cell r="F367">
            <v>56.560586429164125</v>
          </cell>
          <cell r="G367">
            <v>118.41030895334173</v>
          </cell>
          <cell r="H367">
            <v>162.82722513089004</v>
          </cell>
          <cell r="I367">
            <v>80.86</v>
          </cell>
          <cell r="J367">
            <v>40.281780000000005</v>
          </cell>
          <cell r="K367">
            <v>201.38499999999999</v>
          </cell>
          <cell r="L367">
            <v>8112.1462653000008</v>
          </cell>
          <cell r="M367">
            <v>91.69</v>
          </cell>
          <cell r="N367">
            <v>65.698000000000008</v>
          </cell>
          <cell r="O367">
            <v>6023.8496200000009</v>
          </cell>
          <cell r="P367">
            <v>80.81</v>
          </cell>
          <cell r="Q367">
            <v>152.75700000000001</v>
          </cell>
          <cell r="R367">
            <v>12344.293170000001</v>
          </cell>
          <cell r="S367">
            <v>37.25</v>
          </cell>
          <cell r="T367">
            <v>93.459000000000003</v>
          </cell>
          <cell r="U367">
            <v>3481.3477499999999</v>
          </cell>
          <cell r="V367">
            <v>30</v>
          </cell>
          <cell r="W367">
            <v>375.84000000000003</v>
          </cell>
          <cell r="X367">
            <v>11275.2</v>
          </cell>
          <cell r="Y367">
            <v>91.960000000000008</v>
          </cell>
          <cell r="Z367">
            <v>68.054000000000002</v>
          </cell>
          <cell r="AA367">
            <v>6258.2458400000005</v>
          </cell>
          <cell r="AB367">
            <v>21.71</v>
          </cell>
          <cell r="AC367">
            <v>120.77200000000001</v>
          </cell>
          <cell r="AD367">
            <v>2621.9601200000002</v>
          </cell>
          <cell r="AE367">
            <v>64.63</v>
          </cell>
          <cell r="AF367">
            <v>131.88900000000001</v>
          </cell>
          <cell r="AG367">
            <v>8523.9860700000008</v>
          </cell>
          <cell r="AH367">
            <v>59.370000000000005</v>
          </cell>
          <cell r="AI367">
            <v>83.381</v>
          </cell>
          <cell r="AJ367">
            <v>4950.3299700000007</v>
          </cell>
          <cell r="AK367">
            <v>63591.358805300006</v>
          </cell>
          <cell r="AM367">
            <v>49.27</v>
          </cell>
          <cell r="AN367">
            <v>47.908999999999999</v>
          </cell>
          <cell r="AO367">
            <v>2360.4764300000002</v>
          </cell>
          <cell r="AP367">
            <v>67.790000000000006</v>
          </cell>
          <cell r="AQ367">
            <v>65.948999999999998</v>
          </cell>
          <cell r="AR367">
            <v>4470.68271</v>
          </cell>
          <cell r="AS367">
            <v>150.91</v>
          </cell>
          <cell r="AT367">
            <v>42.899000000000001</v>
          </cell>
          <cell r="AU367">
            <v>6473.8880900000004</v>
          </cell>
          <cell r="AV367">
            <v>80.86</v>
          </cell>
          <cell r="AW367">
            <v>25.523</v>
          </cell>
          <cell r="AX367">
            <v>2063.7897800000001</v>
          </cell>
          <cell r="AY367">
            <v>8.2900000000000009</v>
          </cell>
          <cell r="AZ367">
            <v>39.115000000000002</v>
          </cell>
          <cell r="BA367">
            <v>324.26335000000006</v>
          </cell>
          <cell r="BB367">
            <v>118.61</v>
          </cell>
          <cell r="BC367">
            <v>95.290999999999997</v>
          </cell>
          <cell r="BD367">
            <v>11302.46551</v>
          </cell>
          <cell r="BE367">
            <v>26995.565869999999</v>
          </cell>
          <cell r="BG367">
            <v>47.46</v>
          </cell>
          <cell r="BH367">
            <v>119.97</v>
          </cell>
          <cell r="BI367">
            <v>5693.7762000000002</v>
          </cell>
          <cell r="BJ367">
            <v>22.77</v>
          </cell>
          <cell r="BK367">
            <v>314.09300000000002</v>
          </cell>
          <cell r="BL367">
            <v>7151.89761</v>
          </cell>
          <cell r="BM367">
            <v>45.14</v>
          </cell>
          <cell r="BN367">
            <v>89.326999999999998</v>
          </cell>
          <cell r="BO367">
            <v>4032.2207800000001</v>
          </cell>
          <cell r="BP367">
            <v>43.900000000000006</v>
          </cell>
          <cell r="BQ367">
            <v>160.01599999999999</v>
          </cell>
          <cell r="BR367">
            <v>7024.7024000000001</v>
          </cell>
          <cell r="BS367">
            <v>26.96</v>
          </cell>
          <cell r="BT367">
            <v>255.96700000000001</v>
          </cell>
          <cell r="BU367">
            <v>6900.8703200000009</v>
          </cell>
          <cell r="BV367">
            <v>834.5</v>
          </cell>
          <cell r="BW367">
            <v>5.6719999999999997</v>
          </cell>
          <cell r="BX367">
            <v>4733.2839999999997</v>
          </cell>
          <cell r="BY367">
            <v>29.94</v>
          </cell>
          <cell r="BZ367">
            <v>154.786</v>
          </cell>
          <cell r="CA367">
            <v>4634.2928400000001</v>
          </cell>
          <cell r="CB367">
            <v>40171.044150000002</v>
          </cell>
          <cell r="CD367">
            <v>16.04</v>
          </cell>
          <cell r="CE367">
            <v>35.433999999999997</v>
          </cell>
          <cell r="CF367">
            <v>568.36135999999988</v>
          </cell>
          <cell r="CG367">
            <v>14.77</v>
          </cell>
          <cell r="CH367">
            <v>29.3</v>
          </cell>
          <cell r="CI367">
            <v>432.76100000000002</v>
          </cell>
          <cell r="CJ367">
            <v>1001.1223599999998</v>
          </cell>
          <cell r="CL367">
            <v>1502.39</v>
          </cell>
        </row>
        <row r="368">
          <cell r="A368" t="str">
            <v>05/04/2007</v>
          </cell>
          <cell r="B368">
            <v>39206</v>
          </cell>
          <cell r="C368">
            <v>109.25974836651923</v>
          </cell>
          <cell r="D368">
            <v>155.1122017210765</v>
          </cell>
          <cell r="E368">
            <v>69.077329172835107</v>
          </cell>
          <cell r="F368">
            <v>56.491680213112325</v>
          </cell>
          <cell r="G368">
            <v>118.66488020176544</v>
          </cell>
          <cell r="H368">
            <v>163.83407168747482</v>
          </cell>
          <cell r="I368">
            <v>81.36</v>
          </cell>
          <cell r="J368">
            <v>40.119870000000006</v>
          </cell>
          <cell r="K368">
            <v>201.38499999999999</v>
          </cell>
          <cell r="L368">
            <v>8079.5400199500009</v>
          </cell>
          <cell r="M368">
            <v>92.36</v>
          </cell>
          <cell r="N368">
            <v>65.698000000000008</v>
          </cell>
          <cell r="O368">
            <v>6067.8672800000004</v>
          </cell>
          <cell r="P368">
            <v>80.47</v>
          </cell>
          <cell r="Q368">
            <v>152.75700000000001</v>
          </cell>
          <cell r="R368">
            <v>12292.35579</v>
          </cell>
          <cell r="S368">
            <v>37.1</v>
          </cell>
          <cell r="T368">
            <v>93.459000000000003</v>
          </cell>
          <cell r="U368">
            <v>3467.3289000000004</v>
          </cell>
          <cell r="V368">
            <v>30.5</v>
          </cell>
          <cell r="W368">
            <v>375.84000000000003</v>
          </cell>
          <cell r="X368">
            <v>11463.12</v>
          </cell>
          <cell r="Y368">
            <v>92.98</v>
          </cell>
          <cell r="Z368">
            <v>68.054000000000002</v>
          </cell>
          <cell r="AA368">
            <v>6327.6609200000003</v>
          </cell>
          <cell r="AB368">
            <v>21.66</v>
          </cell>
          <cell r="AC368">
            <v>120.77200000000001</v>
          </cell>
          <cell r="AD368">
            <v>2615.9215200000003</v>
          </cell>
          <cell r="AE368">
            <v>64.900000000000006</v>
          </cell>
          <cell r="AF368">
            <v>131.88900000000001</v>
          </cell>
          <cell r="AG368">
            <v>8559.5961000000007</v>
          </cell>
          <cell r="AH368">
            <v>59.370000000000005</v>
          </cell>
          <cell r="AI368">
            <v>83.381</v>
          </cell>
          <cell r="AJ368">
            <v>4950.3299700000007</v>
          </cell>
          <cell r="AK368">
            <v>63823.72049995001</v>
          </cell>
          <cell r="AM368">
            <v>49.31</v>
          </cell>
          <cell r="AN368">
            <v>47.908999999999999</v>
          </cell>
          <cell r="AO368">
            <v>2362.3927899999999</v>
          </cell>
          <cell r="AP368">
            <v>67.88</v>
          </cell>
          <cell r="AQ368">
            <v>65.948999999999998</v>
          </cell>
          <cell r="AR368">
            <v>4476.6181199999992</v>
          </cell>
          <cell r="AS368">
            <v>149.32</v>
          </cell>
          <cell r="AT368">
            <v>42.899000000000001</v>
          </cell>
          <cell r="AU368">
            <v>6405.67868</v>
          </cell>
          <cell r="AV368">
            <v>81.36</v>
          </cell>
          <cell r="AW368">
            <v>25.523</v>
          </cell>
          <cell r="AX368">
            <v>2076.5512800000001</v>
          </cell>
          <cell r="AY368">
            <v>8.120000000000001</v>
          </cell>
          <cell r="AZ368">
            <v>39.115000000000002</v>
          </cell>
          <cell r="BA368">
            <v>317.61380000000008</v>
          </cell>
          <cell r="BB368">
            <v>118.46000000000001</v>
          </cell>
          <cell r="BC368">
            <v>95.290999999999997</v>
          </cell>
          <cell r="BD368">
            <v>11288.17186</v>
          </cell>
          <cell r="BE368">
            <v>26927.026529999996</v>
          </cell>
          <cell r="BG368">
            <v>46.39</v>
          </cell>
          <cell r="BH368">
            <v>119.97</v>
          </cell>
          <cell r="BI368">
            <v>5565.4083000000001</v>
          </cell>
          <cell r="BJ368">
            <v>22.41</v>
          </cell>
          <cell r="BK368">
            <v>314.09300000000002</v>
          </cell>
          <cell r="BL368">
            <v>7038.8241300000009</v>
          </cell>
          <cell r="BM368">
            <v>44.69</v>
          </cell>
          <cell r="BN368">
            <v>89.326999999999998</v>
          </cell>
          <cell r="BO368">
            <v>3992.0236299999997</v>
          </cell>
          <cell r="BP368">
            <v>43.35</v>
          </cell>
          <cell r="BQ368">
            <v>160.01599999999999</v>
          </cell>
          <cell r="BR368">
            <v>6936.6935999999996</v>
          </cell>
          <cell r="BS368">
            <v>26.37</v>
          </cell>
          <cell r="BT368">
            <v>255.96700000000001</v>
          </cell>
          <cell r="BU368">
            <v>6749.8497900000002</v>
          </cell>
          <cell r="BV368">
            <v>796.5</v>
          </cell>
          <cell r="BW368">
            <v>5.6719999999999997</v>
          </cell>
          <cell r="BX368">
            <v>4517.7479999999996</v>
          </cell>
          <cell r="BY368">
            <v>29.51</v>
          </cell>
          <cell r="BZ368">
            <v>154.786</v>
          </cell>
          <cell r="CA368">
            <v>4567.7348600000005</v>
          </cell>
          <cell r="CB368">
            <v>39368.282309999995</v>
          </cell>
          <cell r="CD368">
            <v>16.080000000000002</v>
          </cell>
          <cell r="CE368">
            <v>35.433999999999997</v>
          </cell>
          <cell r="CF368">
            <v>569.77872000000002</v>
          </cell>
          <cell r="CG368">
            <v>14.68</v>
          </cell>
          <cell r="CH368">
            <v>29.3</v>
          </cell>
          <cell r="CI368">
            <v>430.12400000000002</v>
          </cell>
          <cell r="CJ368">
            <v>999.90272000000004</v>
          </cell>
          <cell r="CL368">
            <v>1505.6200000000001</v>
          </cell>
        </row>
        <row r="369">
          <cell r="A369" t="str">
            <v>05/07/2007</v>
          </cell>
          <cell r="B369">
            <v>39209</v>
          </cell>
          <cell r="C369">
            <v>109.72233307277044</v>
          </cell>
          <cell r="D369">
            <v>155.41751490699835</v>
          </cell>
          <cell r="E369">
            <v>68.470657738857426</v>
          </cell>
          <cell r="F369">
            <v>55.886494890410908</v>
          </cell>
          <cell r="G369">
            <v>118.96910466582595</v>
          </cell>
          <cell r="H369">
            <v>162.54530809504629</v>
          </cell>
          <cell r="I369">
            <v>80.72</v>
          </cell>
          <cell r="J369">
            <v>40.042430000000003</v>
          </cell>
          <cell r="K369">
            <v>201.38499999999999</v>
          </cell>
          <cell r="L369">
            <v>8063.9447655499998</v>
          </cell>
          <cell r="M369">
            <v>92.78</v>
          </cell>
          <cell r="N369">
            <v>65.698000000000008</v>
          </cell>
          <cell r="O369">
            <v>6095.4604400000007</v>
          </cell>
          <cell r="P369">
            <v>80.540000000000006</v>
          </cell>
          <cell r="Q369">
            <v>152.75700000000001</v>
          </cell>
          <cell r="R369">
            <v>12303.048780000001</v>
          </cell>
          <cell r="S369">
            <v>38.230000000000004</v>
          </cell>
          <cell r="T369">
            <v>93.459000000000003</v>
          </cell>
          <cell r="U369">
            <v>3572.9375700000005</v>
          </cell>
          <cell r="V369">
            <v>30.71</v>
          </cell>
          <cell r="W369">
            <v>375.84000000000003</v>
          </cell>
          <cell r="X369">
            <v>11542.046400000001</v>
          </cell>
          <cell r="Y369">
            <v>92.78</v>
          </cell>
          <cell r="Z369">
            <v>68.054000000000002</v>
          </cell>
          <cell r="AA369">
            <v>6314.0501199999999</v>
          </cell>
          <cell r="AB369">
            <v>21.87</v>
          </cell>
          <cell r="AC369">
            <v>120.77200000000001</v>
          </cell>
          <cell r="AD369">
            <v>2641.2836400000001</v>
          </cell>
          <cell r="AE369">
            <v>65.2</v>
          </cell>
          <cell r="AF369">
            <v>131.88900000000001</v>
          </cell>
          <cell r="AG369">
            <v>8599.1628000000019</v>
          </cell>
          <cell r="AH369">
            <v>59.51</v>
          </cell>
          <cell r="AI369">
            <v>83.381</v>
          </cell>
          <cell r="AJ369">
            <v>4962.0033100000001</v>
          </cell>
          <cell r="AK369">
            <v>64093.937825550005</v>
          </cell>
          <cell r="AM369">
            <v>49.370000000000005</v>
          </cell>
          <cell r="AN369">
            <v>47.908999999999999</v>
          </cell>
          <cell r="AO369">
            <v>2365.2673300000001</v>
          </cell>
          <cell r="AP369">
            <v>67.91</v>
          </cell>
          <cell r="AQ369">
            <v>65.948999999999998</v>
          </cell>
          <cell r="AR369">
            <v>4478.5965899999992</v>
          </cell>
          <cell r="AS369">
            <v>150.11000000000001</v>
          </cell>
          <cell r="AT369">
            <v>42.899000000000001</v>
          </cell>
          <cell r="AU369">
            <v>6439.5688900000005</v>
          </cell>
          <cell r="AV369">
            <v>80.72</v>
          </cell>
          <cell r="AW369">
            <v>25.523</v>
          </cell>
          <cell r="AX369">
            <v>2060.2165599999998</v>
          </cell>
          <cell r="AY369">
            <v>8.2200000000000006</v>
          </cell>
          <cell r="AZ369">
            <v>39.115000000000002</v>
          </cell>
          <cell r="BA369">
            <v>321.52530000000002</v>
          </cell>
          <cell r="BB369">
            <v>118.74000000000001</v>
          </cell>
          <cell r="BC369">
            <v>95.290999999999997</v>
          </cell>
          <cell r="BD369">
            <v>11314.85334</v>
          </cell>
          <cell r="BE369">
            <v>26980.028009999998</v>
          </cell>
          <cell r="BG369">
            <v>46.02</v>
          </cell>
          <cell r="BH369">
            <v>119.97</v>
          </cell>
          <cell r="BI369">
            <v>5521.0194000000001</v>
          </cell>
          <cell r="BJ369">
            <v>22.52</v>
          </cell>
          <cell r="BK369">
            <v>314.09300000000002</v>
          </cell>
          <cell r="BL369">
            <v>7073.3743600000007</v>
          </cell>
          <cell r="BM369">
            <v>44.300000000000004</v>
          </cell>
          <cell r="BN369">
            <v>89.326999999999998</v>
          </cell>
          <cell r="BO369">
            <v>3957.1861000000004</v>
          </cell>
          <cell r="BP369">
            <v>43.09</v>
          </cell>
          <cell r="BQ369">
            <v>160.01599999999999</v>
          </cell>
          <cell r="BR369">
            <v>6895.0894399999997</v>
          </cell>
          <cell r="BS369">
            <v>26.05</v>
          </cell>
          <cell r="BT369">
            <v>255.96700000000001</v>
          </cell>
          <cell r="BU369">
            <v>6667.9403500000008</v>
          </cell>
          <cell r="BV369">
            <v>780.75</v>
          </cell>
          <cell r="BW369">
            <v>5.6719999999999997</v>
          </cell>
          <cell r="BX369">
            <v>4428.4139999999998</v>
          </cell>
          <cell r="BY369">
            <v>28.94</v>
          </cell>
          <cell r="BZ369">
            <v>154.786</v>
          </cell>
          <cell r="CA369">
            <v>4479.50684</v>
          </cell>
          <cell r="CB369">
            <v>39022.530490000005</v>
          </cell>
          <cell r="CD369">
            <v>15.91</v>
          </cell>
          <cell r="CE369">
            <v>35.433999999999997</v>
          </cell>
          <cell r="CF369">
            <v>563.75493999999992</v>
          </cell>
          <cell r="CG369">
            <v>14.52</v>
          </cell>
          <cell r="CH369">
            <v>29.3</v>
          </cell>
          <cell r="CI369">
            <v>425.43599999999998</v>
          </cell>
          <cell r="CJ369">
            <v>989.19093999999996</v>
          </cell>
          <cell r="CL369">
            <v>1509.48</v>
          </cell>
        </row>
        <row r="370">
          <cell r="A370" t="str">
            <v>05/08/2007</v>
          </cell>
          <cell r="B370">
            <v>39210</v>
          </cell>
          <cell r="C370">
            <v>109.14139308585024</v>
          </cell>
          <cell r="D370">
            <v>154.46313213525164</v>
          </cell>
          <cell r="E370">
            <v>68.961253667076789</v>
          </cell>
          <cell r="F370">
            <v>55.959271163036441</v>
          </cell>
          <cell r="G370">
            <v>118.83039092055483</v>
          </cell>
          <cell r="H370">
            <v>163.69311316955296</v>
          </cell>
          <cell r="I370">
            <v>81.290000000000006</v>
          </cell>
          <cell r="J370">
            <v>39.845310000000005</v>
          </cell>
          <cell r="K370">
            <v>201.38499999999999</v>
          </cell>
          <cell r="L370">
            <v>8024.2477543500008</v>
          </cell>
          <cell r="M370">
            <v>92.81</v>
          </cell>
          <cell r="N370">
            <v>65.698000000000008</v>
          </cell>
          <cell r="O370">
            <v>6097.4313800000009</v>
          </cell>
          <cell r="P370">
            <v>80.23</v>
          </cell>
          <cell r="Q370">
            <v>152.75700000000001</v>
          </cell>
          <cell r="R370">
            <v>12255.69411</v>
          </cell>
          <cell r="S370">
            <v>37.35</v>
          </cell>
          <cell r="T370">
            <v>93.459000000000003</v>
          </cell>
          <cell r="U370">
            <v>3490.6936500000002</v>
          </cell>
          <cell r="V370">
            <v>30.37</v>
          </cell>
          <cell r="W370">
            <v>375.84000000000003</v>
          </cell>
          <cell r="X370">
            <v>11414.260800000002</v>
          </cell>
          <cell r="Y370">
            <v>92.74</v>
          </cell>
          <cell r="Z370">
            <v>68.054000000000002</v>
          </cell>
          <cell r="AA370">
            <v>6311.3279599999996</v>
          </cell>
          <cell r="AB370">
            <v>21.81</v>
          </cell>
          <cell r="AC370">
            <v>120.77200000000001</v>
          </cell>
          <cell r="AD370">
            <v>2634.0373199999999</v>
          </cell>
          <cell r="AE370">
            <v>64.820000000000007</v>
          </cell>
          <cell r="AF370">
            <v>131.88900000000001</v>
          </cell>
          <cell r="AG370">
            <v>8549.0449800000024</v>
          </cell>
          <cell r="AH370">
            <v>59.7</v>
          </cell>
          <cell r="AI370">
            <v>83.381</v>
          </cell>
          <cell r="AJ370">
            <v>4977.8456999999999</v>
          </cell>
          <cell r="AK370">
            <v>63754.583654350012</v>
          </cell>
          <cell r="AM370">
            <v>48.57</v>
          </cell>
          <cell r="AN370">
            <v>47.908999999999999</v>
          </cell>
          <cell r="AO370">
            <v>2326.94013</v>
          </cell>
          <cell r="AP370">
            <v>67.790000000000006</v>
          </cell>
          <cell r="AQ370">
            <v>65.948999999999998</v>
          </cell>
          <cell r="AR370">
            <v>4470.68271</v>
          </cell>
          <cell r="AS370">
            <v>148.20000000000002</v>
          </cell>
          <cell r="AT370">
            <v>42.899000000000001</v>
          </cell>
          <cell r="AU370">
            <v>6357.631800000001</v>
          </cell>
          <cell r="AV370">
            <v>81.290000000000006</v>
          </cell>
          <cell r="AW370">
            <v>25.523</v>
          </cell>
          <cell r="AX370">
            <v>2074.76467</v>
          </cell>
          <cell r="AY370">
            <v>8.01</v>
          </cell>
          <cell r="AZ370">
            <v>39.115000000000002</v>
          </cell>
          <cell r="BA370">
            <v>313.31115</v>
          </cell>
          <cell r="BB370">
            <v>118.28</v>
          </cell>
          <cell r="BC370">
            <v>95.290999999999997</v>
          </cell>
          <cell r="BD370">
            <v>11271.019479999999</v>
          </cell>
          <cell r="BE370">
            <v>26814.34994</v>
          </cell>
          <cell r="BG370">
            <v>46.94</v>
          </cell>
          <cell r="BH370">
            <v>119.97</v>
          </cell>
          <cell r="BI370">
            <v>5631.3917999999994</v>
          </cell>
          <cell r="BJ370">
            <v>22.53</v>
          </cell>
          <cell r="BK370">
            <v>314.09300000000002</v>
          </cell>
          <cell r="BL370">
            <v>7076.5152900000012</v>
          </cell>
          <cell r="BM370">
            <v>44.43</v>
          </cell>
          <cell r="BN370">
            <v>89.326999999999998</v>
          </cell>
          <cell r="BO370">
            <v>3968.7986099999998</v>
          </cell>
          <cell r="BP370">
            <v>43.2</v>
          </cell>
          <cell r="BQ370">
            <v>160.01599999999999</v>
          </cell>
          <cell r="BR370">
            <v>6912.6912000000002</v>
          </cell>
          <cell r="BS370">
            <v>26.150000000000002</v>
          </cell>
          <cell r="BT370">
            <v>255.96700000000001</v>
          </cell>
          <cell r="BU370">
            <v>6693.5370500000008</v>
          </cell>
          <cell r="BV370">
            <v>793</v>
          </cell>
          <cell r="BW370">
            <v>5.6719999999999997</v>
          </cell>
          <cell r="BX370">
            <v>4497.8959999999997</v>
          </cell>
          <cell r="BY370">
            <v>29.21</v>
          </cell>
          <cell r="BZ370">
            <v>154.786</v>
          </cell>
          <cell r="CA370">
            <v>4521.2990600000003</v>
          </cell>
          <cell r="CB370">
            <v>39302.129009999997</v>
          </cell>
          <cell r="CD370">
            <v>16.12</v>
          </cell>
          <cell r="CE370">
            <v>35.433999999999997</v>
          </cell>
          <cell r="CF370">
            <v>571.19608000000005</v>
          </cell>
          <cell r="CG370">
            <v>14.31</v>
          </cell>
          <cell r="CH370">
            <v>29.3</v>
          </cell>
          <cell r="CI370">
            <v>419.28300000000002</v>
          </cell>
          <cell r="CJ370">
            <v>990.47908000000007</v>
          </cell>
          <cell r="CL370">
            <v>1507.72</v>
          </cell>
        </row>
        <row r="371">
          <cell r="A371" t="str">
            <v>05/09/2007</v>
          </cell>
          <cell r="B371">
            <v>39211</v>
          </cell>
          <cell r="C371">
            <v>110.64545413249125</v>
          </cell>
          <cell r="D371">
            <v>153.18959884869784</v>
          </cell>
          <cell r="E371">
            <v>69.053931886973658</v>
          </cell>
          <cell r="F371">
            <v>56.675723154604697</v>
          </cell>
          <cell r="G371">
            <v>119.21343001261032</v>
          </cell>
          <cell r="H371">
            <v>162.04188481675394</v>
          </cell>
          <cell r="I371">
            <v>80.47</v>
          </cell>
          <cell r="J371">
            <v>40.577450000000006</v>
          </cell>
          <cell r="K371">
            <v>201.38499999999999</v>
          </cell>
          <cell r="L371">
            <v>8171.6897682500012</v>
          </cell>
          <cell r="M371">
            <v>94.7</v>
          </cell>
          <cell r="N371">
            <v>65.698000000000008</v>
          </cell>
          <cell r="O371">
            <v>6221.6006000000007</v>
          </cell>
          <cell r="P371">
            <v>80.66</v>
          </cell>
          <cell r="Q371">
            <v>152.75700000000001</v>
          </cell>
          <cell r="R371">
            <v>12321.37962</v>
          </cell>
          <cell r="S371">
            <v>38</v>
          </cell>
          <cell r="T371">
            <v>93.459000000000003</v>
          </cell>
          <cell r="U371">
            <v>3551.442</v>
          </cell>
          <cell r="V371">
            <v>30.330000000000002</v>
          </cell>
          <cell r="W371">
            <v>375.84000000000003</v>
          </cell>
          <cell r="X371">
            <v>11399.227200000001</v>
          </cell>
          <cell r="Y371">
            <v>96.03</v>
          </cell>
          <cell r="Z371">
            <v>68.054000000000002</v>
          </cell>
          <cell r="AA371">
            <v>6535.2256200000002</v>
          </cell>
          <cell r="AB371">
            <v>22.34</v>
          </cell>
          <cell r="AC371">
            <v>120.77200000000001</v>
          </cell>
          <cell r="AD371">
            <v>2698.04648</v>
          </cell>
          <cell r="AE371">
            <v>65.989999999999995</v>
          </cell>
          <cell r="AF371">
            <v>131.88900000000001</v>
          </cell>
          <cell r="AG371">
            <v>8703.3551100000004</v>
          </cell>
          <cell r="AH371">
            <v>60.34</v>
          </cell>
          <cell r="AI371">
            <v>83.381</v>
          </cell>
          <cell r="AJ371">
            <v>5031.2095400000007</v>
          </cell>
          <cell r="AK371">
            <v>64633.175938249995</v>
          </cell>
          <cell r="AM371">
            <v>47.72</v>
          </cell>
          <cell r="AN371">
            <v>47.908999999999999</v>
          </cell>
          <cell r="AO371">
            <v>2286.2174799999998</v>
          </cell>
          <cell r="AP371">
            <v>67.53</v>
          </cell>
          <cell r="AQ371">
            <v>65.948999999999998</v>
          </cell>
          <cell r="AR371">
            <v>4453.5359699999999</v>
          </cell>
          <cell r="AS371">
            <v>147.97999999999999</v>
          </cell>
          <cell r="AT371">
            <v>42.899000000000001</v>
          </cell>
          <cell r="AU371">
            <v>6348.1940199999999</v>
          </cell>
          <cell r="AV371">
            <v>80.47</v>
          </cell>
          <cell r="AW371">
            <v>25.523</v>
          </cell>
          <cell r="AX371">
            <v>2053.83581</v>
          </cell>
          <cell r="AY371">
            <v>8</v>
          </cell>
          <cell r="AZ371">
            <v>39.115000000000002</v>
          </cell>
          <cell r="BA371">
            <v>312.92</v>
          </cell>
          <cell r="BB371">
            <v>116.89</v>
          </cell>
          <cell r="BC371">
            <v>95.290999999999997</v>
          </cell>
          <cell r="BD371">
            <v>11138.564989999999</v>
          </cell>
          <cell r="BE371">
            <v>26593.26827</v>
          </cell>
          <cell r="BG371">
            <v>47.1</v>
          </cell>
          <cell r="BH371">
            <v>119.97</v>
          </cell>
          <cell r="BI371">
            <v>5650.5870000000004</v>
          </cell>
          <cell r="BJ371">
            <v>22.55</v>
          </cell>
          <cell r="BK371">
            <v>314.09300000000002</v>
          </cell>
          <cell r="BL371">
            <v>7082.7971500000003</v>
          </cell>
          <cell r="BM371">
            <v>44.69</v>
          </cell>
          <cell r="BN371">
            <v>89.326999999999998</v>
          </cell>
          <cell r="BO371">
            <v>3992.0236299999997</v>
          </cell>
          <cell r="BP371">
            <v>43.17</v>
          </cell>
          <cell r="BQ371">
            <v>160.01599999999999</v>
          </cell>
          <cell r="BR371">
            <v>6907.8907200000003</v>
          </cell>
          <cell r="BS371">
            <v>26.060000000000002</v>
          </cell>
          <cell r="BT371">
            <v>255.96700000000001</v>
          </cell>
          <cell r="BU371">
            <v>6670.5000200000013</v>
          </cell>
          <cell r="BV371">
            <v>803</v>
          </cell>
          <cell r="BW371">
            <v>5.6719999999999997</v>
          </cell>
          <cell r="BX371">
            <v>4554.616</v>
          </cell>
          <cell r="BY371">
            <v>29.05</v>
          </cell>
          <cell r="BZ371">
            <v>154.786</v>
          </cell>
          <cell r="CA371">
            <v>4496.5333000000001</v>
          </cell>
          <cell r="CB371">
            <v>39354.947820000009</v>
          </cell>
          <cell r="CD371">
            <v>16.420000000000002</v>
          </cell>
          <cell r="CE371">
            <v>35.433999999999997</v>
          </cell>
          <cell r="CF371">
            <v>581.82628</v>
          </cell>
          <cell r="CG371">
            <v>14.38</v>
          </cell>
          <cell r="CH371">
            <v>29.3</v>
          </cell>
          <cell r="CI371">
            <v>421.33400000000006</v>
          </cell>
          <cell r="CJ371">
            <v>1003.1602800000001</v>
          </cell>
          <cell r="CL371">
            <v>1512.58</v>
          </cell>
        </row>
        <row r="372">
          <cell r="A372" t="str">
            <v>05/10/2007</v>
          </cell>
          <cell r="B372">
            <v>39212</v>
          </cell>
          <cell r="C372">
            <v>109.19502969060542</v>
          </cell>
          <cell r="D372">
            <v>149.24796516154731</v>
          </cell>
          <cell r="E372">
            <v>67.251299038086358</v>
          </cell>
          <cell r="F372">
            <v>54.721580743082107</v>
          </cell>
          <cell r="G372">
            <v>117.54965321563682</v>
          </cell>
          <cell r="H372">
            <v>155.9202577527185</v>
          </cell>
          <cell r="I372">
            <v>77.430000000000007</v>
          </cell>
          <cell r="J372">
            <v>39.93683</v>
          </cell>
          <cell r="K372">
            <v>201.38499999999999</v>
          </cell>
          <cell r="L372">
            <v>8042.6785095499999</v>
          </cell>
          <cell r="M372">
            <v>92.800000000000011</v>
          </cell>
          <cell r="N372">
            <v>65.698000000000008</v>
          </cell>
          <cell r="O372">
            <v>6096.7744000000012</v>
          </cell>
          <cell r="P372">
            <v>79.41</v>
          </cell>
          <cell r="Q372">
            <v>152.75700000000001</v>
          </cell>
          <cell r="R372">
            <v>12130.433370000001</v>
          </cell>
          <cell r="S372">
            <v>38.340000000000003</v>
          </cell>
          <cell r="T372">
            <v>93.459000000000003</v>
          </cell>
          <cell r="U372">
            <v>3583.2180600000006</v>
          </cell>
          <cell r="V372">
            <v>29.73</v>
          </cell>
          <cell r="W372">
            <v>375.84000000000003</v>
          </cell>
          <cell r="X372">
            <v>11173.7232</v>
          </cell>
          <cell r="Y372">
            <v>94.820000000000007</v>
          </cell>
          <cell r="Z372">
            <v>68.054000000000002</v>
          </cell>
          <cell r="AA372">
            <v>6452.8802800000003</v>
          </cell>
          <cell r="AB372">
            <v>22.19</v>
          </cell>
          <cell r="AC372">
            <v>120.77200000000001</v>
          </cell>
          <cell r="AD372">
            <v>2679.9306800000004</v>
          </cell>
          <cell r="AE372">
            <v>65.7</v>
          </cell>
          <cell r="AF372">
            <v>131.88900000000001</v>
          </cell>
          <cell r="AG372">
            <v>8665.1073000000015</v>
          </cell>
          <cell r="AH372">
            <v>59.5</v>
          </cell>
          <cell r="AI372">
            <v>83.381</v>
          </cell>
          <cell r="AJ372">
            <v>4961.1695</v>
          </cell>
          <cell r="AK372">
            <v>63785.915299550004</v>
          </cell>
          <cell r="AM372">
            <v>46.25</v>
          </cell>
          <cell r="AN372">
            <v>47.908999999999999</v>
          </cell>
          <cell r="AO372">
            <v>2215.7912499999998</v>
          </cell>
          <cell r="AP372">
            <v>67.03</v>
          </cell>
          <cell r="AQ372">
            <v>65.948999999999998</v>
          </cell>
          <cell r="AR372">
            <v>4420.5614699999996</v>
          </cell>
          <cell r="AS372">
            <v>142.84</v>
          </cell>
          <cell r="AT372">
            <v>42.899000000000001</v>
          </cell>
          <cell r="AU372">
            <v>6127.6931600000007</v>
          </cell>
          <cell r="AV372">
            <v>77.430000000000007</v>
          </cell>
          <cell r="AW372">
            <v>25.523</v>
          </cell>
          <cell r="AX372">
            <v>1976.2458900000001</v>
          </cell>
          <cell r="AY372">
            <v>8.25</v>
          </cell>
          <cell r="AZ372">
            <v>39.115000000000002</v>
          </cell>
          <cell r="BA372">
            <v>322.69875000000002</v>
          </cell>
          <cell r="BB372">
            <v>113.82000000000001</v>
          </cell>
          <cell r="BC372">
            <v>95.290999999999997</v>
          </cell>
          <cell r="BD372">
            <v>10846.02162</v>
          </cell>
          <cell r="BE372">
            <v>25909.012139999999</v>
          </cell>
          <cell r="BG372">
            <v>45.53</v>
          </cell>
          <cell r="BH372">
            <v>119.97</v>
          </cell>
          <cell r="BI372">
            <v>5462.2340999999997</v>
          </cell>
          <cell r="BJ372">
            <v>22.05</v>
          </cell>
          <cell r="BK372">
            <v>314.09300000000002</v>
          </cell>
          <cell r="BL372">
            <v>6925.7506500000009</v>
          </cell>
          <cell r="BM372">
            <v>43.25</v>
          </cell>
          <cell r="BN372">
            <v>89.326999999999998</v>
          </cell>
          <cell r="BO372">
            <v>3863.39275</v>
          </cell>
          <cell r="BP372">
            <v>42.1</v>
          </cell>
          <cell r="BQ372">
            <v>160.01599999999999</v>
          </cell>
          <cell r="BR372">
            <v>6736.6736000000001</v>
          </cell>
          <cell r="BS372">
            <v>25.61</v>
          </cell>
          <cell r="BT372">
            <v>255.96700000000001</v>
          </cell>
          <cell r="BU372">
            <v>6555.3148700000002</v>
          </cell>
          <cell r="BV372">
            <v>777.5</v>
          </cell>
          <cell r="BW372">
            <v>5.6719999999999997</v>
          </cell>
          <cell r="BX372">
            <v>4409.9799999999996</v>
          </cell>
          <cell r="BY372">
            <v>28.26</v>
          </cell>
          <cell r="BZ372">
            <v>154.786</v>
          </cell>
          <cell r="CA372">
            <v>4374.2523600000004</v>
          </cell>
          <cell r="CB372">
            <v>38327.598329999993</v>
          </cell>
          <cell r="CD372">
            <v>15.94</v>
          </cell>
          <cell r="CE372">
            <v>35.433999999999997</v>
          </cell>
          <cell r="CF372">
            <v>564.81795999999997</v>
          </cell>
          <cell r="CG372">
            <v>13.780000000000001</v>
          </cell>
          <cell r="CH372">
            <v>29.3</v>
          </cell>
          <cell r="CI372">
            <v>403.75400000000002</v>
          </cell>
          <cell r="CJ372">
            <v>968.57195999999999</v>
          </cell>
          <cell r="CL372">
            <v>1491.47</v>
          </cell>
        </row>
        <row r="373">
          <cell r="A373" t="str">
            <v>05/11/2007</v>
          </cell>
          <cell r="B373">
            <v>39213</v>
          </cell>
          <cell r="C373">
            <v>109.70291637364498</v>
          </cell>
          <cell r="D373">
            <v>150.08819578806046</v>
          </cell>
          <cell r="E373">
            <v>67.758417345539399</v>
          </cell>
          <cell r="F373">
            <v>55.413773977108526</v>
          </cell>
          <cell r="G373">
            <v>118.6830075662043</v>
          </cell>
          <cell r="H373">
            <v>158.45751107531208</v>
          </cell>
          <cell r="I373">
            <v>78.69</v>
          </cell>
          <cell r="J373">
            <v>40.140999999999998</v>
          </cell>
          <cell r="K373">
            <v>201.38499999999999</v>
          </cell>
          <cell r="L373">
            <v>8083.7952849999992</v>
          </cell>
          <cell r="M373">
            <v>95.19</v>
          </cell>
          <cell r="N373">
            <v>65.698000000000008</v>
          </cell>
          <cell r="O373">
            <v>6253.7926200000002</v>
          </cell>
          <cell r="P373">
            <v>79.460000000000008</v>
          </cell>
          <cell r="Q373">
            <v>152.75700000000001</v>
          </cell>
          <cell r="R373">
            <v>12138.071220000002</v>
          </cell>
          <cell r="S373">
            <v>38.230000000000004</v>
          </cell>
          <cell r="T373">
            <v>93.459000000000003</v>
          </cell>
          <cell r="U373">
            <v>3572.9375700000005</v>
          </cell>
          <cell r="V373">
            <v>29.59</v>
          </cell>
          <cell r="W373">
            <v>375.84000000000003</v>
          </cell>
          <cell r="X373">
            <v>11121.105600000001</v>
          </cell>
          <cell r="Y373">
            <v>94.64</v>
          </cell>
          <cell r="Z373">
            <v>68.054000000000002</v>
          </cell>
          <cell r="AA373">
            <v>6440.6305600000005</v>
          </cell>
          <cell r="AB373">
            <v>22.23</v>
          </cell>
          <cell r="AC373">
            <v>120.77200000000001</v>
          </cell>
          <cell r="AD373">
            <v>2684.7615600000004</v>
          </cell>
          <cell r="AE373">
            <v>66.600000000000009</v>
          </cell>
          <cell r="AF373">
            <v>131.88900000000001</v>
          </cell>
          <cell r="AG373">
            <v>8783.8074000000015</v>
          </cell>
          <cell r="AH373">
            <v>60.01</v>
          </cell>
          <cell r="AI373">
            <v>83.381</v>
          </cell>
          <cell r="AJ373">
            <v>5003.6938099999998</v>
          </cell>
          <cell r="AK373">
            <v>64082.595625000002</v>
          </cell>
          <cell r="AM373">
            <v>46.36</v>
          </cell>
          <cell r="AN373">
            <v>47.908999999999999</v>
          </cell>
          <cell r="AO373">
            <v>2221.06124</v>
          </cell>
          <cell r="AP373">
            <v>67.27</v>
          </cell>
          <cell r="AQ373">
            <v>65.948999999999998</v>
          </cell>
          <cell r="AR373">
            <v>4436.3892299999998</v>
          </cell>
          <cell r="AS373">
            <v>142.57</v>
          </cell>
          <cell r="AT373">
            <v>42.899000000000001</v>
          </cell>
          <cell r="AU373">
            <v>6116.1104299999997</v>
          </cell>
          <cell r="AV373">
            <v>78.69</v>
          </cell>
          <cell r="AW373">
            <v>25.523</v>
          </cell>
          <cell r="AX373">
            <v>2008.4048699999998</v>
          </cell>
          <cell r="AY373">
            <v>8.3800000000000008</v>
          </cell>
          <cell r="AZ373">
            <v>39.115000000000002</v>
          </cell>
          <cell r="BA373">
            <v>327.78370000000007</v>
          </cell>
          <cell r="BB373">
            <v>114.86</v>
          </cell>
          <cell r="BC373">
            <v>95.290999999999997</v>
          </cell>
          <cell r="BD373">
            <v>10945.124259999999</v>
          </cell>
          <cell r="BE373">
            <v>26054.873729999999</v>
          </cell>
          <cell r="BG373">
            <v>45.96</v>
          </cell>
          <cell r="BH373">
            <v>119.97</v>
          </cell>
          <cell r="BI373">
            <v>5513.8212000000003</v>
          </cell>
          <cell r="BJ373">
            <v>22.3</v>
          </cell>
          <cell r="BK373">
            <v>314.09300000000002</v>
          </cell>
          <cell r="BL373">
            <v>7004.273900000001</v>
          </cell>
          <cell r="BM373">
            <v>44.49</v>
          </cell>
          <cell r="BN373">
            <v>89.326999999999998</v>
          </cell>
          <cell r="BO373">
            <v>3974.15823</v>
          </cell>
          <cell r="BP373">
            <v>42.04</v>
          </cell>
          <cell r="BQ373">
            <v>160.01599999999999</v>
          </cell>
          <cell r="BR373">
            <v>6727.0726399999994</v>
          </cell>
          <cell r="BS373">
            <v>25.89</v>
          </cell>
          <cell r="BT373">
            <v>255.96700000000001</v>
          </cell>
          <cell r="BU373">
            <v>6626.9856300000001</v>
          </cell>
          <cell r="BV373">
            <v>777.5</v>
          </cell>
          <cell r="BW373">
            <v>5.6719999999999997</v>
          </cell>
          <cell r="BX373">
            <v>4409.9799999999996</v>
          </cell>
          <cell r="BY373">
            <v>28.17</v>
          </cell>
          <cell r="BZ373">
            <v>154.786</v>
          </cell>
          <cell r="CA373">
            <v>4360.3216200000006</v>
          </cell>
          <cell r="CB373">
            <v>38616.613219999999</v>
          </cell>
          <cell r="CD373">
            <v>16.170000000000002</v>
          </cell>
          <cell r="CE373">
            <v>35.433999999999997</v>
          </cell>
          <cell r="CF373">
            <v>572.96778000000006</v>
          </cell>
          <cell r="CG373">
            <v>13.92</v>
          </cell>
          <cell r="CH373">
            <v>29.3</v>
          </cell>
          <cell r="CI373">
            <v>407.85599999999999</v>
          </cell>
          <cell r="CJ373">
            <v>980.82378000000006</v>
          </cell>
          <cell r="CL373">
            <v>1505.8500000000001</v>
          </cell>
        </row>
        <row r="374">
          <cell r="A374" t="str">
            <v>05/14/2007</v>
          </cell>
          <cell r="B374">
            <v>39216</v>
          </cell>
          <cell r="C374">
            <v>109.79964560021098</v>
          </cell>
          <cell r="D374">
            <v>147.63558592612327</v>
          </cell>
          <cell r="E374">
            <v>67.340897559080204</v>
          </cell>
          <cell r="F374">
            <v>55.356407874279256</v>
          </cell>
          <cell r="G374">
            <v>118.4702080706179</v>
          </cell>
          <cell r="H374">
            <v>155.77929923479661</v>
          </cell>
          <cell r="I374">
            <v>77.36</v>
          </cell>
          <cell r="J374">
            <v>40.654890000000002</v>
          </cell>
          <cell r="K374">
            <v>201.38499999999999</v>
          </cell>
          <cell r="L374">
            <v>8187.2850226500004</v>
          </cell>
          <cell r="M374">
            <v>94.73</v>
          </cell>
          <cell r="N374">
            <v>65.698000000000008</v>
          </cell>
          <cell r="O374">
            <v>6223.5715400000008</v>
          </cell>
          <cell r="P374">
            <v>78.600000000000009</v>
          </cell>
          <cell r="Q374">
            <v>152.75700000000001</v>
          </cell>
          <cell r="R374">
            <v>12006.700200000001</v>
          </cell>
          <cell r="S374">
            <v>38.25</v>
          </cell>
          <cell r="T374">
            <v>93.459000000000003</v>
          </cell>
          <cell r="U374">
            <v>3574.8067500000002</v>
          </cell>
          <cell r="V374">
            <v>29.79</v>
          </cell>
          <cell r="W374">
            <v>375.84000000000003</v>
          </cell>
          <cell r="X374">
            <v>11196.2736</v>
          </cell>
          <cell r="Y374">
            <v>94.460000000000008</v>
          </cell>
          <cell r="Z374">
            <v>68.054000000000002</v>
          </cell>
          <cell r="AA374">
            <v>6428.3808400000007</v>
          </cell>
          <cell r="AB374">
            <v>22.28</v>
          </cell>
          <cell r="AC374">
            <v>120.77200000000001</v>
          </cell>
          <cell r="AD374">
            <v>2690.8001600000002</v>
          </cell>
          <cell r="AE374">
            <v>67.09</v>
          </cell>
          <cell r="AF374">
            <v>131.88900000000001</v>
          </cell>
          <cell r="AG374">
            <v>8848.4330100000006</v>
          </cell>
          <cell r="AH374">
            <v>59.76</v>
          </cell>
          <cell r="AI374">
            <v>83.381</v>
          </cell>
          <cell r="AJ374">
            <v>4982.8485599999995</v>
          </cell>
          <cell r="AK374">
            <v>64139.099682649998</v>
          </cell>
          <cell r="AM374">
            <v>45.7</v>
          </cell>
          <cell r="AN374">
            <v>47.908999999999999</v>
          </cell>
          <cell r="AO374">
            <v>2189.4413</v>
          </cell>
          <cell r="AP374">
            <v>66.650000000000006</v>
          </cell>
          <cell r="AQ374">
            <v>65.948999999999998</v>
          </cell>
          <cell r="AR374">
            <v>4395.5008500000004</v>
          </cell>
          <cell r="AS374">
            <v>142.04</v>
          </cell>
          <cell r="AT374">
            <v>42.899000000000001</v>
          </cell>
          <cell r="AU374">
            <v>6093.3739599999999</v>
          </cell>
          <cell r="AV374">
            <v>77.36</v>
          </cell>
          <cell r="AW374">
            <v>25.523</v>
          </cell>
          <cell r="AX374">
            <v>1974.45928</v>
          </cell>
          <cell r="AY374">
            <v>8.35</v>
          </cell>
          <cell r="AZ374">
            <v>39.115000000000002</v>
          </cell>
          <cell r="BA374">
            <v>326.61025000000001</v>
          </cell>
          <cell r="BB374">
            <v>111.76</v>
          </cell>
          <cell r="BC374">
            <v>95.290999999999997</v>
          </cell>
          <cell r="BD374">
            <v>10649.722159999999</v>
          </cell>
          <cell r="BE374">
            <v>25629.107799999998</v>
          </cell>
          <cell r="BG374">
            <v>45.6</v>
          </cell>
          <cell r="BH374">
            <v>119.97</v>
          </cell>
          <cell r="BI374">
            <v>5470.6320000000005</v>
          </cell>
          <cell r="BJ374">
            <v>22.200000000000003</v>
          </cell>
          <cell r="BK374">
            <v>314.09300000000002</v>
          </cell>
          <cell r="BL374">
            <v>6972.8646000000017</v>
          </cell>
          <cell r="BM374">
            <v>44.28</v>
          </cell>
          <cell r="BN374">
            <v>89.326999999999998</v>
          </cell>
          <cell r="BO374">
            <v>3955.3995599999998</v>
          </cell>
          <cell r="BP374">
            <v>42.03</v>
          </cell>
          <cell r="BQ374">
            <v>160.01599999999999</v>
          </cell>
          <cell r="BR374">
            <v>6725.4724799999995</v>
          </cell>
          <cell r="BS374">
            <v>25.57</v>
          </cell>
          <cell r="BT374">
            <v>255.96700000000001</v>
          </cell>
          <cell r="BU374">
            <v>6545.0761900000007</v>
          </cell>
          <cell r="BV374">
            <v>773.28</v>
          </cell>
          <cell r="BW374">
            <v>5.6719999999999997</v>
          </cell>
          <cell r="BX374">
            <v>4386.0441599999995</v>
          </cell>
          <cell r="BY374">
            <v>27.93</v>
          </cell>
          <cell r="BZ374">
            <v>154.786</v>
          </cell>
          <cell r="CA374">
            <v>4323.1729800000003</v>
          </cell>
          <cell r="CB374">
            <v>38378.661970000008</v>
          </cell>
          <cell r="CD374">
            <v>16.100000000000001</v>
          </cell>
          <cell r="CE374">
            <v>35.433999999999997</v>
          </cell>
          <cell r="CF374">
            <v>570.48739999999998</v>
          </cell>
          <cell r="CG374">
            <v>13.97</v>
          </cell>
          <cell r="CH374">
            <v>29.3</v>
          </cell>
          <cell r="CI374">
            <v>409.32100000000003</v>
          </cell>
          <cell r="CJ374">
            <v>979.80840000000001</v>
          </cell>
          <cell r="CL374">
            <v>1503.15</v>
          </cell>
        </row>
        <row r="375">
          <cell r="A375" t="str">
            <v>05/15/2007</v>
          </cell>
          <cell r="B375">
            <v>39217</v>
          </cell>
          <cell r="C375">
            <v>108.91989308152202</v>
          </cell>
          <cell r="D375">
            <v>147.32887559694973</v>
          </cell>
          <cell r="E375">
            <v>67.08179526491881</v>
          </cell>
          <cell r="F375">
            <v>55.257085838416955</v>
          </cell>
          <cell r="G375">
            <v>118.31573139974778</v>
          </cell>
          <cell r="H375">
            <v>156.56463954893275</v>
          </cell>
          <cell r="I375">
            <v>77.75</v>
          </cell>
          <cell r="J375">
            <v>40.359220000000001</v>
          </cell>
          <cell r="K375">
            <v>201.38499999999999</v>
          </cell>
          <cell r="L375">
            <v>8127.7415197</v>
          </cell>
          <cell r="M375">
            <v>92.600000000000009</v>
          </cell>
          <cell r="N375">
            <v>65.698000000000008</v>
          </cell>
          <cell r="O375">
            <v>6083.6348000000016</v>
          </cell>
          <cell r="P375">
            <v>78.800000000000011</v>
          </cell>
          <cell r="Q375">
            <v>152.75700000000001</v>
          </cell>
          <cell r="R375">
            <v>12037.251600000001</v>
          </cell>
          <cell r="S375">
            <v>37.910000000000004</v>
          </cell>
          <cell r="T375">
            <v>93.459000000000003</v>
          </cell>
          <cell r="U375">
            <v>3543.0306900000005</v>
          </cell>
          <cell r="V375">
            <v>29.16</v>
          </cell>
          <cell r="W375">
            <v>375.84000000000003</v>
          </cell>
          <cell r="X375">
            <v>10959.494400000001</v>
          </cell>
          <cell r="Y375">
            <v>93.62</v>
          </cell>
          <cell r="Z375">
            <v>68.054000000000002</v>
          </cell>
          <cell r="AA375">
            <v>6371.2154800000008</v>
          </cell>
          <cell r="AB375">
            <v>22.52</v>
          </cell>
          <cell r="AC375">
            <v>120.77200000000001</v>
          </cell>
          <cell r="AD375">
            <v>2719.7854400000001</v>
          </cell>
          <cell r="AE375">
            <v>67.23</v>
          </cell>
          <cell r="AF375">
            <v>131.88900000000001</v>
          </cell>
          <cell r="AG375">
            <v>8866.8974700000017</v>
          </cell>
          <cell r="AH375">
            <v>58.96</v>
          </cell>
          <cell r="AI375">
            <v>83.381</v>
          </cell>
          <cell r="AJ375">
            <v>4916.1437599999999</v>
          </cell>
          <cell r="AK375">
            <v>63625.195159700008</v>
          </cell>
          <cell r="AM375">
            <v>45.19</v>
          </cell>
          <cell r="AN375">
            <v>47.908999999999999</v>
          </cell>
          <cell r="AO375">
            <v>2165.0077099999999</v>
          </cell>
          <cell r="AP375">
            <v>66.55</v>
          </cell>
          <cell r="AQ375">
            <v>65.948999999999998</v>
          </cell>
          <cell r="AR375">
            <v>4388.9059499999994</v>
          </cell>
          <cell r="AS375">
            <v>140.02000000000001</v>
          </cell>
          <cell r="AT375">
            <v>42.899000000000001</v>
          </cell>
          <cell r="AU375">
            <v>6006.7179800000004</v>
          </cell>
          <cell r="AV375">
            <v>77.75</v>
          </cell>
          <cell r="AW375">
            <v>25.523</v>
          </cell>
          <cell r="AX375">
            <v>1984.4132500000001</v>
          </cell>
          <cell r="AY375">
            <v>8.33</v>
          </cell>
          <cell r="AZ375">
            <v>39.115000000000002</v>
          </cell>
          <cell r="BA375">
            <v>325.82795000000004</v>
          </cell>
          <cell r="BB375">
            <v>112.34</v>
          </cell>
          <cell r="BC375">
            <v>95.290999999999997</v>
          </cell>
          <cell r="BD375">
            <v>10704.99094</v>
          </cell>
          <cell r="BE375">
            <v>25575.86378</v>
          </cell>
          <cell r="BG375">
            <v>45.78</v>
          </cell>
          <cell r="BH375">
            <v>119.97</v>
          </cell>
          <cell r="BI375">
            <v>5492.2266</v>
          </cell>
          <cell r="BJ375">
            <v>22.02</v>
          </cell>
          <cell r="BK375">
            <v>314.09300000000002</v>
          </cell>
          <cell r="BL375">
            <v>6916.3278600000003</v>
          </cell>
          <cell r="BM375">
            <v>43.87</v>
          </cell>
          <cell r="BN375">
            <v>89.326999999999998</v>
          </cell>
          <cell r="BO375">
            <v>3918.7754899999995</v>
          </cell>
          <cell r="BP375">
            <v>42.08</v>
          </cell>
          <cell r="BQ375">
            <v>160.01599999999999</v>
          </cell>
          <cell r="BR375">
            <v>6733.4732799999992</v>
          </cell>
          <cell r="BS375">
            <v>25.51</v>
          </cell>
          <cell r="BT375">
            <v>255.96700000000001</v>
          </cell>
          <cell r="BU375">
            <v>6529.718170000001</v>
          </cell>
          <cell r="BV375">
            <v>759.25</v>
          </cell>
          <cell r="BW375">
            <v>5.6719999999999997</v>
          </cell>
          <cell r="BX375">
            <v>4306.4659999999994</v>
          </cell>
          <cell r="BY375">
            <v>28</v>
          </cell>
          <cell r="BZ375">
            <v>154.786</v>
          </cell>
          <cell r="CA375">
            <v>4334.0079999999998</v>
          </cell>
          <cell r="CB375">
            <v>38230.9954</v>
          </cell>
          <cell r="CD375">
            <v>16.100000000000001</v>
          </cell>
          <cell r="CE375">
            <v>35.433999999999997</v>
          </cell>
          <cell r="CF375">
            <v>570.48739999999998</v>
          </cell>
          <cell r="CG375">
            <v>13.91</v>
          </cell>
          <cell r="CH375">
            <v>29.3</v>
          </cell>
          <cell r="CI375">
            <v>407.56299999999999</v>
          </cell>
          <cell r="CJ375">
            <v>978.05039999999997</v>
          </cell>
          <cell r="CL375">
            <v>1501.19</v>
          </cell>
        </row>
        <row r="376">
          <cell r="A376" t="str">
            <v>05/16/2007</v>
          </cell>
          <cell r="B376">
            <v>39218</v>
          </cell>
          <cell r="C376">
            <v>109.14155301537032</v>
          </cell>
          <cell r="D376">
            <v>149.35366175019865</v>
          </cell>
          <cell r="E376">
            <v>67.976901380554239</v>
          </cell>
          <cell r="F376">
            <v>54.489459834537335</v>
          </cell>
          <cell r="G376">
            <v>119.33638083228246</v>
          </cell>
          <cell r="H376">
            <v>157.41039065646393</v>
          </cell>
          <cell r="I376">
            <v>78.17</v>
          </cell>
          <cell r="J376">
            <v>40.373290000000004</v>
          </cell>
          <cell r="K376">
            <v>201.38499999999999</v>
          </cell>
          <cell r="L376">
            <v>8130.5750066500004</v>
          </cell>
          <cell r="M376">
            <v>93.26</v>
          </cell>
          <cell r="N376">
            <v>65.698000000000008</v>
          </cell>
          <cell r="O376">
            <v>6126.9954800000014</v>
          </cell>
          <cell r="P376">
            <v>79.320000000000007</v>
          </cell>
          <cell r="Q376">
            <v>152.75700000000001</v>
          </cell>
          <cell r="R376">
            <v>12116.685240000001</v>
          </cell>
          <cell r="S376">
            <v>36.79</v>
          </cell>
          <cell r="T376">
            <v>93.459000000000003</v>
          </cell>
          <cell r="U376">
            <v>3438.3566099999998</v>
          </cell>
          <cell r="V376">
            <v>29.150000000000002</v>
          </cell>
          <cell r="W376">
            <v>375.84000000000003</v>
          </cell>
          <cell r="X376">
            <v>10955.736000000003</v>
          </cell>
          <cell r="Y376">
            <v>94.13</v>
          </cell>
          <cell r="Z376">
            <v>68.054000000000002</v>
          </cell>
          <cell r="AA376">
            <v>6405.9230200000002</v>
          </cell>
          <cell r="AB376">
            <v>22.69</v>
          </cell>
          <cell r="AC376">
            <v>120.77200000000001</v>
          </cell>
          <cell r="AD376">
            <v>2740.3166800000004</v>
          </cell>
          <cell r="AE376">
            <v>67.22</v>
          </cell>
          <cell r="AF376">
            <v>131.88900000000001</v>
          </cell>
          <cell r="AG376">
            <v>8865.5785800000012</v>
          </cell>
          <cell r="AH376">
            <v>59.660000000000004</v>
          </cell>
          <cell r="AI376">
            <v>83.381</v>
          </cell>
          <cell r="AJ376">
            <v>4974.5104600000004</v>
          </cell>
          <cell r="AK376">
            <v>63754.677076650005</v>
          </cell>
          <cell r="AM376">
            <v>45.38</v>
          </cell>
          <cell r="AN376">
            <v>47.908999999999999</v>
          </cell>
          <cell r="AO376">
            <v>2174.11042</v>
          </cell>
          <cell r="AP376">
            <v>67.05</v>
          </cell>
          <cell r="AQ376">
            <v>65.948999999999998</v>
          </cell>
          <cell r="AR376">
            <v>4421.8804499999997</v>
          </cell>
          <cell r="AS376">
            <v>141.58000000000001</v>
          </cell>
          <cell r="AT376">
            <v>42.899000000000001</v>
          </cell>
          <cell r="AU376">
            <v>6073.6404200000006</v>
          </cell>
          <cell r="AV376">
            <v>78.17</v>
          </cell>
          <cell r="AW376">
            <v>25.523</v>
          </cell>
          <cell r="AX376">
            <v>1995.13291</v>
          </cell>
          <cell r="AY376">
            <v>8.36</v>
          </cell>
          <cell r="AZ376">
            <v>39.115000000000002</v>
          </cell>
          <cell r="BA376">
            <v>327.00139999999999</v>
          </cell>
          <cell r="BB376">
            <v>114.76</v>
          </cell>
          <cell r="BC376">
            <v>95.290999999999997</v>
          </cell>
          <cell r="BD376">
            <v>10935.595160000001</v>
          </cell>
          <cell r="BE376">
            <v>25927.360760000003</v>
          </cell>
          <cell r="BG376">
            <v>46.230000000000004</v>
          </cell>
          <cell r="BH376">
            <v>119.97</v>
          </cell>
          <cell r="BI376">
            <v>5546.2131000000008</v>
          </cell>
          <cell r="BJ376">
            <v>22.17</v>
          </cell>
          <cell r="BK376">
            <v>314.09300000000002</v>
          </cell>
          <cell r="BL376">
            <v>6963.4418100000012</v>
          </cell>
          <cell r="BM376">
            <v>43.97</v>
          </cell>
          <cell r="BN376">
            <v>89.326999999999998</v>
          </cell>
          <cell r="BO376">
            <v>3927.7081899999998</v>
          </cell>
          <cell r="BP376">
            <v>43.13</v>
          </cell>
          <cell r="BQ376">
            <v>160.01599999999999</v>
          </cell>
          <cell r="BR376">
            <v>6901.4900799999996</v>
          </cell>
          <cell r="BS376">
            <v>25.71</v>
          </cell>
          <cell r="BT376">
            <v>255.96700000000001</v>
          </cell>
          <cell r="BU376">
            <v>6580.9115700000002</v>
          </cell>
          <cell r="BV376">
            <v>786.23</v>
          </cell>
          <cell r="BW376">
            <v>5.6719999999999997</v>
          </cell>
          <cell r="BX376">
            <v>4459.4965599999996</v>
          </cell>
          <cell r="BY376">
            <v>28.18</v>
          </cell>
          <cell r="BZ376">
            <v>154.786</v>
          </cell>
          <cell r="CA376">
            <v>4361.8694800000003</v>
          </cell>
          <cell r="CB376">
            <v>38741.130790000003</v>
          </cell>
          <cell r="CD376">
            <v>16.13</v>
          </cell>
          <cell r="CE376">
            <v>35.433999999999997</v>
          </cell>
          <cell r="CF376">
            <v>571.55041999999992</v>
          </cell>
          <cell r="CG376">
            <v>13.41</v>
          </cell>
          <cell r="CH376">
            <v>29.3</v>
          </cell>
          <cell r="CI376">
            <v>392.91300000000001</v>
          </cell>
          <cell r="CJ376">
            <v>964.46341999999993</v>
          </cell>
          <cell r="CL376">
            <v>1514.14</v>
          </cell>
        </row>
        <row r="377">
          <cell r="A377" t="str">
            <v>05/17/2007</v>
          </cell>
          <cell r="B377">
            <v>39219</v>
          </cell>
          <cell r="C377">
            <v>109.37983177235789</v>
          </cell>
          <cell r="D377">
            <v>149.33673646628932</v>
          </cell>
          <cell r="E377">
            <v>69.142065227400934</v>
          </cell>
          <cell r="F377">
            <v>54.835943457207925</v>
          </cell>
          <cell r="G377">
            <v>119.22682849936947</v>
          </cell>
          <cell r="H377">
            <v>156.84655658477647</v>
          </cell>
          <cell r="I377">
            <v>77.89</v>
          </cell>
          <cell r="J377">
            <v>41.344790000000003</v>
          </cell>
          <cell r="K377">
            <v>201.38499999999999</v>
          </cell>
          <cell r="L377">
            <v>8326.2205341500012</v>
          </cell>
          <cell r="M377">
            <v>92.89</v>
          </cell>
          <cell r="N377">
            <v>65.698000000000008</v>
          </cell>
          <cell r="O377">
            <v>6102.6872200000007</v>
          </cell>
          <cell r="P377">
            <v>79.19</v>
          </cell>
          <cell r="Q377">
            <v>152.75700000000001</v>
          </cell>
          <cell r="R377">
            <v>12096.82683</v>
          </cell>
          <cell r="S377">
            <v>37.04</v>
          </cell>
          <cell r="T377">
            <v>93.459000000000003</v>
          </cell>
          <cell r="U377">
            <v>3461.72136</v>
          </cell>
          <cell r="V377">
            <v>29.21</v>
          </cell>
          <cell r="W377">
            <v>375.84000000000003</v>
          </cell>
          <cell r="X377">
            <v>10978.286400000001</v>
          </cell>
          <cell r="Y377">
            <v>94.13</v>
          </cell>
          <cell r="Z377">
            <v>68.054000000000002</v>
          </cell>
          <cell r="AA377">
            <v>6405.9230200000002</v>
          </cell>
          <cell r="AB377">
            <v>22.490000000000002</v>
          </cell>
          <cell r="AC377">
            <v>120.77200000000001</v>
          </cell>
          <cell r="AD377">
            <v>2716.1622800000005</v>
          </cell>
          <cell r="AE377">
            <v>67.239999999999995</v>
          </cell>
          <cell r="AF377">
            <v>131.88900000000001</v>
          </cell>
          <cell r="AG377">
            <v>8868.2163600000003</v>
          </cell>
          <cell r="AH377">
            <v>59.22</v>
          </cell>
          <cell r="AI377">
            <v>83.381</v>
          </cell>
          <cell r="AJ377">
            <v>4937.8228200000003</v>
          </cell>
          <cell r="AK377">
            <v>63893.866824150005</v>
          </cell>
          <cell r="AM377">
            <v>45.08</v>
          </cell>
          <cell r="AN377">
            <v>47.908999999999999</v>
          </cell>
          <cell r="AO377">
            <v>2159.7377200000001</v>
          </cell>
          <cell r="AP377">
            <v>67.03</v>
          </cell>
          <cell r="AQ377">
            <v>65.948999999999998</v>
          </cell>
          <cell r="AR377">
            <v>4420.5614699999996</v>
          </cell>
          <cell r="AS377">
            <v>142.36000000000001</v>
          </cell>
          <cell r="AT377">
            <v>42.899000000000001</v>
          </cell>
          <cell r="AU377">
            <v>6107.1016400000008</v>
          </cell>
          <cell r="AV377">
            <v>77.89</v>
          </cell>
          <cell r="AW377">
            <v>25.523</v>
          </cell>
          <cell r="AX377">
            <v>1987.9864700000001</v>
          </cell>
          <cell r="AY377">
            <v>8.33</v>
          </cell>
          <cell r="AZ377">
            <v>39.115000000000002</v>
          </cell>
          <cell r="BA377">
            <v>325.82795000000004</v>
          </cell>
          <cell r="BB377">
            <v>114.63</v>
          </cell>
          <cell r="BC377">
            <v>95.290999999999997</v>
          </cell>
          <cell r="BD377">
            <v>10923.207329999999</v>
          </cell>
          <cell r="BE377">
            <v>25924.422579999999</v>
          </cell>
          <cell r="BG377">
            <v>47.12</v>
          </cell>
          <cell r="BH377">
            <v>119.97</v>
          </cell>
          <cell r="BI377">
            <v>5652.9863999999998</v>
          </cell>
          <cell r="BJ377">
            <v>22.53</v>
          </cell>
          <cell r="BK377">
            <v>314.09300000000002</v>
          </cell>
          <cell r="BL377">
            <v>7076.5152900000012</v>
          </cell>
          <cell r="BM377">
            <v>44.62</v>
          </cell>
          <cell r="BN377">
            <v>89.326999999999998</v>
          </cell>
          <cell r="BO377">
            <v>3985.7707399999995</v>
          </cell>
          <cell r="BP377">
            <v>44.65</v>
          </cell>
          <cell r="BQ377">
            <v>160.01599999999999</v>
          </cell>
          <cell r="BR377">
            <v>7144.7143999999989</v>
          </cell>
          <cell r="BS377">
            <v>26.1</v>
          </cell>
          <cell r="BT377">
            <v>255.96700000000001</v>
          </cell>
          <cell r="BU377">
            <v>6680.7387000000008</v>
          </cell>
          <cell r="BV377">
            <v>781</v>
          </cell>
          <cell r="BW377">
            <v>5.6719999999999997</v>
          </cell>
          <cell r="BX377">
            <v>4429.8319999999994</v>
          </cell>
          <cell r="BY377">
            <v>28.650000000000002</v>
          </cell>
          <cell r="BZ377">
            <v>154.786</v>
          </cell>
          <cell r="CA377">
            <v>4434.6189000000004</v>
          </cell>
          <cell r="CB377">
            <v>39405.176430000007</v>
          </cell>
          <cell r="CD377">
            <v>16.27</v>
          </cell>
          <cell r="CE377">
            <v>35.433999999999997</v>
          </cell>
          <cell r="CF377">
            <v>576.51117999999997</v>
          </cell>
          <cell r="CG377">
            <v>13.450000000000001</v>
          </cell>
          <cell r="CH377">
            <v>29.3</v>
          </cell>
          <cell r="CI377">
            <v>394.08500000000004</v>
          </cell>
          <cell r="CJ377">
            <v>970.59618</v>
          </cell>
          <cell r="CL377">
            <v>1512.75</v>
          </cell>
        </row>
        <row r="378">
          <cell r="A378" t="str">
            <v>05/18/2007</v>
          </cell>
          <cell r="B378">
            <v>39220</v>
          </cell>
          <cell r="C378">
            <v>110.08165802612237</v>
          </cell>
          <cell r="D378">
            <v>149.31421045479141</v>
          </cell>
          <cell r="E378">
            <v>69.001294437716282</v>
          </cell>
          <cell r="F378">
            <v>54.193411241112656</v>
          </cell>
          <cell r="G378">
            <v>120.01497477931902</v>
          </cell>
          <cell r="H378">
            <v>155.69875151026983</v>
          </cell>
          <cell r="I378">
            <v>77.320000000000007</v>
          </cell>
          <cell r="J378">
            <v>41.239190000000001</v>
          </cell>
          <cell r="K378">
            <v>201.38499999999999</v>
          </cell>
          <cell r="L378">
            <v>8304.9542781500004</v>
          </cell>
          <cell r="M378">
            <v>93.460000000000008</v>
          </cell>
          <cell r="N378">
            <v>65.698000000000008</v>
          </cell>
          <cell r="O378">
            <v>6140.1350800000009</v>
          </cell>
          <cell r="P378">
            <v>79.5</v>
          </cell>
          <cell r="Q378">
            <v>152.75700000000001</v>
          </cell>
          <cell r="R378">
            <v>12144.181500000001</v>
          </cell>
          <cell r="S378">
            <v>37.050000000000004</v>
          </cell>
          <cell r="T378">
            <v>93.459000000000003</v>
          </cell>
          <cell r="U378">
            <v>3462.6559500000003</v>
          </cell>
          <cell r="V378">
            <v>29.64</v>
          </cell>
          <cell r="W378">
            <v>375.84000000000003</v>
          </cell>
          <cell r="X378">
            <v>11139.897600000002</v>
          </cell>
          <cell r="Y378">
            <v>95.15</v>
          </cell>
          <cell r="Z378">
            <v>68.054000000000002</v>
          </cell>
          <cell r="AA378">
            <v>6475.3381000000008</v>
          </cell>
          <cell r="AB378">
            <v>22.700000000000003</v>
          </cell>
          <cell r="AC378">
            <v>120.77200000000001</v>
          </cell>
          <cell r="AD378">
            <v>2741.5244000000007</v>
          </cell>
          <cell r="AE378">
            <v>67.53</v>
          </cell>
          <cell r="AF378">
            <v>131.88900000000001</v>
          </cell>
          <cell r="AG378">
            <v>8906.4641700000011</v>
          </cell>
          <cell r="AH378">
            <v>59.83</v>
          </cell>
          <cell r="AI378">
            <v>83.381</v>
          </cell>
          <cell r="AJ378">
            <v>4988.68523</v>
          </cell>
          <cell r="AK378">
            <v>64303.836308150014</v>
          </cell>
          <cell r="AM378">
            <v>44.71</v>
          </cell>
          <cell r="AN378">
            <v>47.908999999999999</v>
          </cell>
          <cell r="AO378">
            <v>2142.0113900000001</v>
          </cell>
          <cell r="AP378">
            <v>67.03</v>
          </cell>
          <cell r="AQ378">
            <v>65.948999999999998</v>
          </cell>
          <cell r="AR378">
            <v>4420.5614699999996</v>
          </cell>
          <cell r="AS378">
            <v>143.36000000000001</v>
          </cell>
          <cell r="AT378">
            <v>42.899000000000001</v>
          </cell>
          <cell r="AU378">
            <v>6150.0006400000011</v>
          </cell>
          <cell r="AV378">
            <v>77.320000000000007</v>
          </cell>
          <cell r="AW378">
            <v>25.523</v>
          </cell>
          <cell r="AX378">
            <v>1973.4383600000001</v>
          </cell>
          <cell r="AY378">
            <v>8.4700000000000006</v>
          </cell>
          <cell r="AZ378">
            <v>39.115000000000002</v>
          </cell>
          <cell r="BA378">
            <v>331.30405000000002</v>
          </cell>
          <cell r="BB378">
            <v>114.42</v>
          </cell>
          <cell r="BC378">
            <v>95.290999999999997</v>
          </cell>
          <cell r="BD378">
            <v>10903.19622</v>
          </cell>
          <cell r="BE378">
            <v>25920.512130000003</v>
          </cell>
          <cell r="BG378">
            <v>46.87</v>
          </cell>
          <cell r="BH378">
            <v>119.97</v>
          </cell>
          <cell r="BI378">
            <v>5622.9938999999995</v>
          </cell>
          <cell r="BJ378">
            <v>22.55</v>
          </cell>
          <cell r="BK378">
            <v>314.09300000000002</v>
          </cell>
          <cell r="BL378">
            <v>7082.7971500000003</v>
          </cell>
          <cell r="BM378">
            <v>44.660000000000004</v>
          </cell>
          <cell r="BN378">
            <v>89.326999999999998</v>
          </cell>
          <cell r="BO378">
            <v>3989.3438200000001</v>
          </cell>
          <cell r="BP378">
            <v>44.52</v>
          </cell>
          <cell r="BQ378">
            <v>160.01599999999999</v>
          </cell>
          <cell r="BR378">
            <v>7123.9123200000004</v>
          </cell>
          <cell r="BS378">
            <v>26.04</v>
          </cell>
          <cell r="BT378">
            <v>255.96700000000001</v>
          </cell>
          <cell r="BU378">
            <v>6665.3806800000002</v>
          </cell>
          <cell r="BV378">
            <v>779.51</v>
          </cell>
          <cell r="BW378">
            <v>5.6719999999999997</v>
          </cell>
          <cell r="BX378">
            <v>4421.3807200000001</v>
          </cell>
          <cell r="BY378">
            <v>28.55</v>
          </cell>
          <cell r="BZ378">
            <v>154.786</v>
          </cell>
          <cell r="CA378">
            <v>4419.1403</v>
          </cell>
          <cell r="CB378">
            <v>39324.94889</v>
          </cell>
          <cell r="CD378">
            <v>16.04</v>
          </cell>
          <cell r="CE378">
            <v>35.433999999999997</v>
          </cell>
          <cell r="CF378">
            <v>568.36135999999988</v>
          </cell>
          <cell r="CG378">
            <v>13.34</v>
          </cell>
          <cell r="CH378">
            <v>29.3</v>
          </cell>
          <cell r="CI378">
            <v>390.86200000000002</v>
          </cell>
          <cell r="CJ378">
            <v>959.22335999999996</v>
          </cell>
          <cell r="CL378">
            <v>1522.75</v>
          </cell>
        </row>
        <row r="379">
          <cell r="A379" t="str">
            <v>05/21/2007</v>
          </cell>
          <cell r="B379">
            <v>39223</v>
          </cell>
          <cell r="C379">
            <v>110.91034513530967</v>
          </cell>
          <cell r="D379">
            <v>152.14423263832802</v>
          </cell>
          <cell r="E379">
            <v>70.14051385186697</v>
          </cell>
          <cell r="F379">
            <v>56.189509585668276</v>
          </cell>
          <cell r="G379">
            <v>120.20018915510717</v>
          </cell>
          <cell r="H379">
            <v>165.44502617801044</v>
          </cell>
          <cell r="I379">
            <v>82.16</v>
          </cell>
          <cell r="J379">
            <v>41.534860000000002</v>
          </cell>
          <cell r="K379">
            <v>201.38499999999999</v>
          </cell>
          <cell r="L379">
            <v>8364.4977811000008</v>
          </cell>
          <cell r="M379">
            <v>93.72</v>
          </cell>
          <cell r="N379">
            <v>65.698000000000008</v>
          </cell>
          <cell r="O379">
            <v>6157.2165600000008</v>
          </cell>
          <cell r="P379">
            <v>79.91</v>
          </cell>
          <cell r="Q379">
            <v>152.75700000000001</v>
          </cell>
          <cell r="R379">
            <v>12206.81187</v>
          </cell>
          <cell r="S379">
            <v>37.450000000000003</v>
          </cell>
          <cell r="T379">
            <v>93.459000000000003</v>
          </cell>
          <cell r="U379">
            <v>3500.0395500000004</v>
          </cell>
          <cell r="V379">
            <v>30.03</v>
          </cell>
          <cell r="W379">
            <v>375.84000000000003</v>
          </cell>
          <cell r="X379">
            <v>11286.475200000001</v>
          </cell>
          <cell r="Y379">
            <v>95.820000000000007</v>
          </cell>
          <cell r="Z379">
            <v>68.054000000000002</v>
          </cell>
          <cell r="AA379">
            <v>6520.9342800000004</v>
          </cell>
          <cell r="AB379">
            <v>23.03</v>
          </cell>
          <cell r="AC379">
            <v>120.77200000000001</v>
          </cell>
          <cell r="AD379">
            <v>2781.3791600000004</v>
          </cell>
          <cell r="AE379">
            <v>67.400000000000006</v>
          </cell>
          <cell r="AF379">
            <v>131.88900000000001</v>
          </cell>
          <cell r="AG379">
            <v>8889.3186000000005</v>
          </cell>
          <cell r="AH379">
            <v>60.94</v>
          </cell>
          <cell r="AI379">
            <v>83.381</v>
          </cell>
          <cell r="AJ379">
            <v>5081.2381399999995</v>
          </cell>
          <cell r="AK379">
            <v>64787.911141100005</v>
          </cell>
          <cell r="AM379">
            <v>46.58</v>
          </cell>
          <cell r="AN379">
            <v>47.908999999999999</v>
          </cell>
          <cell r="AO379">
            <v>2231.60122</v>
          </cell>
          <cell r="AP379">
            <v>67.37</v>
          </cell>
          <cell r="AQ379">
            <v>65.948999999999998</v>
          </cell>
          <cell r="AR379">
            <v>4442.9841299999998</v>
          </cell>
          <cell r="AS379">
            <v>145.77000000000001</v>
          </cell>
          <cell r="AT379">
            <v>42.899000000000001</v>
          </cell>
          <cell r="AU379">
            <v>6253.3872300000003</v>
          </cell>
          <cell r="AV379">
            <v>82.16</v>
          </cell>
          <cell r="AW379">
            <v>25.523</v>
          </cell>
          <cell r="AX379">
            <v>2096.9696799999997</v>
          </cell>
          <cell r="AY379">
            <v>8.93</v>
          </cell>
          <cell r="AZ379">
            <v>39.115000000000002</v>
          </cell>
          <cell r="BA379">
            <v>349.29694999999998</v>
          </cell>
          <cell r="BB379">
            <v>115.83</v>
          </cell>
          <cell r="BC379">
            <v>95.290999999999997</v>
          </cell>
          <cell r="BD379">
            <v>11037.55653</v>
          </cell>
          <cell r="BE379">
            <v>26411.795740000001</v>
          </cell>
          <cell r="BG379">
            <v>47.480000000000004</v>
          </cell>
          <cell r="BH379">
            <v>119.97</v>
          </cell>
          <cell r="BI379">
            <v>5696.1756000000005</v>
          </cell>
          <cell r="BJ379">
            <v>22.82</v>
          </cell>
          <cell r="BK379">
            <v>314.09300000000002</v>
          </cell>
          <cell r="BL379">
            <v>7167.6022600000006</v>
          </cell>
          <cell r="BM379">
            <v>44.93</v>
          </cell>
          <cell r="BN379">
            <v>89.326999999999998</v>
          </cell>
          <cell r="BO379">
            <v>4013.4621099999999</v>
          </cell>
          <cell r="BP379">
            <v>45.410000000000004</v>
          </cell>
          <cell r="BQ379">
            <v>160.01599999999999</v>
          </cell>
          <cell r="BR379">
            <v>7266.3265600000004</v>
          </cell>
          <cell r="BS379">
            <v>26.57</v>
          </cell>
          <cell r="BT379">
            <v>255.96700000000001</v>
          </cell>
          <cell r="BU379">
            <v>6801.0431900000003</v>
          </cell>
          <cell r="BV379">
            <v>805.75</v>
          </cell>
          <cell r="BW379">
            <v>5.6719999999999997</v>
          </cell>
          <cell r="BX379">
            <v>4570.2139999999999</v>
          </cell>
          <cell r="BY379">
            <v>28.810000000000002</v>
          </cell>
          <cell r="BZ379">
            <v>154.786</v>
          </cell>
          <cell r="CA379">
            <v>4459.3846600000006</v>
          </cell>
          <cell r="CB379">
            <v>39974.208380000004</v>
          </cell>
          <cell r="CD379">
            <v>16.45</v>
          </cell>
          <cell r="CE379">
            <v>35.433999999999997</v>
          </cell>
          <cell r="CF379">
            <v>582.88929999999993</v>
          </cell>
          <cell r="CG379">
            <v>14.05</v>
          </cell>
          <cell r="CH379">
            <v>29.3</v>
          </cell>
          <cell r="CI379">
            <v>411.66500000000002</v>
          </cell>
          <cell r="CJ379">
            <v>994.55430000000001</v>
          </cell>
          <cell r="CL379">
            <v>1525.1000000000001</v>
          </cell>
        </row>
        <row r="380">
          <cell r="A380" t="str">
            <v>05/22/2007</v>
          </cell>
          <cell r="B380">
            <v>39224</v>
          </cell>
          <cell r="C380">
            <v>110.72290037634443</v>
          </cell>
          <cell r="D380">
            <v>155.39142887034581</v>
          </cell>
          <cell r="E380">
            <v>72.519684401218413</v>
          </cell>
          <cell r="F380">
            <v>56.779284738573431</v>
          </cell>
          <cell r="G380">
            <v>120.12295081967213</v>
          </cell>
          <cell r="H380">
            <v>172.85541683447443</v>
          </cell>
          <cell r="I380">
            <v>85.84</v>
          </cell>
          <cell r="J380">
            <v>41.189910000000005</v>
          </cell>
          <cell r="K380">
            <v>201.38499999999999</v>
          </cell>
          <cell r="L380">
            <v>8295.0300253500009</v>
          </cell>
          <cell r="M380">
            <v>92.83</v>
          </cell>
          <cell r="N380">
            <v>65.698000000000008</v>
          </cell>
          <cell r="O380">
            <v>6098.7453400000004</v>
          </cell>
          <cell r="P380">
            <v>79.210000000000008</v>
          </cell>
          <cell r="Q380">
            <v>152.75700000000001</v>
          </cell>
          <cell r="R380">
            <v>12099.881970000002</v>
          </cell>
          <cell r="S380">
            <v>36.6</v>
          </cell>
          <cell r="T380">
            <v>93.459000000000003</v>
          </cell>
          <cell r="U380">
            <v>3420.5994000000001</v>
          </cell>
          <cell r="V380">
            <v>30.12</v>
          </cell>
          <cell r="W380">
            <v>375.84000000000003</v>
          </cell>
          <cell r="X380">
            <v>11320.300800000001</v>
          </cell>
          <cell r="Y380">
            <v>97.26</v>
          </cell>
          <cell r="Z380">
            <v>68.054000000000002</v>
          </cell>
          <cell r="AA380">
            <v>6618.9320400000006</v>
          </cell>
          <cell r="AB380">
            <v>23.1</v>
          </cell>
          <cell r="AC380">
            <v>120.77200000000001</v>
          </cell>
          <cell r="AD380">
            <v>2789.8332000000005</v>
          </cell>
          <cell r="AE380">
            <v>67.510000000000005</v>
          </cell>
          <cell r="AF380">
            <v>131.88900000000001</v>
          </cell>
          <cell r="AG380">
            <v>8903.826390000002</v>
          </cell>
          <cell r="AH380">
            <v>61.54</v>
          </cell>
          <cell r="AI380">
            <v>83.381</v>
          </cell>
          <cell r="AJ380">
            <v>5131.26674</v>
          </cell>
          <cell r="AK380">
            <v>64678.415905350004</v>
          </cell>
          <cell r="AM380">
            <v>47.01</v>
          </cell>
          <cell r="AN380">
            <v>47.908999999999999</v>
          </cell>
          <cell r="AO380">
            <v>2252.2020899999998</v>
          </cell>
          <cell r="AP380">
            <v>67.710000000000008</v>
          </cell>
          <cell r="AQ380">
            <v>65.948999999999998</v>
          </cell>
          <cell r="AR380">
            <v>4465.40679</v>
          </cell>
          <cell r="AS380">
            <v>151.92000000000002</v>
          </cell>
          <cell r="AT380">
            <v>42.899000000000001</v>
          </cell>
          <cell r="AU380">
            <v>6517.2160800000011</v>
          </cell>
          <cell r="AV380">
            <v>85.84</v>
          </cell>
          <cell r="AW380">
            <v>25.523</v>
          </cell>
          <cell r="AX380">
            <v>2190.8943199999999</v>
          </cell>
          <cell r="AY380">
            <v>9.1</v>
          </cell>
          <cell r="AZ380">
            <v>39.115000000000002</v>
          </cell>
          <cell r="BA380">
            <v>355.94650000000001</v>
          </cell>
          <cell r="BB380">
            <v>117.47</v>
          </cell>
          <cell r="BC380">
            <v>95.290999999999997</v>
          </cell>
          <cell r="BD380">
            <v>11193.833769999999</v>
          </cell>
          <cell r="BE380">
            <v>26975.49955</v>
          </cell>
          <cell r="BG380">
            <v>48.86</v>
          </cell>
          <cell r="BH380">
            <v>119.97</v>
          </cell>
          <cell r="BI380">
            <v>5861.7341999999999</v>
          </cell>
          <cell r="BJ380">
            <v>23.75</v>
          </cell>
          <cell r="BK380">
            <v>314.09300000000002</v>
          </cell>
          <cell r="BL380">
            <v>7459.7087500000007</v>
          </cell>
          <cell r="BM380">
            <v>46.42</v>
          </cell>
          <cell r="BN380">
            <v>89.326999999999998</v>
          </cell>
          <cell r="BO380">
            <v>4146.5593399999998</v>
          </cell>
          <cell r="BP380">
            <v>46.5</v>
          </cell>
          <cell r="BQ380">
            <v>160.01599999999999</v>
          </cell>
          <cell r="BR380">
            <v>7440.7439999999997</v>
          </cell>
          <cell r="BS380">
            <v>27.5</v>
          </cell>
          <cell r="BT380">
            <v>255.96700000000001</v>
          </cell>
          <cell r="BU380">
            <v>7039.0925000000007</v>
          </cell>
          <cell r="BV380">
            <v>830</v>
          </cell>
          <cell r="BW380">
            <v>5.6719999999999997</v>
          </cell>
          <cell r="BX380">
            <v>4707.7599999999993</v>
          </cell>
          <cell r="BY380">
            <v>30.200000000000003</v>
          </cell>
          <cell r="BZ380">
            <v>154.786</v>
          </cell>
          <cell r="CA380">
            <v>4674.5372000000007</v>
          </cell>
          <cell r="CB380">
            <v>41330.135990000002</v>
          </cell>
          <cell r="CD380">
            <v>16.48</v>
          </cell>
          <cell r="CE380">
            <v>35.433999999999997</v>
          </cell>
          <cell r="CF380">
            <v>583.95231999999999</v>
          </cell>
          <cell r="CG380">
            <v>14.370000000000001</v>
          </cell>
          <cell r="CH380">
            <v>29.3</v>
          </cell>
          <cell r="CI380">
            <v>421.04100000000005</v>
          </cell>
          <cell r="CJ380">
            <v>1004.99332</v>
          </cell>
          <cell r="CL380">
            <v>1524.1200000000001</v>
          </cell>
        </row>
        <row r="381">
          <cell r="A381" t="str">
            <v>05/23/2007</v>
          </cell>
          <cell r="B381">
            <v>39225</v>
          </cell>
          <cell r="C381">
            <v>110.80936054936721</v>
          </cell>
          <cell r="D381">
            <v>154.67364436459724</v>
          </cell>
          <cell r="E381">
            <v>71.872460173870152</v>
          </cell>
          <cell r="F381">
            <v>56.514795467806692</v>
          </cell>
          <cell r="G381">
            <v>119.97793190416139</v>
          </cell>
          <cell r="H381">
            <v>172.39226741844541</v>
          </cell>
          <cell r="I381">
            <v>85.61</v>
          </cell>
          <cell r="J381">
            <v>41.260310000000004</v>
          </cell>
          <cell r="K381">
            <v>201.38499999999999</v>
          </cell>
          <cell r="L381">
            <v>8309.2075293500002</v>
          </cell>
          <cell r="M381">
            <v>92.2</v>
          </cell>
          <cell r="N381">
            <v>65.698000000000008</v>
          </cell>
          <cell r="O381">
            <v>6057.3556000000008</v>
          </cell>
          <cell r="P381">
            <v>78.84</v>
          </cell>
          <cell r="Q381">
            <v>152.75700000000001</v>
          </cell>
          <cell r="R381">
            <v>12043.36188</v>
          </cell>
          <cell r="S381">
            <v>36.28</v>
          </cell>
          <cell r="T381">
            <v>93.459000000000003</v>
          </cell>
          <cell r="U381">
            <v>3390.6925200000001</v>
          </cell>
          <cell r="V381">
            <v>30.240000000000002</v>
          </cell>
          <cell r="W381">
            <v>375.84000000000003</v>
          </cell>
          <cell r="X381">
            <v>11365.401600000001</v>
          </cell>
          <cell r="Y381">
            <v>98.44</v>
          </cell>
          <cell r="Z381">
            <v>68.054000000000002</v>
          </cell>
          <cell r="AA381">
            <v>6699.2357600000005</v>
          </cell>
          <cell r="AB381">
            <v>23.03</v>
          </cell>
          <cell r="AC381">
            <v>120.77200000000001</v>
          </cell>
          <cell r="AD381">
            <v>2781.3791600000004</v>
          </cell>
          <cell r="AE381">
            <v>67.400000000000006</v>
          </cell>
          <cell r="AF381">
            <v>131.88900000000001</v>
          </cell>
          <cell r="AG381">
            <v>8889.3186000000005</v>
          </cell>
          <cell r="AH381">
            <v>62.28</v>
          </cell>
          <cell r="AI381">
            <v>83.381</v>
          </cell>
          <cell r="AJ381">
            <v>5192.9686799999999</v>
          </cell>
          <cell r="AK381">
            <v>64728.92132935</v>
          </cell>
          <cell r="AM381">
            <v>47.15</v>
          </cell>
          <cell r="AN381">
            <v>47.908999999999999</v>
          </cell>
          <cell r="AO381">
            <v>2258.9093499999999</v>
          </cell>
          <cell r="AP381">
            <v>67.570000000000007</v>
          </cell>
          <cell r="AQ381">
            <v>65.948999999999998</v>
          </cell>
          <cell r="AR381">
            <v>4456.1739299999999</v>
          </cell>
          <cell r="AS381">
            <v>149.88</v>
          </cell>
          <cell r="AT381">
            <v>42.899000000000001</v>
          </cell>
          <cell r="AU381">
            <v>6429.7021199999999</v>
          </cell>
          <cell r="AV381">
            <v>85.61</v>
          </cell>
          <cell r="AW381">
            <v>25.523</v>
          </cell>
          <cell r="AX381">
            <v>2185.02403</v>
          </cell>
          <cell r="AY381">
            <v>8.61</v>
          </cell>
          <cell r="AZ381">
            <v>39.115000000000002</v>
          </cell>
          <cell r="BA381">
            <v>336.78014999999999</v>
          </cell>
          <cell r="BB381">
            <v>117.37</v>
          </cell>
          <cell r="BC381">
            <v>95.290999999999997</v>
          </cell>
          <cell r="BD381">
            <v>11184.30467</v>
          </cell>
          <cell r="BE381">
            <v>26850.894250000001</v>
          </cell>
          <cell r="BG381">
            <v>48.21</v>
          </cell>
          <cell r="BH381">
            <v>119.97</v>
          </cell>
          <cell r="BI381">
            <v>5783.7537000000002</v>
          </cell>
          <cell r="BJ381">
            <v>23.63</v>
          </cell>
          <cell r="BK381">
            <v>314.09300000000002</v>
          </cell>
          <cell r="BL381">
            <v>7422.0175900000004</v>
          </cell>
          <cell r="BM381">
            <v>46.21</v>
          </cell>
          <cell r="BN381">
            <v>89.326999999999998</v>
          </cell>
          <cell r="BO381">
            <v>4127.8006699999996</v>
          </cell>
          <cell r="BP381">
            <v>46.14</v>
          </cell>
          <cell r="BQ381">
            <v>160.01599999999999</v>
          </cell>
          <cell r="BR381">
            <v>7383.1382399999993</v>
          </cell>
          <cell r="BS381">
            <v>27.18</v>
          </cell>
          <cell r="BT381">
            <v>255.96700000000001</v>
          </cell>
          <cell r="BU381">
            <v>6957.1830600000003</v>
          </cell>
          <cell r="BV381">
            <v>825</v>
          </cell>
          <cell r="BW381">
            <v>5.6719999999999997</v>
          </cell>
          <cell r="BX381">
            <v>4679.3999999999996</v>
          </cell>
          <cell r="BY381">
            <v>29.77</v>
          </cell>
          <cell r="BZ381">
            <v>154.786</v>
          </cell>
          <cell r="CA381">
            <v>4607.9792200000002</v>
          </cell>
          <cell r="CB381">
            <v>40961.27248</v>
          </cell>
          <cell r="CD381">
            <v>16.29</v>
          </cell>
          <cell r="CE381">
            <v>35.433999999999997</v>
          </cell>
          <cell r="CF381">
            <v>577.21985999999993</v>
          </cell>
          <cell r="CG381">
            <v>14.44</v>
          </cell>
          <cell r="CH381">
            <v>29.3</v>
          </cell>
          <cell r="CI381">
            <v>423.09199999999998</v>
          </cell>
          <cell r="CJ381">
            <v>1000.3118599999999</v>
          </cell>
          <cell r="CL381">
            <v>1522.28</v>
          </cell>
        </row>
        <row r="382">
          <cell r="A382" t="str">
            <v>05/24/2007</v>
          </cell>
          <cell r="B382">
            <v>39226</v>
          </cell>
          <cell r="C382">
            <v>109.98275962780737</v>
          </cell>
          <cell r="D382">
            <v>153.83282190788009</v>
          </cell>
          <cell r="E382">
            <v>72.129223930848823</v>
          </cell>
          <cell r="F382">
            <v>55.884207884715977</v>
          </cell>
          <cell r="G382">
            <v>118.81383984867591</v>
          </cell>
          <cell r="H382">
            <v>169.59323399113973</v>
          </cell>
          <cell r="I382">
            <v>84.22</v>
          </cell>
          <cell r="J382">
            <v>40.781600000000005</v>
          </cell>
          <cell r="K382">
            <v>201.38499999999999</v>
          </cell>
          <cell r="L382">
            <v>8212.8025159999997</v>
          </cell>
          <cell r="M382">
            <v>91.81</v>
          </cell>
          <cell r="N382">
            <v>65.698000000000008</v>
          </cell>
          <cell r="O382">
            <v>6031.7333800000006</v>
          </cell>
          <cell r="P382">
            <v>78.820000000000007</v>
          </cell>
          <cell r="Q382">
            <v>152.75700000000001</v>
          </cell>
          <cell r="R382">
            <v>12040.306740000002</v>
          </cell>
          <cell r="S382">
            <v>35.6</v>
          </cell>
          <cell r="T382">
            <v>93.459000000000003</v>
          </cell>
          <cell r="U382">
            <v>3327.1404000000002</v>
          </cell>
          <cell r="V382">
            <v>30.400000000000002</v>
          </cell>
          <cell r="W382">
            <v>375.84000000000003</v>
          </cell>
          <cell r="X382">
            <v>11425.536000000002</v>
          </cell>
          <cell r="Y382">
            <v>96.820000000000007</v>
          </cell>
          <cell r="Z382">
            <v>68.054000000000002</v>
          </cell>
          <cell r="AA382">
            <v>6588.9882800000005</v>
          </cell>
          <cell r="AB382">
            <v>22.44</v>
          </cell>
          <cell r="AC382">
            <v>120.77200000000001</v>
          </cell>
          <cell r="AD382">
            <v>2710.1236800000001</v>
          </cell>
          <cell r="AE382">
            <v>66.69</v>
          </cell>
          <cell r="AF382">
            <v>131.88900000000001</v>
          </cell>
          <cell r="AG382">
            <v>8795.6774100000002</v>
          </cell>
          <cell r="AH382">
            <v>61.33</v>
          </cell>
          <cell r="AI382">
            <v>83.381</v>
          </cell>
          <cell r="AJ382">
            <v>5113.7567300000001</v>
          </cell>
          <cell r="AK382">
            <v>64246.065135999997</v>
          </cell>
          <cell r="AM382">
            <v>47.56</v>
          </cell>
          <cell r="AN382">
            <v>47.908999999999999</v>
          </cell>
          <cell r="AO382">
            <v>2278.55204</v>
          </cell>
          <cell r="AP382">
            <v>67.42</v>
          </cell>
          <cell r="AQ382">
            <v>65.948999999999998</v>
          </cell>
          <cell r="AR382">
            <v>4446.2815799999998</v>
          </cell>
          <cell r="AS382">
            <v>148.37</v>
          </cell>
          <cell r="AT382">
            <v>42.899000000000001</v>
          </cell>
          <cell r="AU382">
            <v>6364.9246300000004</v>
          </cell>
          <cell r="AV382">
            <v>84.22</v>
          </cell>
          <cell r="AW382">
            <v>25.523</v>
          </cell>
          <cell r="AX382">
            <v>2149.5470599999999</v>
          </cell>
          <cell r="AY382">
            <v>8.8000000000000007</v>
          </cell>
          <cell r="AZ382">
            <v>39.115000000000002</v>
          </cell>
          <cell r="BA382">
            <v>344.21200000000005</v>
          </cell>
          <cell r="BB382">
            <v>116.71000000000001</v>
          </cell>
          <cell r="BC382">
            <v>95.290999999999997</v>
          </cell>
          <cell r="BD382">
            <v>11121.412610000001</v>
          </cell>
          <cell r="BE382">
            <v>26704.929920000002</v>
          </cell>
          <cell r="BG382">
            <v>48.69</v>
          </cell>
          <cell r="BH382">
            <v>119.97</v>
          </cell>
          <cell r="BI382">
            <v>5841.3392999999996</v>
          </cell>
          <cell r="BJ382">
            <v>23.580000000000002</v>
          </cell>
          <cell r="BK382">
            <v>314.09300000000002</v>
          </cell>
          <cell r="BL382">
            <v>7406.3129400000007</v>
          </cell>
          <cell r="BM382">
            <v>46.54</v>
          </cell>
          <cell r="BN382">
            <v>89.326999999999998</v>
          </cell>
          <cell r="BO382">
            <v>4157.2785800000001</v>
          </cell>
          <cell r="BP382">
            <v>45.87</v>
          </cell>
          <cell r="BQ382">
            <v>160.01599999999999</v>
          </cell>
          <cell r="BR382">
            <v>7339.9339199999995</v>
          </cell>
          <cell r="BS382">
            <v>27.560000000000002</v>
          </cell>
          <cell r="BT382">
            <v>255.96700000000001</v>
          </cell>
          <cell r="BU382">
            <v>7054.4505200000012</v>
          </cell>
          <cell r="BV382">
            <v>820.5</v>
          </cell>
          <cell r="BW382">
            <v>5.6719999999999997</v>
          </cell>
          <cell r="BX382">
            <v>4653.8760000000002</v>
          </cell>
          <cell r="BY382">
            <v>30.07</v>
          </cell>
          <cell r="BZ382">
            <v>154.786</v>
          </cell>
          <cell r="CA382">
            <v>4654.4150200000004</v>
          </cell>
          <cell r="CB382">
            <v>41107.606280000007</v>
          </cell>
          <cell r="CD382">
            <v>16.190000000000001</v>
          </cell>
          <cell r="CE382">
            <v>35.433999999999997</v>
          </cell>
          <cell r="CF382">
            <v>573.67646000000002</v>
          </cell>
          <cell r="CG382">
            <v>14.18</v>
          </cell>
          <cell r="CH382">
            <v>29.3</v>
          </cell>
          <cell r="CI382">
            <v>415.47399999999999</v>
          </cell>
          <cell r="CJ382">
            <v>989.15046000000007</v>
          </cell>
          <cell r="CL382">
            <v>1507.51</v>
          </cell>
        </row>
        <row r="383">
          <cell r="A383" t="str">
            <v>05/25/2007</v>
          </cell>
          <cell r="B383">
            <v>39227</v>
          </cell>
          <cell r="C383">
            <v>110.27835347148284</v>
          </cell>
          <cell r="D383">
            <v>154.62144896140768</v>
          </cell>
          <cell r="E383">
            <v>71.752068085402286</v>
          </cell>
          <cell r="F383">
            <v>56.345793204577831</v>
          </cell>
          <cell r="G383">
            <v>119.46169609079445</v>
          </cell>
          <cell r="H383">
            <v>167.72049939589206</v>
          </cell>
          <cell r="I383">
            <v>83.29</v>
          </cell>
          <cell r="J383">
            <v>41.302550000000004</v>
          </cell>
          <cell r="K383">
            <v>201.38499999999999</v>
          </cell>
          <cell r="L383">
            <v>8317.7140317499998</v>
          </cell>
          <cell r="M383">
            <v>92.67</v>
          </cell>
          <cell r="N383">
            <v>65.698000000000008</v>
          </cell>
          <cell r="O383">
            <v>6088.2336600000008</v>
          </cell>
          <cell r="P383">
            <v>79.010000000000005</v>
          </cell>
          <cell r="Q383">
            <v>152.75700000000001</v>
          </cell>
          <cell r="R383">
            <v>12069.330570000002</v>
          </cell>
          <cell r="S383">
            <v>36.65</v>
          </cell>
          <cell r="T383">
            <v>93.459000000000003</v>
          </cell>
          <cell r="U383">
            <v>3425.2723500000002</v>
          </cell>
          <cell r="V383">
            <v>29.89</v>
          </cell>
          <cell r="W383">
            <v>375.84000000000003</v>
          </cell>
          <cell r="X383">
            <v>11233.857600000001</v>
          </cell>
          <cell r="Y383">
            <v>96.81</v>
          </cell>
          <cell r="Z383">
            <v>68.054000000000002</v>
          </cell>
          <cell r="AA383">
            <v>6588.3077400000002</v>
          </cell>
          <cell r="AB383">
            <v>22.54</v>
          </cell>
          <cell r="AC383">
            <v>120.77200000000001</v>
          </cell>
          <cell r="AD383">
            <v>2722.2008799999999</v>
          </cell>
          <cell r="AE383">
            <v>66.900000000000006</v>
          </cell>
          <cell r="AF383">
            <v>131.88900000000001</v>
          </cell>
          <cell r="AG383">
            <v>8823.3741000000009</v>
          </cell>
          <cell r="AH383">
            <v>61.77</v>
          </cell>
          <cell r="AI383">
            <v>83.381</v>
          </cell>
          <cell r="AJ383">
            <v>5150.4443700000002</v>
          </cell>
          <cell r="AK383">
            <v>64418.735301749992</v>
          </cell>
          <cell r="AM383">
            <v>47.39</v>
          </cell>
          <cell r="AN383">
            <v>47.908999999999999</v>
          </cell>
          <cell r="AO383">
            <v>2270.40751</v>
          </cell>
          <cell r="AP383">
            <v>67.52</v>
          </cell>
          <cell r="AQ383">
            <v>65.948999999999998</v>
          </cell>
          <cell r="AR383">
            <v>4452.8764799999999</v>
          </cell>
          <cell r="AS383">
            <v>150.81</v>
          </cell>
          <cell r="AT383">
            <v>42.899000000000001</v>
          </cell>
          <cell r="AU383">
            <v>6469.5981900000006</v>
          </cell>
          <cell r="AV383">
            <v>83.29</v>
          </cell>
          <cell r="AW383">
            <v>25.523</v>
          </cell>
          <cell r="AX383">
            <v>2125.8106700000003</v>
          </cell>
          <cell r="AY383">
            <v>8.76</v>
          </cell>
          <cell r="AZ383">
            <v>39.115000000000002</v>
          </cell>
          <cell r="BA383">
            <v>342.6474</v>
          </cell>
          <cell r="BB383">
            <v>117.33</v>
          </cell>
          <cell r="BC383">
            <v>95.290999999999997</v>
          </cell>
          <cell r="BD383">
            <v>11180.49303</v>
          </cell>
          <cell r="BE383">
            <v>26841.833279999999</v>
          </cell>
          <cell r="BG383">
            <v>48.36</v>
          </cell>
          <cell r="BH383">
            <v>119.97</v>
          </cell>
          <cell r="BI383">
            <v>5801.7492000000002</v>
          </cell>
          <cell r="BJ383">
            <v>23.53</v>
          </cell>
          <cell r="BK383">
            <v>314.09300000000002</v>
          </cell>
          <cell r="BL383">
            <v>7390.608290000001</v>
          </cell>
          <cell r="BM383">
            <v>46.52</v>
          </cell>
          <cell r="BN383">
            <v>89.326999999999998</v>
          </cell>
          <cell r="BO383">
            <v>4155.4920400000001</v>
          </cell>
          <cell r="BP383">
            <v>45.49</v>
          </cell>
          <cell r="BQ383">
            <v>160.01599999999999</v>
          </cell>
          <cell r="BR383">
            <v>7279.1278400000001</v>
          </cell>
          <cell r="BS383">
            <v>27.48</v>
          </cell>
          <cell r="BT383">
            <v>255.96700000000001</v>
          </cell>
          <cell r="BU383">
            <v>7033.9731600000005</v>
          </cell>
          <cell r="BV383">
            <v>810</v>
          </cell>
          <cell r="BW383">
            <v>5.6719999999999997</v>
          </cell>
          <cell r="BX383">
            <v>4594.32</v>
          </cell>
          <cell r="BY383">
            <v>29.96</v>
          </cell>
          <cell r="BZ383">
            <v>154.786</v>
          </cell>
          <cell r="CA383">
            <v>4637.3885600000003</v>
          </cell>
          <cell r="CB383">
            <v>40892.659090000008</v>
          </cell>
          <cell r="CD383">
            <v>16.28</v>
          </cell>
          <cell r="CE383">
            <v>35.433999999999997</v>
          </cell>
          <cell r="CF383">
            <v>576.86551999999995</v>
          </cell>
          <cell r="CG383">
            <v>14.35</v>
          </cell>
          <cell r="CH383">
            <v>29.3</v>
          </cell>
          <cell r="CI383">
            <v>420.45499999999998</v>
          </cell>
          <cell r="CJ383">
            <v>997.32051999999999</v>
          </cell>
          <cell r="CL383">
            <v>1515.73</v>
          </cell>
        </row>
        <row r="384">
          <cell r="A384" t="str">
            <v>05/29/2007</v>
          </cell>
          <cell r="B384">
            <v>39231</v>
          </cell>
          <cell r="C384">
            <v>110.71806014093414</v>
          </cell>
          <cell r="D384">
            <v>156.46418966466376</v>
          </cell>
          <cell r="E384">
            <v>71.691091549097749</v>
          </cell>
          <cell r="F384">
            <v>58.32224183123077</v>
          </cell>
          <cell r="G384">
            <v>119.64927490542243</v>
          </cell>
          <cell r="H384">
            <v>171.82843334675795</v>
          </cell>
          <cell r="I384">
            <v>85.33</v>
          </cell>
          <cell r="J384">
            <v>40.746410000000004</v>
          </cell>
          <cell r="K384">
            <v>201.38499999999999</v>
          </cell>
          <cell r="L384">
            <v>8205.7157778500004</v>
          </cell>
          <cell r="M384">
            <v>93.14</v>
          </cell>
          <cell r="N384">
            <v>65.698000000000008</v>
          </cell>
          <cell r="O384">
            <v>6119.1117200000008</v>
          </cell>
          <cell r="P384">
            <v>79.28</v>
          </cell>
          <cell r="Q384">
            <v>152.75700000000001</v>
          </cell>
          <cell r="R384">
            <v>12110.57496</v>
          </cell>
          <cell r="S384">
            <v>38.51</v>
          </cell>
          <cell r="T384">
            <v>93.459000000000003</v>
          </cell>
          <cell r="U384">
            <v>3599.1060899999998</v>
          </cell>
          <cell r="V384">
            <v>29.75</v>
          </cell>
          <cell r="W384">
            <v>375.84000000000003</v>
          </cell>
          <cell r="X384">
            <v>11181.240000000002</v>
          </cell>
          <cell r="Y384">
            <v>97.990000000000009</v>
          </cell>
          <cell r="Z384">
            <v>68.054000000000002</v>
          </cell>
          <cell r="AA384">
            <v>6668.611460000001</v>
          </cell>
          <cell r="AB384">
            <v>22.59</v>
          </cell>
          <cell r="AC384">
            <v>120.77200000000001</v>
          </cell>
          <cell r="AD384">
            <v>2728.2394800000002</v>
          </cell>
          <cell r="AE384">
            <v>67.260000000000005</v>
          </cell>
          <cell r="AF384">
            <v>131.88900000000001</v>
          </cell>
          <cell r="AG384">
            <v>8870.8541400000013</v>
          </cell>
          <cell r="AH384">
            <v>62.27</v>
          </cell>
          <cell r="AI384">
            <v>83.381</v>
          </cell>
          <cell r="AJ384">
            <v>5192.1348699999999</v>
          </cell>
          <cell r="AK384">
            <v>64675.588497850011</v>
          </cell>
          <cell r="AM384">
            <v>49.22</v>
          </cell>
          <cell r="AN384">
            <v>47.908999999999999</v>
          </cell>
          <cell r="AO384">
            <v>2358.0809799999997</v>
          </cell>
          <cell r="AP384">
            <v>67.89</v>
          </cell>
          <cell r="AQ384">
            <v>65.948999999999998</v>
          </cell>
          <cell r="AR384">
            <v>4477.2776100000001</v>
          </cell>
          <cell r="AS384">
            <v>152.63</v>
          </cell>
          <cell r="AT384">
            <v>42.899000000000001</v>
          </cell>
          <cell r="AU384">
            <v>6547.6743699999997</v>
          </cell>
          <cell r="AV384">
            <v>85.33</v>
          </cell>
          <cell r="AW384">
            <v>25.523</v>
          </cell>
          <cell r="AX384">
            <v>2177.8775900000001</v>
          </cell>
          <cell r="AY384">
            <v>8.870000000000001</v>
          </cell>
          <cell r="AZ384">
            <v>39.115000000000002</v>
          </cell>
          <cell r="BA384">
            <v>346.95005000000003</v>
          </cell>
          <cell r="BB384">
            <v>118.10000000000001</v>
          </cell>
          <cell r="BC384">
            <v>95.290999999999997</v>
          </cell>
          <cell r="BD384">
            <v>11253.867100000001</v>
          </cell>
          <cell r="BE384">
            <v>27161.727700000003</v>
          </cell>
          <cell r="BG384">
            <v>48.58</v>
          </cell>
          <cell r="BH384">
            <v>119.97</v>
          </cell>
          <cell r="BI384">
            <v>5828.1426000000001</v>
          </cell>
          <cell r="BJ384">
            <v>23.43</v>
          </cell>
          <cell r="BK384">
            <v>314.09300000000002</v>
          </cell>
          <cell r="BL384">
            <v>7359.1989900000008</v>
          </cell>
          <cell r="BM384">
            <v>46.480000000000004</v>
          </cell>
          <cell r="BN384">
            <v>89.326999999999998</v>
          </cell>
          <cell r="BO384">
            <v>4151.91896</v>
          </cell>
          <cell r="BP384">
            <v>45.7</v>
          </cell>
          <cell r="BQ384">
            <v>160.01599999999999</v>
          </cell>
          <cell r="BR384">
            <v>7312.7312000000002</v>
          </cell>
          <cell r="BS384">
            <v>27.45</v>
          </cell>
          <cell r="BT384">
            <v>255.96700000000001</v>
          </cell>
          <cell r="BU384">
            <v>7026.2941500000006</v>
          </cell>
          <cell r="BV384">
            <v>803</v>
          </cell>
          <cell r="BW384">
            <v>5.6719999999999997</v>
          </cell>
          <cell r="BX384">
            <v>4554.616</v>
          </cell>
          <cell r="BY384">
            <v>29.88</v>
          </cell>
          <cell r="BZ384">
            <v>154.786</v>
          </cell>
          <cell r="CA384">
            <v>4625.0056800000002</v>
          </cell>
          <cell r="CB384">
            <v>40857.907580000006</v>
          </cell>
          <cell r="CD384">
            <v>16.490000000000002</v>
          </cell>
          <cell r="CE384">
            <v>35.433999999999997</v>
          </cell>
          <cell r="CF384">
            <v>584.30666000000008</v>
          </cell>
          <cell r="CG384">
            <v>15.290000000000001</v>
          </cell>
          <cell r="CH384">
            <v>29.3</v>
          </cell>
          <cell r="CI384">
            <v>447.99700000000001</v>
          </cell>
          <cell r="CJ384">
            <v>1032.30366</v>
          </cell>
          <cell r="CL384">
            <v>1518.1100000000001</v>
          </cell>
        </row>
        <row r="385">
          <cell r="A385" t="str">
            <v>05/30/2007</v>
          </cell>
          <cell r="B385">
            <v>39232</v>
          </cell>
          <cell r="C385">
            <v>111.71016937879685</v>
          </cell>
          <cell r="D385">
            <v>159.24992965378598</v>
          </cell>
          <cell r="E385">
            <v>71.854363475199207</v>
          </cell>
          <cell r="F385">
            <v>59.714333384181728</v>
          </cell>
          <cell r="G385">
            <v>120.6045081967213</v>
          </cell>
          <cell r="H385">
            <v>175.73499798630687</v>
          </cell>
          <cell r="I385">
            <v>87.27</v>
          </cell>
          <cell r="J385">
            <v>41.387030000000003</v>
          </cell>
          <cell r="K385">
            <v>201.38499999999999</v>
          </cell>
          <cell r="L385">
            <v>8334.7270365500008</v>
          </cell>
          <cell r="M385">
            <v>94</v>
          </cell>
          <cell r="N385">
            <v>65.698000000000008</v>
          </cell>
          <cell r="O385">
            <v>6175.612000000001</v>
          </cell>
          <cell r="P385">
            <v>80.83</v>
          </cell>
          <cell r="Q385">
            <v>152.75700000000001</v>
          </cell>
          <cell r="R385">
            <v>12347.348309999999</v>
          </cell>
          <cell r="S385">
            <v>38.24</v>
          </cell>
          <cell r="T385">
            <v>93.459000000000003</v>
          </cell>
          <cell r="U385">
            <v>3573.8721600000003</v>
          </cell>
          <cell r="V385">
            <v>29.88</v>
          </cell>
          <cell r="W385">
            <v>375.84000000000003</v>
          </cell>
          <cell r="X385">
            <v>11230.099200000001</v>
          </cell>
          <cell r="Y385">
            <v>98.37</v>
          </cell>
          <cell r="Z385">
            <v>68.054000000000002</v>
          </cell>
          <cell r="AA385">
            <v>6694.4719800000003</v>
          </cell>
          <cell r="AB385">
            <v>22.66</v>
          </cell>
          <cell r="AC385">
            <v>120.77200000000001</v>
          </cell>
          <cell r="AD385">
            <v>2736.6935200000003</v>
          </cell>
          <cell r="AE385">
            <v>67.64</v>
          </cell>
          <cell r="AF385">
            <v>131.88900000000001</v>
          </cell>
          <cell r="AG385">
            <v>8920.9719600000008</v>
          </cell>
          <cell r="AH385">
            <v>62.86</v>
          </cell>
          <cell r="AI385">
            <v>83.381</v>
          </cell>
          <cell r="AJ385">
            <v>5241.3296600000003</v>
          </cell>
          <cell r="AK385">
            <v>65255.125826550015</v>
          </cell>
          <cell r="AM385">
            <v>50.2</v>
          </cell>
          <cell r="AN385">
            <v>47.908999999999999</v>
          </cell>
          <cell r="AO385">
            <v>2405.0318000000002</v>
          </cell>
          <cell r="AP385">
            <v>68.5</v>
          </cell>
          <cell r="AQ385">
            <v>65.948999999999998</v>
          </cell>
          <cell r="AR385">
            <v>4517.5064999999995</v>
          </cell>
          <cell r="AS385">
            <v>155.97999999999999</v>
          </cell>
          <cell r="AT385">
            <v>42.899000000000001</v>
          </cell>
          <cell r="AU385">
            <v>6691.3860199999999</v>
          </cell>
          <cell r="AV385">
            <v>87.27</v>
          </cell>
          <cell r="AW385">
            <v>25.523</v>
          </cell>
          <cell r="AX385">
            <v>2227.39221</v>
          </cell>
          <cell r="AY385">
            <v>8.9</v>
          </cell>
          <cell r="AZ385">
            <v>39.115000000000002</v>
          </cell>
          <cell r="BA385">
            <v>348.12350000000004</v>
          </cell>
          <cell r="BB385">
            <v>120.22</v>
          </cell>
          <cell r="BC385">
            <v>95.290999999999997</v>
          </cell>
          <cell r="BD385">
            <v>11455.88402</v>
          </cell>
          <cell r="BE385">
            <v>27645.324049999999</v>
          </cell>
          <cell r="BG385">
            <v>48.660000000000004</v>
          </cell>
          <cell r="BH385">
            <v>119.97</v>
          </cell>
          <cell r="BI385">
            <v>5837.7402000000002</v>
          </cell>
          <cell r="BJ385">
            <v>23.37</v>
          </cell>
          <cell r="BK385">
            <v>314.09300000000002</v>
          </cell>
          <cell r="BL385">
            <v>7340.3534100000006</v>
          </cell>
          <cell r="BM385">
            <v>46.660000000000004</v>
          </cell>
          <cell r="BN385">
            <v>89.326999999999998</v>
          </cell>
          <cell r="BO385">
            <v>4167.9978200000005</v>
          </cell>
          <cell r="BP385">
            <v>46.15</v>
          </cell>
          <cell r="BQ385">
            <v>160.01599999999999</v>
          </cell>
          <cell r="BR385">
            <v>7384.7383999999993</v>
          </cell>
          <cell r="BS385">
            <v>27.43</v>
          </cell>
          <cell r="BT385">
            <v>255.96700000000001</v>
          </cell>
          <cell r="BU385">
            <v>7021.1748100000004</v>
          </cell>
          <cell r="BV385">
            <v>807.5</v>
          </cell>
          <cell r="BW385">
            <v>5.6719999999999997</v>
          </cell>
          <cell r="BX385">
            <v>4580.1399999999994</v>
          </cell>
          <cell r="BY385">
            <v>29.84</v>
          </cell>
          <cell r="BZ385">
            <v>154.786</v>
          </cell>
          <cell r="CA385">
            <v>4618.8142399999997</v>
          </cell>
          <cell r="CB385">
            <v>40950.958879999998</v>
          </cell>
          <cell r="CD385">
            <v>17.02</v>
          </cell>
          <cell r="CE385">
            <v>35.433999999999997</v>
          </cell>
          <cell r="CF385">
            <v>603.08667999999989</v>
          </cell>
          <cell r="CG385">
            <v>15.49</v>
          </cell>
          <cell r="CH385">
            <v>29.3</v>
          </cell>
          <cell r="CI385">
            <v>453.85700000000003</v>
          </cell>
          <cell r="CJ385">
            <v>1056.9436799999999</v>
          </cell>
          <cell r="CL385">
            <v>1530.23</v>
          </cell>
        </row>
        <row r="386">
          <cell r="A386" t="str">
            <v>05/31/2007</v>
          </cell>
          <cell r="B386">
            <v>39233</v>
          </cell>
          <cell r="C386">
            <v>112.73676757893605</v>
          </cell>
          <cell r="D386">
            <v>159.4958491590904</v>
          </cell>
          <cell r="E386">
            <v>71.260932095237123</v>
          </cell>
          <cell r="F386">
            <v>58.732248618999272</v>
          </cell>
          <cell r="G386">
            <v>120.63524590163934</v>
          </cell>
          <cell r="H386">
            <v>175.1510269834877</v>
          </cell>
          <cell r="I386">
            <v>86.98</v>
          </cell>
          <cell r="J386">
            <v>42.083970000000001</v>
          </cell>
          <cell r="K386">
            <v>201.38499999999999</v>
          </cell>
          <cell r="L386">
            <v>8475.0802984500006</v>
          </cell>
          <cell r="M386">
            <v>94.43</v>
          </cell>
          <cell r="N386">
            <v>65.698000000000008</v>
          </cell>
          <cell r="O386">
            <v>6203.8621400000011</v>
          </cell>
          <cell r="P386">
            <v>80.78</v>
          </cell>
          <cell r="Q386">
            <v>152.75700000000001</v>
          </cell>
          <cell r="R386">
            <v>12339.71046</v>
          </cell>
          <cell r="S386">
            <v>38.480000000000004</v>
          </cell>
          <cell r="T386">
            <v>93.459000000000003</v>
          </cell>
          <cell r="U386">
            <v>3596.3023200000007</v>
          </cell>
          <cell r="V386">
            <v>30.21</v>
          </cell>
          <cell r="W386">
            <v>375.84000000000003</v>
          </cell>
          <cell r="X386">
            <v>11354.126400000001</v>
          </cell>
          <cell r="Y386">
            <v>102.06</v>
          </cell>
          <cell r="Z386">
            <v>68.054000000000002</v>
          </cell>
          <cell r="AA386">
            <v>6945.5912400000007</v>
          </cell>
          <cell r="AB386">
            <v>22.72</v>
          </cell>
          <cell r="AC386">
            <v>120.90600000000001</v>
          </cell>
          <cell r="AD386">
            <v>2746.98432</v>
          </cell>
          <cell r="AE386">
            <v>67.64</v>
          </cell>
          <cell r="AF386">
            <v>131.88900000000001</v>
          </cell>
          <cell r="AG386">
            <v>8920.9719600000008</v>
          </cell>
          <cell r="AH386">
            <v>63.230000000000004</v>
          </cell>
          <cell r="AI386">
            <v>83.381</v>
          </cell>
          <cell r="AJ386">
            <v>5272.1806300000007</v>
          </cell>
          <cell r="AK386">
            <v>65854.80976845001</v>
          </cell>
          <cell r="AM386">
            <v>50.17</v>
          </cell>
          <cell r="AN386">
            <v>47.908999999999999</v>
          </cell>
          <cell r="AO386">
            <v>2403.5945299999998</v>
          </cell>
          <cell r="AP386">
            <v>68.06</v>
          </cell>
          <cell r="AQ386">
            <v>65.948999999999998</v>
          </cell>
          <cell r="AR386">
            <v>4488.4889400000002</v>
          </cell>
          <cell r="AS386">
            <v>155.44</v>
          </cell>
          <cell r="AT386">
            <v>42.899000000000001</v>
          </cell>
          <cell r="AU386">
            <v>6668.2205599999998</v>
          </cell>
          <cell r="AV386">
            <v>86.98</v>
          </cell>
          <cell r="AW386">
            <v>27.323</v>
          </cell>
          <cell r="AX386">
            <v>2376.5545400000001</v>
          </cell>
          <cell r="AY386">
            <v>8.84</v>
          </cell>
          <cell r="AZ386">
            <v>39.115000000000002</v>
          </cell>
          <cell r="BA386">
            <v>345.77660000000003</v>
          </cell>
          <cell r="BB386">
            <v>119.69</v>
          </cell>
          <cell r="BC386">
            <v>95.290999999999997</v>
          </cell>
          <cell r="BD386">
            <v>11405.379789999999</v>
          </cell>
          <cell r="BE386">
            <v>27688.01496</v>
          </cell>
          <cell r="BG386">
            <v>48.36</v>
          </cell>
          <cell r="BH386">
            <v>119.97</v>
          </cell>
          <cell r="BI386">
            <v>5801.7492000000002</v>
          </cell>
          <cell r="BJ386">
            <v>23.37</v>
          </cell>
          <cell r="BK386">
            <v>314.09300000000002</v>
          </cell>
          <cell r="BL386">
            <v>7340.3534100000006</v>
          </cell>
          <cell r="BM386">
            <v>45.89</v>
          </cell>
          <cell r="BN386">
            <v>89.513999999999996</v>
          </cell>
          <cell r="BO386">
            <v>4107.7974599999998</v>
          </cell>
          <cell r="BP386">
            <v>45.65</v>
          </cell>
          <cell r="BQ386">
            <v>160.286</v>
          </cell>
          <cell r="BR386">
            <v>7317.0558999999994</v>
          </cell>
          <cell r="BS386">
            <v>27.29</v>
          </cell>
          <cell r="BT386">
            <v>255.96700000000001</v>
          </cell>
          <cell r="BU386">
            <v>6985.33943</v>
          </cell>
          <cell r="BV386">
            <v>797</v>
          </cell>
          <cell r="BW386">
            <v>5.6719999999999997</v>
          </cell>
          <cell r="BX386">
            <v>4520.5839999999998</v>
          </cell>
          <cell r="BY386">
            <v>29.330000000000002</v>
          </cell>
          <cell r="BZ386">
            <v>154.786</v>
          </cell>
          <cell r="CA386">
            <v>4539.87338</v>
          </cell>
          <cell r="CB386">
            <v>40612.752780000003</v>
          </cell>
          <cell r="CD386">
            <v>16.670000000000002</v>
          </cell>
          <cell r="CE386">
            <v>35.433999999999997</v>
          </cell>
          <cell r="CF386">
            <v>590.68478000000005</v>
          </cell>
          <cell r="CG386">
            <v>15.32</v>
          </cell>
          <cell r="CH386">
            <v>29.3</v>
          </cell>
          <cell r="CI386">
            <v>448.87600000000003</v>
          </cell>
          <cell r="CJ386">
            <v>1039.56078</v>
          </cell>
          <cell r="CL386">
            <v>1530.6200000000001</v>
          </cell>
        </row>
        <row r="387">
          <cell r="A387" t="str">
            <v>06/01/2007</v>
          </cell>
          <cell r="B387">
            <v>39234</v>
          </cell>
          <cell r="C387">
            <v>112.69142126148741</v>
          </cell>
          <cell r="D387">
            <v>161.48898011544784</v>
          </cell>
          <cell r="E387">
            <v>70.206006456382937</v>
          </cell>
          <cell r="F387">
            <v>58.988663313335152</v>
          </cell>
          <cell r="G387">
            <v>121.08606557377048</v>
          </cell>
          <cell r="H387">
            <v>175.01006846556584</v>
          </cell>
          <cell r="I387">
            <v>86.91</v>
          </cell>
          <cell r="J387">
            <v>42.724590000000006</v>
          </cell>
          <cell r="K387">
            <v>201.38499999999999</v>
          </cell>
          <cell r="L387">
            <v>8604.0915571500009</v>
          </cell>
          <cell r="M387">
            <v>94.7</v>
          </cell>
          <cell r="N387">
            <v>65.698000000000008</v>
          </cell>
          <cell r="O387">
            <v>6221.6006000000007</v>
          </cell>
          <cell r="P387">
            <v>81.16</v>
          </cell>
          <cell r="Q387">
            <v>152.75700000000001</v>
          </cell>
          <cell r="R387">
            <v>12397.75812</v>
          </cell>
          <cell r="S387">
            <v>38.69</v>
          </cell>
          <cell r="T387">
            <v>93.459000000000003</v>
          </cell>
          <cell r="U387">
            <v>3615.9287100000001</v>
          </cell>
          <cell r="V387">
            <v>29.44</v>
          </cell>
          <cell r="W387">
            <v>375.84000000000003</v>
          </cell>
          <cell r="X387">
            <v>11064.729600000001</v>
          </cell>
          <cell r="Y387">
            <v>103.05</v>
          </cell>
          <cell r="Z387">
            <v>68.054000000000002</v>
          </cell>
          <cell r="AA387">
            <v>7012.9647000000004</v>
          </cell>
          <cell r="AB387">
            <v>22.91</v>
          </cell>
          <cell r="AC387">
            <v>120.90600000000001</v>
          </cell>
          <cell r="AD387">
            <v>2769.9564600000003</v>
          </cell>
          <cell r="AE387">
            <v>67.31</v>
          </cell>
          <cell r="AF387">
            <v>131.88900000000001</v>
          </cell>
          <cell r="AG387">
            <v>8877.4485900000018</v>
          </cell>
          <cell r="AH387">
            <v>63.13</v>
          </cell>
          <cell r="AI387">
            <v>83.381</v>
          </cell>
          <cell r="AJ387">
            <v>5263.8425299999999</v>
          </cell>
          <cell r="AK387">
            <v>65828.320867150003</v>
          </cell>
          <cell r="AM387">
            <v>50.03</v>
          </cell>
          <cell r="AN387">
            <v>47.908999999999999</v>
          </cell>
          <cell r="AO387">
            <v>2396.8872700000002</v>
          </cell>
          <cell r="AP387">
            <v>68.86</v>
          </cell>
          <cell r="AQ387">
            <v>65.948999999999998</v>
          </cell>
          <cell r="AR387">
            <v>4541.2481399999997</v>
          </cell>
          <cell r="AS387">
            <v>158.28</v>
          </cell>
          <cell r="AT387">
            <v>42.899000000000001</v>
          </cell>
          <cell r="AU387">
            <v>6790.0537199999999</v>
          </cell>
          <cell r="AV387">
            <v>86.91</v>
          </cell>
          <cell r="AW387">
            <v>27.323</v>
          </cell>
          <cell r="AX387">
            <v>2374.6419299999998</v>
          </cell>
          <cell r="AY387">
            <v>8.9600000000000009</v>
          </cell>
          <cell r="AZ387">
            <v>39.115000000000002</v>
          </cell>
          <cell r="BA387">
            <v>350.47040000000004</v>
          </cell>
          <cell r="BB387">
            <v>121.53</v>
          </cell>
          <cell r="BC387">
            <v>95.290999999999997</v>
          </cell>
          <cell r="BD387">
            <v>11580.71523</v>
          </cell>
          <cell r="BE387">
            <v>28034.016689999997</v>
          </cell>
          <cell r="BG387">
            <v>47.400000000000006</v>
          </cell>
          <cell r="BH387">
            <v>119.97</v>
          </cell>
          <cell r="BI387">
            <v>5686.5780000000004</v>
          </cell>
          <cell r="BJ387">
            <v>22.98</v>
          </cell>
          <cell r="BK387">
            <v>314.09300000000002</v>
          </cell>
          <cell r="BL387">
            <v>7217.857140000001</v>
          </cell>
          <cell r="BM387">
            <v>45.67</v>
          </cell>
          <cell r="BN387">
            <v>89.513999999999996</v>
          </cell>
          <cell r="BO387">
            <v>4088.1043799999998</v>
          </cell>
          <cell r="BP387">
            <v>45.04</v>
          </cell>
          <cell r="BQ387">
            <v>160.286</v>
          </cell>
          <cell r="BR387">
            <v>7219.2814399999997</v>
          </cell>
          <cell r="BS387">
            <v>27.05</v>
          </cell>
          <cell r="BT387">
            <v>255.96700000000001</v>
          </cell>
          <cell r="BU387">
            <v>6923.9073500000004</v>
          </cell>
          <cell r="BV387">
            <v>780</v>
          </cell>
          <cell r="BW387">
            <v>5.6719999999999997</v>
          </cell>
          <cell r="BX387">
            <v>4424.16</v>
          </cell>
          <cell r="BY387">
            <v>28.76</v>
          </cell>
          <cell r="BZ387">
            <v>154.786</v>
          </cell>
          <cell r="CA387">
            <v>4451.6453600000004</v>
          </cell>
          <cell r="CB387">
            <v>40011.533670000004</v>
          </cell>
          <cell r="CD387">
            <v>16.98</v>
          </cell>
          <cell r="CE387">
            <v>35.433999999999997</v>
          </cell>
          <cell r="CF387">
            <v>601.66931999999997</v>
          </cell>
          <cell r="CG387">
            <v>15.100000000000001</v>
          </cell>
          <cell r="CH387">
            <v>29.3</v>
          </cell>
          <cell r="CI387">
            <v>442.43000000000006</v>
          </cell>
          <cell r="CJ387">
            <v>1044.09932</v>
          </cell>
          <cell r="CL387">
            <v>1536.3400000000001</v>
          </cell>
        </row>
        <row r="388">
          <cell r="A388" t="str">
            <v>06/04/2007</v>
          </cell>
          <cell r="B388">
            <v>39237</v>
          </cell>
          <cell r="C388">
            <v>113.74308665120112</v>
          </cell>
          <cell r="D388">
            <v>161.77530548286285</v>
          </cell>
          <cell r="E388">
            <v>71.037052073025293</v>
          </cell>
          <cell r="F388">
            <v>59.756289317214751</v>
          </cell>
          <cell r="G388">
            <v>121.30989911727615</v>
          </cell>
          <cell r="H388">
            <v>179.09786548530002</v>
          </cell>
          <cell r="I388">
            <v>88.94</v>
          </cell>
          <cell r="J388">
            <v>43.104740000000007</v>
          </cell>
          <cell r="K388">
            <v>201.38499999999999</v>
          </cell>
          <cell r="L388">
            <v>8680.6480649000005</v>
          </cell>
          <cell r="M388">
            <v>94.92</v>
          </cell>
          <cell r="N388">
            <v>65.698000000000008</v>
          </cell>
          <cell r="O388">
            <v>6236.0541600000006</v>
          </cell>
          <cell r="P388">
            <v>81.64</v>
          </cell>
          <cell r="Q388">
            <v>152.75700000000001</v>
          </cell>
          <cell r="R388">
            <v>12471.081480000001</v>
          </cell>
          <cell r="S388">
            <v>39.11</v>
          </cell>
          <cell r="T388">
            <v>93.459000000000003</v>
          </cell>
          <cell r="U388">
            <v>3655.1814899999999</v>
          </cell>
          <cell r="V388">
            <v>30.16</v>
          </cell>
          <cell r="W388">
            <v>375.84000000000003</v>
          </cell>
          <cell r="X388">
            <v>11335.334400000002</v>
          </cell>
          <cell r="Y388">
            <v>103.32000000000001</v>
          </cell>
          <cell r="Z388">
            <v>68.054000000000002</v>
          </cell>
          <cell r="AA388">
            <v>7031.3392800000011</v>
          </cell>
          <cell r="AB388">
            <v>22.95</v>
          </cell>
          <cell r="AC388">
            <v>120.90600000000001</v>
          </cell>
          <cell r="AD388">
            <v>2774.7927</v>
          </cell>
          <cell r="AE388">
            <v>68.5</v>
          </cell>
          <cell r="AF388">
            <v>131.88900000000001</v>
          </cell>
          <cell r="AG388">
            <v>9034.3965000000007</v>
          </cell>
          <cell r="AH388">
            <v>62.65</v>
          </cell>
          <cell r="AI388">
            <v>83.381</v>
          </cell>
          <cell r="AJ388">
            <v>5223.8196499999995</v>
          </cell>
          <cell r="AK388">
            <v>66442.647724900002</v>
          </cell>
          <cell r="AM388">
            <v>50.74</v>
          </cell>
          <cell r="AN388">
            <v>47.908999999999999</v>
          </cell>
          <cell r="AO388">
            <v>2430.9026600000002</v>
          </cell>
          <cell r="AP388">
            <v>68.69</v>
          </cell>
          <cell r="AQ388">
            <v>65.948999999999998</v>
          </cell>
          <cell r="AR388">
            <v>4530.0368099999996</v>
          </cell>
          <cell r="AS388">
            <v>158.01</v>
          </cell>
          <cell r="AT388">
            <v>42.899000000000001</v>
          </cell>
          <cell r="AU388">
            <v>6778.4709899999998</v>
          </cell>
          <cell r="AV388">
            <v>88.94</v>
          </cell>
          <cell r="AW388">
            <v>27.323</v>
          </cell>
          <cell r="AX388">
            <v>2430.1076199999998</v>
          </cell>
          <cell r="AY388">
            <v>8.94</v>
          </cell>
          <cell r="AZ388">
            <v>39.115000000000002</v>
          </cell>
          <cell r="BA388">
            <v>349.68810000000002</v>
          </cell>
          <cell r="BB388">
            <v>121.36</v>
          </cell>
          <cell r="BC388">
            <v>95.290999999999997</v>
          </cell>
          <cell r="BD388">
            <v>11564.51576</v>
          </cell>
          <cell r="BE388">
            <v>28083.721939999996</v>
          </cell>
          <cell r="BG388">
            <v>48.44</v>
          </cell>
          <cell r="BH388">
            <v>119.97</v>
          </cell>
          <cell r="BI388">
            <v>5811.3467999999993</v>
          </cell>
          <cell r="BJ388">
            <v>23.28</v>
          </cell>
          <cell r="BK388">
            <v>314.09300000000002</v>
          </cell>
          <cell r="BL388">
            <v>7312.0850400000008</v>
          </cell>
          <cell r="BM388">
            <v>47.06</v>
          </cell>
          <cell r="BN388">
            <v>89.513999999999996</v>
          </cell>
          <cell r="BO388">
            <v>4212.5288399999999</v>
          </cell>
          <cell r="BP388">
            <v>45.36</v>
          </cell>
          <cell r="BQ388">
            <v>160.286</v>
          </cell>
          <cell r="BR388">
            <v>7270.5729600000004</v>
          </cell>
          <cell r="BS388">
            <v>27.61</v>
          </cell>
          <cell r="BT388">
            <v>255.96700000000001</v>
          </cell>
          <cell r="BU388">
            <v>7067.2488700000004</v>
          </cell>
          <cell r="BV388">
            <v>761</v>
          </cell>
          <cell r="BW388">
            <v>5.6719999999999997</v>
          </cell>
          <cell r="BX388">
            <v>4316.3919999999998</v>
          </cell>
          <cell r="BY388">
            <v>29.04</v>
          </cell>
          <cell r="BZ388">
            <v>154.786</v>
          </cell>
          <cell r="CA388">
            <v>4494.9854399999995</v>
          </cell>
          <cell r="CB388">
            <v>40485.159949999994</v>
          </cell>
          <cell r="CD388">
            <v>16.95</v>
          </cell>
          <cell r="CE388">
            <v>35.433999999999997</v>
          </cell>
          <cell r="CF388">
            <v>600.60629999999992</v>
          </cell>
          <cell r="CG388">
            <v>15.600000000000001</v>
          </cell>
          <cell r="CH388">
            <v>29.3</v>
          </cell>
          <cell r="CI388">
            <v>457.08000000000004</v>
          </cell>
          <cell r="CJ388">
            <v>1057.6862999999998</v>
          </cell>
          <cell r="CL388">
            <v>1539.18</v>
          </cell>
        </row>
        <row r="389">
          <cell r="A389" t="str">
            <v>06/05/2007</v>
          </cell>
          <cell r="B389">
            <v>39238</v>
          </cell>
          <cell r="C389">
            <v>112.69146177049029</v>
          </cell>
          <cell r="D389">
            <v>161.15261133946674</v>
          </cell>
          <cell r="E389">
            <v>70.222828493757177</v>
          </cell>
          <cell r="F389">
            <v>59.316640720950531</v>
          </cell>
          <cell r="G389">
            <v>120.66125472887768</v>
          </cell>
          <cell r="H389">
            <v>177.80910189287152</v>
          </cell>
          <cell r="I389">
            <v>88.300000000000011</v>
          </cell>
          <cell r="J389">
            <v>42.780910000000006</v>
          </cell>
          <cell r="K389">
            <v>201.38499999999999</v>
          </cell>
          <cell r="L389">
            <v>8615.4335603500003</v>
          </cell>
          <cell r="M389">
            <v>95.52</v>
          </cell>
          <cell r="N389">
            <v>65.698000000000008</v>
          </cell>
          <cell r="O389">
            <v>6275.4729600000001</v>
          </cell>
          <cell r="P389">
            <v>79.91</v>
          </cell>
          <cell r="Q389">
            <v>152.75700000000001</v>
          </cell>
          <cell r="R389">
            <v>12206.81187</v>
          </cell>
          <cell r="S389">
            <v>39.18</v>
          </cell>
          <cell r="T389">
            <v>93.459000000000003</v>
          </cell>
          <cell r="U389">
            <v>3661.7236200000002</v>
          </cell>
          <cell r="V389">
            <v>29.94</v>
          </cell>
          <cell r="W389">
            <v>375.84000000000003</v>
          </cell>
          <cell r="X389">
            <v>11252.649600000001</v>
          </cell>
          <cell r="Y389">
            <v>101.25</v>
          </cell>
          <cell r="Z389">
            <v>68.054000000000002</v>
          </cell>
          <cell r="AA389">
            <v>6890.4675000000007</v>
          </cell>
          <cell r="AB389">
            <v>22.95</v>
          </cell>
          <cell r="AC389">
            <v>120.90600000000001</v>
          </cell>
          <cell r="AD389">
            <v>2774.7927</v>
          </cell>
          <cell r="AE389">
            <v>67.510000000000005</v>
          </cell>
          <cell r="AF389">
            <v>131.88900000000001</v>
          </cell>
          <cell r="AG389">
            <v>8903.826390000002</v>
          </cell>
          <cell r="AH389">
            <v>62.93</v>
          </cell>
          <cell r="AI389">
            <v>83.381</v>
          </cell>
          <cell r="AJ389">
            <v>5247.16633</v>
          </cell>
          <cell r="AK389">
            <v>65828.344530350005</v>
          </cell>
          <cell r="AM389">
            <v>49.730000000000004</v>
          </cell>
          <cell r="AN389">
            <v>47.908999999999999</v>
          </cell>
          <cell r="AO389">
            <v>2382.5145700000003</v>
          </cell>
          <cell r="AP389">
            <v>68.570000000000007</v>
          </cell>
          <cell r="AQ389">
            <v>65.948999999999998</v>
          </cell>
          <cell r="AR389">
            <v>4522.1229300000005</v>
          </cell>
          <cell r="AS389">
            <v>159.93</v>
          </cell>
          <cell r="AT389">
            <v>42.899000000000001</v>
          </cell>
          <cell r="AU389">
            <v>6860.8370700000005</v>
          </cell>
          <cell r="AV389">
            <v>88.300000000000011</v>
          </cell>
          <cell r="AW389">
            <v>27.323</v>
          </cell>
          <cell r="AX389">
            <v>2412.6209000000003</v>
          </cell>
          <cell r="AY389">
            <v>8.7100000000000009</v>
          </cell>
          <cell r="AZ389">
            <v>39.115000000000002</v>
          </cell>
          <cell r="BA389">
            <v>340.69165000000004</v>
          </cell>
          <cell r="BB389">
            <v>120.23</v>
          </cell>
          <cell r="BC389">
            <v>95.290999999999997</v>
          </cell>
          <cell r="BD389">
            <v>11456.836929999999</v>
          </cell>
          <cell r="BE389">
            <v>27975.624049999999</v>
          </cell>
          <cell r="BG389">
            <v>47.85</v>
          </cell>
          <cell r="BH389">
            <v>119.97</v>
          </cell>
          <cell r="BI389">
            <v>5740.5645000000004</v>
          </cell>
          <cell r="BJ389">
            <v>22.94</v>
          </cell>
          <cell r="BK389">
            <v>314.09300000000002</v>
          </cell>
          <cell r="BL389">
            <v>7205.2934200000009</v>
          </cell>
          <cell r="BM389">
            <v>46.76</v>
          </cell>
          <cell r="BN389">
            <v>89.513999999999996</v>
          </cell>
          <cell r="BO389">
            <v>4185.6746399999993</v>
          </cell>
          <cell r="BP389">
            <v>44.88</v>
          </cell>
          <cell r="BQ389">
            <v>160.286</v>
          </cell>
          <cell r="BR389">
            <v>7193.6356800000003</v>
          </cell>
          <cell r="BS389">
            <v>27.12</v>
          </cell>
          <cell r="BT389">
            <v>255.96700000000001</v>
          </cell>
          <cell r="BU389">
            <v>6941.8250400000006</v>
          </cell>
          <cell r="BV389">
            <v>755</v>
          </cell>
          <cell r="BW389">
            <v>5.6719999999999997</v>
          </cell>
          <cell r="BX389">
            <v>4282.3599999999997</v>
          </cell>
          <cell r="BY389">
            <v>28.89</v>
          </cell>
          <cell r="BZ389">
            <v>154.786</v>
          </cell>
          <cell r="CA389">
            <v>4471.7675399999998</v>
          </cell>
          <cell r="CB389">
            <v>40021.120819999996</v>
          </cell>
          <cell r="CD389">
            <v>16.78</v>
          </cell>
          <cell r="CE389">
            <v>35.433999999999997</v>
          </cell>
          <cell r="CF389">
            <v>594.58252000000005</v>
          </cell>
          <cell r="CG389">
            <v>15.540000000000001</v>
          </cell>
          <cell r="CH389">
            <v>29.3</v>
          </cell>
          <cell r="CI389">
            <v>455.32200000000006</v>
          </cell>
          <cell r="CJ389">
            <v>1049.90452</v>
          </cell>
          <cell r="CL389">
            <v>1530.95</v>
          </cell>
        </row>
        <row r="390">
          <cell r="A390" t="str">
            <v>06/06/2007</v>
          </cell>
          <cell r="B390">
            <v>39239</v>
          </cell>
          <cell r="C390">
            <v>110.63455436108984</v>
          </cell>
          <cell r="D390">
            <v>157.54934300556727</v>
          </cell>
          <cell r="E390">
            <v>68.598935145829643</v>
          </cell>
          <cell r="F390">
            <v>58.395387595389025</v>
          </cell>
          <cell r="G390">
            <v>119.5917402269861</v>
          </cell>
          <cell r="H390">
            <v>172.37213048731374</v>
          </cell>
          <cell r="I390">
            <v>85.600000000000009</v>
          </cell>
          <cell r="J390">
            <v>41.985410000000002</v>
          </cell>
          <cell r="K390">
            <v>201.38499999999999</v>
          </cell>
          <cell r="L390">
            <v>8455.2317928499997</v>
          </cell>
          <cell r="M390">
            <v>93.7</v>
          </cell>
          <cell r="N390">
            <v>65.698000000000008</v>
          </cell>
          <cell r="O390">
            <v>6155.9026000000013</v>
          </cell>
          <cell r="P390">
            <v>78.650000000000006</v>
          </cell>
          <cell r="Q390">
            <v>152.75700000000001</v>
          </cell>
          <cell r="R390">
            <v>12014.338050000002</v>
          </cell>
          <cell r="S390">
            <v>39.6</v>
          </cell>
          <cell r="T390">
            <v>93.459000000000003</v>
          </cell>
          <cell r="U390">
            <v>3700.9764000000005</v>
          </cell>
          <cell r="V390">
            <v>28.97</v>
          </cell>
          <cell r="W390">
            <v>375.84000000000003</v>
          </cell>
          <cell r="X390">
            <v>10888.084800000001</v>
          </cell>
          <cell r="Y390">
            <v>100.60000000000001</v>
          </cell>
          <cell r="Z390">
            <v>68.054000000000002</v>
          </cell>
          <cell r="AA390">
            <v>6846.2324000000008</v>
          </cell>
          <cell r="AB390">
            <v>22.580000000000002</v>
          </cell>
          <cell r="AC390">
            <v>120.90600000000001</v>
          </cell>
          <cell r="AD390">
            <v>2730.0574800000004</v>
          </cell>
          <cell r="AE390">
            <v>66.19</v>
          </cell>
          <cell r="AF390">
            <v>131.88900000000001</v>
          </cell>
          <cell r="AG390">
            <v>8729.7329100000006</v>
          </cell>
          <cell r="AH390">
            <v>61.24</v>
          </cell>
          <cell r="AI390">
            <v>83.381</v>
          </cell>
          <cell r="AJ390">
            <v>5106.2524400000002</v>
          </cell>
          <cell r="AK390">
            <v>64626.808872850001</v>
          </cell>
          <cell r="AM390">
            <v>47.83</v>
          </cell>
          <cell r="AN390">
            <v>47.908999999999999</v>
          </cell>
          <cell r="AO390">
            <v>2291.48747</v>
          </cell>
          <cell r="AP390">
            <v>68.09</v>
          </cell>
          <cell r="AQ390">
            <v>65.948999999999998</v>
          </cell>
          <cell r="AR390">
            <v>4490.4674100000002</v>
          </cell>
          <cell r="AS390">
            <v>155.89000000000001</v>
          </cell>
          <cell r="AT390">
            <v>42.899000000000001</v>
          </cell>
          <cell r="AU390">
            <v>6687.5251100000005</v>
          </cell>
          <cell r="AV390">
            <v>85.600000000000009</v>
          </cell>
          <cell r="AW390">
            <v>27.323</v>
          </cell>
          <cell r="AX390">
            <v>2338.8488000000002</v>
          </cell>
          <cell r="AY390">
            <v>8.5299999999999994</v>
          </cell>
          <cell r="AZ390">
            <v>39.115000000000002</v>
          </cell>
          <cell r="BA390">
            <v>333.65094999999997</v>
          </cell>
          <cell r="BB390">
            <v>117.62</v>
          </cell>
          <cell r="BC390">
            <v>95.290999999999997</v>
          </cell>
          <cell r="BD390">
            <v>11208.127420000001</v>
          </cell>
          <cell r="BE390">
            <v>27350.10716</v>
          </cell>
          <cell r="BG390">
            <v>46.410000000000004</v>
          </cell>
          <cell r="BH390">
            <v>119.97</v>
          </cell>
          <cell r="BI390">
            <v>5567.8077000000003</v>
          </cell>
          <cell r="BJ390">
            <v>22.44</v>
          </cell>
          <cell r="BK390">
            <v>314.09300000000002</v>
          </cell>
          <cell r="BL390">
            <v>7048.2469200000005</v>
          </cell>
          <cell r="BM390">
            <v>45.5</v>
          </cell>
          <cell r="BN390">
            <v>89.513999999999996</v>
          </cell>
          <cell r="BO390">
            <v>4072.8869999999997</v>
          </cell>
          <cell r="BP390">
            <v>44.28</v>
          </cell>
          <cell r="BQ390">
            <v>160.286</v>
          </cell>
          <cell r="BR390">
            <v>7097.4640800000006</v>
          </cell>
          <cell r="BS390">
            <v>26.37</v>
          </cell>
          <cell r="BT390">
            <v>255.96700000000001</v>
          </cell>
          <cell r="BU390">
            <v>6749.8497900000002</v>
          </cell>
          <cell r="BV390">
            <v>732.40000000000009</v>
          </cell>
          <cell r="BW390">
            <v>5.6719999999999997</v>
          </cell>
          <cell r="BX390">
            <v>4154.1728000000003</v>
          </cell>
          <cell r="BY390">
            <v>28.46</v>
          </cell>
          <cell r="BZ390">
            <v>154.786</v>
          </cell>
          <cell r="CA390">
            <v>4405.2095600000002</v>
          </cell>
          <cell r="CB390">
            <v>39095.637850000006</v>
          </cell>
          <cell r="CD390">
            <v>16.510000000000002</v>
          </cell>
          <cell r="CE390">
            <v>35.433999999999997</v>
          </cell>
          <cell r="CF390">
            <v>585.01534000000004</v>
          </cell>
          <cell r="CG390">
            <v>15.31</v>
          </cell>
          <cell r="CH390">
            <v>29.3</v>
          </cell>
          <cell r="CI390">
            <v>448.58300000000003</v>
          </cell>
          <cell r="CJ390">
            <v>1033.59834</v>
          </cell>
          <cell r="CL390">
            <v>1517.38</v>
          </cell>
        </row>
        <row r="391">
          <cell r="A391" t="str">
            <v>06/07/2007</v>
          </cell>
          <cell r="B391">
            <v>39240</v>
          </cell>
          <cell r="C391">
            <v>108.38867757568316</v>
          </cell>
          <cell r="D391">
            <v>154.02989981049217</v>
          </cell>
          <cell r="E391">
            <v>65.820529395993432</v>
          </cell>
          <cell r="F391">
            <v>57.52958305849458</v>
          </cell>
          <cell r="G391">
            <v>117.49054224464059</v>
          </cell>
          <cell r="H391">
            <v>166.9552960128876</v>
          </cell>
          <cell r="I391">
            <v>82.91</v>
          </cell>
          <cell r="J391">
            <v>41.020960000000002</v>
          </cell>
          <cell r="K391">
            <v>201.38499999999999</v>
          </cell>
          <cell r="L391">
            <v>8261.0060295999992</v>
          </cell>
          <cell r="M391">
            <v>91.01</v>
          </cell>
          <cell r="N391">
            <v>65.698000000000008</v>
          </cell>
          <cell r="O391">
            <v>5979.1749800000007</v>
          </cell>
          <cell r="P391">
            <v>78.2</v>
          </cell>
          <cell r="Q391">
            <v>152.75700000000001</v>
          </cell>
          <cell r="R391">
            <v>11945.597400000001</v>
          </cell>
          <cell r="S391">
            <v>40</v>
          </cell>
          <cell r="T391">
            <v>93.459000000000003</v>
          </cell>
          <cell r="U391">
            <v>3738.36</v>
          </cell>
          <cell r="V391">
            <v>28.13</v>
          </cell>
          <cell r="W391">
            <v>375.84000000000003</v>
          </cell>
          <cell r="X391">
            <v>10572.379200000001</v>
          </cell>
          <cell r="Y391">
            <v>97.28</v>
          </cell>
          <cell r="Z391">
            <v>68.054000000000002</v>
          </cell>
          <cell r="AA391">
            <v>6620.2931200000003</v>
          </cell>
          <cell r="AB391">
            <v>22.27</v>
          </cell>
          <cell r="AC391">
            <v>120.90600000000001</v>
          </cell>
          <cell r="AD391">
            <v>2692.5766200000003</v>
          </cell>
          <cell r="AE391">
            <v>64.739999999999995</v>
          </cell>
          <cell r="AF391">
            <v>131.88900000000001</v>
          </cell>
          <cell r="AG391">
            <v>8538.4938600000005</v>
          </cell>
          <cell r="AH391">
            <v>59.57</v>
          </cell>
          <cell r="AI391">
            <v>83.381</v>
          </cell>
          <cell r="AJ391">
            <v>4967.0061699999997</v>
          </cell>
          <cell r="AK391">
            <v>63314.887379600012</v>
          </cell>
          <cell r="AM391">
            <v>47.96</v>
          </cell>
          <cell r="AN391">
            <v>47.908999999999999</v>
          </cell>
          <cell r="AO391">
            <v>2297.7156399999999</v>
          </cell>
          <cell r="AP391">
            <v>67.239999999999995</v>
          </cell>
          <cell r="AQ391">
            <v>65.948999999999998</v>
          </cell>
          <cell r="AR391">
            <v>4434.4107599999998</v>
          </cell>
          <cell r="AS391">
            <v>153.17000000000002</v>
          </cell>
          <cell r="AT391">
            <v>42.899000000000001</v>
          </cell>
          <cell r="AU391">
            <v>6570.8398300000008</v>
          </cell>
          <cell r="AV391">
            <v>82.91</v>
          </cell>
          <cell r="AW391">
            <v>27.323</v>
          </cell>
          <cell r="AX391">
            <v>2265.3499299999999</v>
          </cell>
          <cell r="AY391">
            <v>8.4499999999999993</v>
          </cell>
          <cell r="AZ391">
            <v>39.115000000000002</v>
          </cell>
          <cell r="BA391">
            <v>330.52175</v>
          </cell>
          <cell r="BB391">
            <v>113.76</v>
          </cell>
          <cell r="BC391">
            <v>95.290999999999997</v>
          </cell>
          <cell r="BD391">
            <v>10840.30416</v>
          </cell>
          <cell r="BE391">
            <v>26739.142070000002</v>
          </cell>
          <cell r="BG391">
            <v>44.6</v>
          </cell>
          <cell r="BH391">
            <v>119.97</v>
          </cell>
          <cell r="BI391">
            <v>5350.6620000000003</v>
          </cell>
          <cell r="BJ391">
            <v>21.53</v>
          </cell>
          <cell r="BK391">
            <v>314.09300000000002</v>
          </cell>
          <cell r="BL391">
            <v>6762.4222900000004</v>
          </cell>
          <cell r="BM391">
            <v>43.85</v>
          </cell>
          <cell r="BN391">
            <v>89.513999999999996</v>
          </cell>
          <cell r="BO391">
            <v>3925.1889000000001</v>
          </cell>
          <cell r="BP391">
            <v>42.42</v>
          </cell>
          <cell r="BQ391">
            <v>160.286</v>
          </cell>
          <cell r="BR391">
            <v>6799.33212</v>
          </cell>
          <cell r="BS391">
            <v>25.04</v>
          </cell>
          <cell r="BT391">
            <v>255.96700000000001</v>
          </cell>
          <cell r="BU391">
            <v>6409.4136799999997</v>
          </cell>
          <cell r="BV391">
            <v>710</v>
          </cell>
          <cell r="BW391">
            <v>5.6719999999999997</v>
          </cell>
          <cell r="BX391">
            <v>4027.12</v>
          </cell>
          <cell r="BY391">
            <v>27.38</v>
          </cell>
          <cell r="BZ391">
            <v>154.786</v>
          </cell>
          <cell r="CA391">
            <v>4238.0406800000001</v>
          </cell>
          <cell r="CB391">
            <v>37512.179669999998</v>
          </cell>
          <cell r="CD391">
            <v>16.400000000000002</v>
          </cell>
          <cell r="CE391">
            <v>35.433999999999997</v>
          </cell>
          <cell r="CF391">
            <v>581.11760000000004</v>
          </cell>
          <cell r="CG391">
            <v>14.92</v>
          </cell>
          <cell r="CH391">
            <v>29.3</v>
          </cell>
          <cell r="CI391">
            <v>437.15600000000001</v>
          </cell>
          <cell r="CJ391">
            <v>1018.2736</v>
          </cell>
          <cell r="CL391">
            <v>1490.72</v>
          </cell>
        </row>
        <row r="392">
          <cell r="A392" t="str">
            <v>06/08/2007</v>
          </cell>
          <cell r="B392">
            <v>39241</v>
          </cell>
          <cell r="C392">
            <v>109.93606150145223</v>
          </cell>
          <cell r="D392">
            <v>157.3776794693548</v>
          </cell>
          <cell r="E392">
            <v>67.274229009551604</v>
          </cell>
          <cell r="F392">
            <v>58.471629404806222</v>
          </cell>
          <cell r="G392">
            <v>118.8264501891551</v>
          </cell>
          <cell r="H392">
            <v>171.16391461941197</v>
          </cell>
          <cell r="I392">
            <v>85</v>
          </cell>
          <cell r="J392">
            <v>41.555999999999997</v>
          </cell>
          <cell r="K392">
            <v>201.38499999999999</v>
          </cell>
          <cell r="L392">
            <v>8368.7550599999995</v>
          </cell>
          <cell r="M392">
            <v>90.92</v>
          </cell>
          <cell r="N392">
            <v>65.698000000000008</v>
          </cell>
          <cell r="O392">
            <v>5973.2621600000011</v>
          </cell>
          <cell r="P392">
            <v>79.75</v>
          </cell>
          <cell r="Q392">
            <v>152.75700000000001</v>
          </cell>
          <cell r="R392">
            <v>12182.37075</v>
          </cell>
          <cell r="S392">
            <v>39.42</v>
          </cell>
          <cell r="T392">
            <v>93.459000000000003</v>
          </cell>
          <cell r="U392">
            <v>3684.1537800000001</v>
          </cell>
          <cell r="V392">
            <v>28.700000000000003</v>
          </cell>
          <cell r="W392">
            <v>375.84000000000003</v>
          </cell>
          <cell r="X392">
            <v>10786.608000000002</v>
          </cell>
          <cell r="Y392">
            <v>99.38</v>
          </cell>
          <cell r="Z392">
            <v>68.054000000000002</v>
          </cell>
          <cell r="AA392">
            <v>6763.2065199999997</v>
          </cell>
          <cell r="AB392">
            <v>22.52</v>
          </cell>
          <cell r="AC392">
            <v>120.90600000000001</v>
          </cell>
          <cell r="AD392">
            <v>2722.80312</v>
          </cell>
          <cell r="AE392">
            <v>65.95</v>
          </cell>
          <cell r="AF392">
            <v>131.88900000000001</v>
          </cell>
          <cell r="AG392">
            <v>8698.0795500000004</v>
          </cell>
          <cell r="AH392">
            <v>60.44</v>
          </cell>
          <cell r="AI392">
            <v>83.381</v>
          </cell>
          <cell r="AJ392">
            <v>5039.5476399999998</v>
          </cell>
          <cell r="AK392">
            <v>64218.78658</v>
          </cell>
          <cell r="AM392">
            <v>48.89</v>
          </cell>
          <cell r="AN392">
            <v>47.908999999999999</v>
          </cell>
          <cell r="AO392">
            <v>2342.2710099999999</v>
          </cell>
          <cell r="AP392">
            <v>67.91</v>
          </cell>
          <cell r="AQ392">
            <v>65.948999999999998</v>
          </cell>
          <cell r="AR392">
            <v>4478.5965899999992</v>
          </cell>
          <cell r="AS392">
            <v>157.05000000000001</v>
          </cell>
          <cell r="AT392">
            <v>42.899000000000001</v>
          </cell>
          <cell r="AU392">
            <v>6737.2879500000008</v>
          </cell>
          <cell r="AV392">
            <v>85</v>
          </cell>
          <cell r="AW392">
            <v>27.323</v>
          </cell>
          <cell r="AX392">
            <v>2322.4549999999999</v>
          </cell>
          <cell r="AY392">
            <v>8.6</v>
          </cell>
          <cell r="AZ392">
            <v>39.115000000000002</v>
          </cell>
          <cell r="BA392">
            <v>336.38900000000001</v>
          </cell>
          <cell r="BB392">
            <v>116.52</v>
          </cell>
          <cell r="BC392">
            <v>95.290999999999997</v>
          </cell>
          <cell r="BD392">
            <v>11103.30732</v>
          </cell>
          <cell r="BE392">
            <v>27320.30687</v>
          </cell>
          <cell r="BG392">
            <v>45.68</v>
          </cell>
          <cell r="BH392">
            <v>119.97</v>
          </cell>
          <cell r="BI392">
            <v>5480.2295999999997</v>
          </cell>
          <cell r="BJ392">
            <v>21.96</v>
          </cell>
          <cell r="BK392">
            <v>314.09300000000002</v>
          </cell>
          <cell r="BL392">
            <v>6897.4822800000011</v>
          </cell>
          <cell r="BM392">
            <v>44.480000000000004</v>
          </cell>
          <cell r="BN392">
            <v>89.513999999999996</v>
          </cell>
          <cell r="BO392">
            <v>3981.5827200000003</v>
          </cell>
          <cell r="BP392">
            <v>43.160000000000004</v>
          </cell>
          <cell r="BQ392">
            <v>160.286</v>
          </cell>
          <cell r="BR392">
            <v>6917.943760000001</v>
          </cell>
          <cell r="BS392">
            <v>25.85</v>
          </cell>
          <cell r="BT392">
            <v>255.96700000000001</v>
          </cell>
          <cell r="BU392">
            <v>6616.7469500000007</v>
          </cell>
          <cell r="BV392">
            <v>720.99</v>
          </cell>
          <cell r="BW392">
            <v>5.6719999999999997</v>
          </cell>
          <cell r="BX392">
            <v>4089.4552799999997</v>
          </cell>
          <cell r="BY392">
            <v>28.150000000000002</v>
          </cell>
          <cell r="BZ392">
            <v>154.786</v>
          </cell>
          <cell r="CA392">
            <v>4357.2259000000004</v>
          </cell>
          <cell r="CB392">
            <v>38340.666490000003</v>
          </cell>
          <cell r="CD392">
            <v>16.73</v>
          </cell>
          <cell r="CE392">
            <v>35.433999999999997</v>
          </cell>
          <cell r="CF392">
            <v>592.81081999999992</v>
          </cell>
          <cell r="CG392">
            <v>15.09</v>
          </cell>
          <cell r="CH392">
            <v>29.3</v>
          </cell>
          <cell r="CI392">
            <v>442.137</v>
          </cell>
          <cell r="CJ392">
            <v>1034.9478199999999</v>
          </cell>
          <cell r="CL392">
            <v>1507.67</v>
          </cell>
        </row>
        <row r="393">
          <cell r="A393" t="str">
            <v>06/11/2007</v>
          </cell>
          <cell r="B393">
            <v>39244</v>
          </cell>
          <cell r="C393">
            <v>109.52240704675592</v>
          </cell>
          <cell r="D393">
            <v>157.98781078681131</v>
          </cell>
          <cell r="E393">
            <v>66.388507801560309</v>
          </cell>
          <cell r="F393">
            <v>57.201201131097193</v>
          </cell>
          <cell r="G393">
            <v>118.94073139974779</v>
          </cell>
          <cell r="H393">
            <v>171.22432541280708</v>
          </cell>
          <cell r="I393">
            <v>85.03</v>
          </cell>
          <cell r="J393">
            <v>41.253270000000001</v>
          </cell>
          <cell r="K393">
            <v>201.38499999999999</v>
          </cell>
          <cell r="L393">
            <v>8307.7897789500003</v>
          </cell>
          <cell r="M393">
            <v>90.08</v>
          </cell>
          <cell r="N393">
            <v>65.698000000000008</v>
          </cell>
          <cell r="O393">
            <v>5918.0758400000004</v>
          </cell>
          <cell r="P393">
            <v>79.39</v>
          </cell>
          <cell r="Q393">
            <v>152.75700000000001</v>
          </cell>
          <cell r="R393">
            <v>12127.37823</v>
          </cell>
          <cell r="S393">
            <v>38.900000000000006</v>
          </cell>
          <cell r="T393">
            <v>93.459000000000003</v>
          </cell>
          <cell r="U393">
            <v>3635.5551000000005</v>
          </cell>
          <cell r="V393">
            <v>28.78</v>
          </cell>
          <cell r="W393">
            <v>375.84000000000003</v>
          </cell>
          <cell r="X393">
            <v>10816.675200000001</v>
          </cell>
          <cell r="Y393">
            <v>99.37</v>
          </cell>
          <cell r="Z393">
            <v>68.054000000000002</v>
          </cell>
          <cell r="AA393">
            <v>6762.5259800000003</v>
          </cell>
          <cell r="AB393">
            <v>22.54</v>
          </cell>
          <cell r="AC393">
            <v>120.90600000000001</v>
          </cell>
          <cell r="AD393">
            <v>2725.2212399999999</v>
          </cell>
          <cell r="AE393">
            <v>65.84</v>
          </cell>
          <cell r="AF393">
            <v>131.88900000000001</v>
          </cell>
          <cell r="AG393">
            <v>8683.5717600000007</v>
          </cell>
          <cell r="AH393">
            <v>59.97</v>
          </cell>
          <cell r="AI393">
            <v>83.381</v>
          </cell>
          <cell r="AJ393">
            <v>5000.3585700000003</v>
          </cell>
          <cell r="AK393">
            <v>63977.151698949994</v>
          </cell>
          <cell r="AM393">
            <v>48.64</v>
          </cell>
          <cell r="AN393">
            <v>47.908999999999999</v>
          </cell>
          <cell r="AO393">
            <v>2330.29376</v>
          </cell>
          <cell r="AP393">
            <v>68.08</v>
          </cell>
          <cell r="AQ393">
            <v>65.948999999999998</v>
          </cell>
          <cell r="AR393">
            <v>4489.8079200000002</v>
          </cell>
          <cell r="AS393">
            <v>158.72999999999999</v>
          </cell>
          <cell r="AT393">
            <v>42.899000000000001</v>
          </cell>
          <cell r="AU393">
            <v>6809.3582699999997</v>
          </cell>
          <cell r="AV393">
            <v>85.03</v>
          </cell>
          <cell r="AW393">
            <v>27.323</v>
          </cell>
          <cell r="AX393">
            <v>2323.2746900000002</v>
          </cell>
          <cell r="AY393">
            <v>8.66</v>
          </cell>
          <cell r="AZ393">
            <v>39.115000000000002</v>
          </cell>
          <cell r="BA393">
            <v>338.73590000000002</v>
          </cell>
          <cell r="BB393">
            <v>116.85000000000001</v>
          </cell>
          <cell r="BC393">
            <v>95.290999999999997</v>
          </cell>
          <cell r="BD393">
            <v>11134.753350000001</v>
          </cell>
          <cell r="BE393">
            <v>27426.223890000001</v>
          </cell>
          <cell r="BG393">
            <v>45.27</v>
          </cell>
          <cell r="BH393">
            <v>119.97</v>
          </cell>
          <cell r="BI393">
            <v>5431.0419000000002</v>
          </cell>
          <cell r="BJ393">
            <v>21.52</v>
          </cell>
          <cell r="BK393">
            <v>314.09300000000002</v>
          </cell>
          <cell r="BL393">
            <v>6759.2813599999999</v>
          </cell>
          <cell r="BM393">
            <v>44.03</v>
          </cell>
          <cell r="BN393">
            <v>89.513999999999996</v>
          </cell>
          <cell r="BO393">
            <v>3941.3014199999998</v>
          </cell>
          <cell r="BP393">
            <v>43.06</v>
          </cell>
          <cell r="BQ393">
            <v>160.286</v>
          </cell>
          <cell r="BR393">
            <v>6901.9151600000005</v>
          </cell>
          <cell r="BS393">
            <v>25.39</v>
          </cell>
          <cell r="BT393">
            <v>255.96700000000001</v>
          </cell>
          <cell r="BU393">
            <v>6499.0021300000008</v>
          </cell>
          <cell r="BV393">
            <v>711</v>
          </cell>
          <cell r="BW393">
            <v>5.6719999999999997</v>
          </cell>
          <cell r="BX393">
            <v>4032.7919999999999</v>
          </cell>
          <cell r="BY393">
            <v>27.59</v>
          </cell>
          <cell r="BZ393">
            <v>154.786</v>
          </cell>
          <cell r="CA393">
            <v>4270.5457399999996</v>
          </cell>
          <cell r="CB393">
            <v>37835.879710000001</v>
          </cell>
          <cell r="CD393">
            <v>16.36</v>
          </cell>
          <cell r="CE393">
            <v>35.433999999999997</v>
          </cell>
          <cell r="CF393">
            <v>579.70023999999989</v>
          </cell>
          <cell r="CG393">
            <v>14.77</v>
          </cell>
          <cell r="CH393">
            <v>29.3</v>
          </cell>
          <cell r="CI393">
            <v>432.76100000000002</v>
          </cell>
          <cell r="CJ393">
            <v>1012.4612399999999</v>
          </cell>
          <cell r="CL393">
            <v>1509.1200000000001</v>
          </cell>
        </row>
        <row r="394">
          <cell r="A394" t="str">
            <v>06/12/2007</v>
          </cell>
          <cell r="B394">
            <v>39245</v>
          </cell>
          <cell r="C394">
            <v>108.16768405868835</v>
          </cell>
          <cell r="D394">
            <v>155.47216236744842</v>
          </cell>
          <cell r="E394">
            <v>64.772726770460366</v>
          </cell>
          <cell r="F394">
            <v>56.583701683858514</v>
          </cell>
          <cell r="G394">
            <v>117.67023959646909</v>
          </cell>
          <cell r="H394">
            <v>163.71325010068466</v>
          </cell>
          <cell r="I394">
            <v>81.300000000000011</v>
          </cell>
          <cell r="J394">
            <v>40.746410000000004</v>
          </cell>
          <cell r="K394">
            <v>201.38499999999999</v>
          </cell>
          <cell r="L394">
            <v>8205.7157778500004</v>
          </cell>
          <cell r="M394">
            <v>88.52</v>
          </cell>
          <cell r="N394">
            <v>65.698000000000008</v>
          </cell>
          <cell r="O394">
            <v>5815.5869600000005</v>
          </cell>
          <cell r="P394">
            <v>78.72</v>
          </cell>
          <cell r="Q394">
            <v>152.75700000000001</v>
          </cell>
          <cell r="R394">
            <v>12025.03104</v>
          </cell>
          <cell r="S394">
            <v>38.07</v>
          </cell>
          <cell r="T394">
            <v>93.459000000000003</v>
          </cell>
          <cell r="U394">
            <v>3557.9841300000003</v>
          </cell>
          <cell r="V394">
            <v>28.330000000000002</v>
          </cell>
          <cell r="W394">
            <v>375.84000000000003</v>
          </cell>
          <cell r="X394">
            <v>10647.547200000001</v>
          </cell>
          <cell r="Y394">
            <v>98.91</v>
          </cell>
          <cell r="Z394">
            <v>68.054000000000002</v>
          </cell>
          <cell r="AA394">
            <v>6731.2211399999997</v>
          </cell>
          <cell r="AB394">
            <v>22.490000000000002</v>
          </cell>
          <cell r="AC394">
            <v>120.90600000000001</v>
          </cell>
          <cell r="AD394">
            <v>2719.1759400000005</v>
          </cell>
          <cell r="AE394">
            <v>64.820000000000007</v>
          </cell>
          <cell r="AF394">
            <v>131.88900000000001</v>
          </cell>
          <cell r="AG394">
            <v>8549.0449800000024</v>
          </cell>
          <cell r="AH394">
            <v>59.18</v>
          </cell>
          <cell r="AI394">
            <v>83.381</v>
          </cell>
          <cell r="AJ394">
            <v>4934.48758</v>
          </cell>
          <cell r="AK394">
            <v>63185.794747849999</v>
          </cell>
          <cell r="AM394">
            <v>47.550000000000004</v>
          </cell>
          <cell r="AN394">
            <v>47.908999999999999</v>
          </cell>
          <cell r="AO394">
            <v>2278.0729500000002</v>
          </cell>
          <cell r="AP394">
            <v>67.45</v>
          </cell>
          <cell r="AQ394">
            <v>65.948999999999998</v>
          </cell>
          <cell r="AR394">
            <v>4448.2600499999999</v>
          </cell>
          <cell r="AS394">
            <v>157.18</v>
          </cell>
          <cell r="AT394">
            <v>42.899000000000001</v>
          </cell>
          <cell r="AU394">
            <v>6742.8648200000007</v>
          </cell>
          <cell r="AV394">
            <v>81.300000000000011</v>
          </cell>
          <cell r="AW394">
            <v>27.323</v>
          </cell>
          <cell r="AX394">
            <v>2221.3599000000004</v>
          </cell>
          <cell r="AY394">
            <v>8.51</v>
          </cell>
          <cell r="AZ394">
            <v>39.115000000000002</v>
          </cell>
          <cell r="BA394">
            <v>332.86865</v>
          </cell>
          <cell r="BB394">
            <v>115.08</v>
          </cell>
          <cell r="BC394">
            <v>95.290999999999997</v>
          </cell>
          <cell r="BD394">
            <v>10966.08828</v>
          </cell>
          <cell r="BE394">
            <v>26989.514650000001</v>
          </cell>
          <cell r="BG394">
            <v>44.09</v>
          </cell>
          <cell r="BH394">
            <v>119.97</v>
          </cell>
          <cell r="BI394">
            <v>5289.4773000000005</v>
          </cell>
          <cell r="BJ394">
            <v>21.150000000000002</v>
          </cell>
          <cell r="BK394">
            <v>314.09300000000002</v>
          </cell>
          <cell r="BL394">
            <v>6643.0669500000013</v>
          </cell>
          <cell r="BM394">
            <v>43.06</v>
          </cell>
          <cell r="BN394">
            <v>89.513999999999996</v>
          </cell>
          <cell r="BO394">
            <v>3854.4728399999999</v>
          </cell>
          <cell r="BP394">
            <v>41.94</v>
          </cell>
          <cell r="BQ394">
            <v>160.286</v>
          </cell>
          <cell r="BR394">
            <v>6722.3948399999999</v>
          </cell>
          <cell r="BS394">
            <v>24.650000000000002</v>
          </cell>
          <cell r="BT394">
            <v>255.96700000000001</v>
          </cell>
          <cell r="BU394">
            <v>6309.5865500000009</v>
          </cell>
          <cell r="BV394">
            <v>690.55000000000007</v>
          </cell>
          <cell r="BW394">
            <v>5.6719999999999997</v>
          </cell>
          <cell r="BX394">
            <v>3916.7996000000003</v>
          </cell>
          <cell r="BY394">
            <v>27</v>
          </cell>
          <cell r="BZ394">
            <v>154.786</v>
          </cell>
          <cell r="CA394">
            <v>4179.2219999999998</v>
          </cell>
          <cell r="CB394">
            <v>36915.020080000002</v>
          </cell>
          <cell r="CD394">
            <v>16.25</v>
          </cell>
          <cell r="CE394">
            <v>35.433999999999997</v>
          </cell>
          <cell r="CF394">
            <v>575.80250000000001</v>
          </cell>
          <cell r="CG394">
            <v>14.530000000000001</v>
          </cell>
          <cell r="CH394">
            <v>29.3</v>
          </cell>
          <cell r="CI394">
            <v>425.72900000000004</v>
          </cell>
          <cell r="CJ394">
            <v>1001.5315000000001</v>
          </cell>
          <cell r="CL394">
            <v>1493</v>
          </cell>
        </row>
        <row r="395">
          <cell r="A395" t="str">
            <v>06/13/2007</v>
          </cell>
          <cell r="B395">
            <v>39246</v>
          </cell>
          <cell r="C395">
            <v>109.80295109603726</v>
          </cell>
          <cell r="D395">
            <v>158.68554622353253</v>
          </cell>
          <cell r="E395">
            <v>65.244617226195217</v>
          </cell>
          <cell r="F395">
            <v>57.208132204680581</v>
          </cell>
          <cell r="G395">
            <v>119.45696721311474</v>
          </cell>
          <cell r="H395">
            <v>168.74748288360854</v>
          </cell>
          <cell r="I395">
            <v>83.800000000000011</v>
          </cell>
          <cell r="J395">
            <v>41.640460000000004</v>
          </cell>
          <cell r="K395">
            <v>201.38499999999999</v>
          </cell>
          <cell r="L395">
            <v>8385.7640370999998</v>
          </cell>
          <cell r="M395">
            <v>89.34</v>
          </cell>
          <cell r="N395">
            <v>65.698000000000008</v>
          </cell>
          <cell r="O395">
            <v>5869.4593200000008</v>
          </cell>
          <cell r="P395">
            <v>79.570000000000007</v>
          </cell>
          <cell r="Q395">
            <v>152.75700000000001</v>
          </cell>
          <cell r="R395">
            <v>12154.874490000002</v>
          </cell>
          <cell r="S395">
            <v>38</v>
          </cell>
          <cell r="T395">
            <v>93.459000000000003</v>
          </cell>
          <cell r="U395">
            <v>3551.442</v>
          </cell>
          <cell r="V395">
            <v>28.85</v>
          </cell>
          <cell r="W395">
            <v>375.84000000000003</v>
          </cell>
          <cell r="X395">
            <v>10842.984000000002</v>
          </cell>
          <cell r="Y395">
            <v>100.03</v>
          </cell>
          <cell r="Z395">
            <v>68.054000000000002</v>
          </cell>
          <cell r="AA395">
            <v>6807.4416200000005</v>
          </cell>
          <cell r="AB395">
            <v>22.79</v>
          </cell>
          <cell r="AC395">
            <v>120.90600000000001</v>
          </cell>
          <cell r="AD395">
            <v>2755.4477400000001</v>
          </cell>
          <cell r="AE395">
            <v>65.97</v>
          </cell>
          <cell r="AF395">
            <v>131.88900000000001</v>
          </cell>
          <cell r="AG395">
            <v>8700.7173300000013</v>
          </cell>
          <cell r="AH395">
            <v>60.84</v>
          </cell>
          <cell r="AI395">
            <v>83.381</v>
          </cell>
          <cell r="AJ395">
            <v>5072.9000400000004</v>
          </cell>
          <cell r="AK395">
            <v>64141.030577100006</v>
          </cell>
          <cell r="AM395">
            <v>47.45</v>
          </cell>
          <cell r="AN395">
            <v>47.908999999999999</v>
          </cell>
          <cell r="AO395">
            <v>2273.2820500000003</v>
          </cell>
          <cell r="AP395">
            <v>68.14</v>
          </cell>
          <cell r="AQ395">
            <v>65.948999999999998</v>
          </cell>
          <cell r="AR395">
            <v>4493.7648600000002</v>
          </cell>
          <cell r="AS395">
            <v>161.26</v>
          </cell>
          <cell r="AT395">
            <v>42.899000000000001</v>
          </cell>
          <cell r="AU395">
            <v>6917.8927399999993</v>
          </cell>
          <cell r="AV395">
            <v>83.800000000000011</v>
          </cell>
          <cell r="AW395">
            <v>27.323</v>
          </cell>
          <cell r="AX395">
            <v>2289.6674000000003</v>
          </cell>
          <cell r="AY395">
            <v>8.81</v>
          </cell>
          <cell r="AZ395">
            <v>39.115000000000002</v>
          </cell>
          <cell r="BA395">
            <v>344.60315000000003</v>
          </cell>
          <cell r="BB395">
            <v>117.83</v>
          </cell>
          <cell r="BC395">
            <v>95.290999999999997</v>
          </cell>
          <cell r="BD395">
            <v>11228.13853</v>
          </cell>
          <cell r="BE395">
            <v>27547.348730000002</v>
          </cell>
          <cell r="BG395">
            <v>44.43</v>
          </cell>
          <cell r="BH395">
            <v>119.97</v>
          </cell>
          <cell r="BI395">
            <v>5330.2671</v>
          </cell>
          <cell r="BJ395">
            <v>21.32</v>
          </cell>
          <cell r="BK395">
            <v>314.09300000000002</v>
          </cell>
          <cell r="BL395">
            <v>6696.4627600000003</v>
          </cell>
          <cell r="BM395">
            <v>43.5</v>
          </cell>
          <cell r="BN395">
            <v>89.513999999999996</v>
          </cell>
          <cell r="BO395">
            <v>3893.8589999999999</v>
          </cell>
          <cell r="BP395">
            <v>42.04</v>
          </cell>
          <cell r="BQ395">
            <v>160.286</v>
          </cell>
          <cell r="BR395">
            <v>6738.4234399999996</v>
          </cell>
          <cell r="BS395">
            <v>24.95</v>
          </cell>
          <cell r="BT395">
            <v>255.96700000000001</v>
          </cell>
          <cell r="BU395">
            <v>6386.3766500000002</v>
          </cell>
          <cell r="BV395">
            <v>688.5</v>
          </cell>
          <cell r="BW395">
            <v>5.6719999999999997</v>
          </cell>
          <cell r="BX395">
            <v>3905.172</v>
          </cell>
          <cell r="BY395">
            <v>27.35</v>
          </cell>
          <cell r="BZ395">
            <v>154.786</v>
          </cell>
          <cell r="CA395">
            <v>4233.3971000000001</v>
          </cell>
          <cell r="CB395">
            <v>37183.958050000001</v>
          </cell>
          <cell r="CD395">
            <v>16.38</v>
          </cell>
          <cell r="CE395">
            <v>35.433999999999997</v>
          </cell>
          <cell r="CF395">
            <v>580.40891999999997</v>
          </cell>
          <cell r="CG395">
            <v>14.75</v>
          </cell>
          <cell r="CH395">
            <v>29.3</v>
          </cell>
          <cell r="CI395">
            <v>432.17500000000001</v>
          </cell>
          <cell r="CJ395">
            <v>1012.58392</v>
          </cell>
          <cell r="CL395">
            <v>1515.67</v>
          </cell>
        </row>
        <row r="396">
          <cell r="A396" t="str">
            <v>06/14/2007</v>
          </cell>
          <cell r="B396">
            <v>39247</v>
          </cell>
          <cell r="C396">
            <v>110.24829909830632</v>
          </cell>
          <cell r="D396">
            <v>159.7796737645109</v>
          </cell>
          <cell r="E396">
            <v>65.078960528035708</v>
          </cell>
          <cell r="F396">
            <v>57.827179674548759</v>
          </cell>
          <cell r="G396">
            <v>120.03231399747791</v>
          </cell>
          <cell r="H396">
            <v>170.74103906564639</v>
          </cell>
          <cell r="I396">
            <v>84.79</v>
          </cell>
          <cell r="J396">
            <v>41.675660000000001</v>
          </cell>
          <cell r="K396">
            <v>201.38499999999999</v>
          </cell>
          <cell r="L396">
            <v>8392.8527890999994</v>
          </cell>
          <cell r="M396">
            <v>88.51</v>
          </cell>
          <cell r="N396">
            <v>65.698000000000008</v>
          </cell>
          <cell r="O396">
            <v>5814.9299800000008</v>
          </cell>
          <cell r="P396">
            <v>79.739999999999995</v>
          </cell>
          <cell r="Q396">
            <v>152.75700000000001</v>
          </cell>
          <cell r="R396">
            <v>12180.84318</v>
          </cell>
          <cell r="S396">
            <v>38.68</v>
          </cell>
          <cell r="T396">
            <v>93.459000000000003</v>
          </cell>
          <cell r="U396">
            <v>3614.9941200000003</v>
          </cell>
          <cell r="V396">
            <v>29.080000000000002</v>
          </cell>
          <cell r="W396">
            <v>375.84000000000003</v>
          </cell>
          <cell r="X396">
            <v>10929.427200000002</v>
          </cell>
          <cell r="Y396">
            <v>101.32000000000001</v>
          </cell>
          <cell r="Z396">
            <v>68.054000000000002</v>
          </cell>
          <cell r="AA396">
            <v>6895.2312800000009</v>
          </cell>
          <cell r="AB396">
            <v>22.97</v>
          </cell>
          <cell r="AC396">
            <v>120.90600000000001</v>
          </cell>
          <cell r="AD396">
            <v>2777.2108199999998</v>
          </cell>
          <cell r="AE396">
            <v>66.150000000000006</v>
          </cell>
          <cell r="AF396">
            <v>131.88900000000001</v>
          </cell>
          <cell r="AG396">
            <v>8724.4573500000006</v>
          </cell>
          <cell r="AH396">
            <v>60.82</v>
          </cell>
          <cell r="AI396">
            <v>83.381</v>
          </cell>
          <cell r="AJ396">
            <v>5071.2324200000003</v>
          </cell>
          <cell r="AK396">
            <v>64401.179139100001</v>
          </cell>
          <cell r="AM396">
            <v>47.81</v>
          </cell>
          <cell r="AN396">
            <v>47.908999999999999</v>
          </cell>
          <cell r="AO396">
            <v>2290.5292899999999</v>
          </cell>
          <cell r="AP396">
            <v>68.31</v>
          </cell>
          <cell r="AQ396">
            <v>65.948999999999998</v>
          </cell>
          <cell r="AR396">
            <v>4504.9761900000003</v>
          </cell>
          <cell r="AS396">
            <v>161.85</v>
          </cell>
          <cell r="AT396">
            <v>42.899000000000001</v>
          </cell>
          <cell r="AU396">
            <v>6943.2031500000003</v>
          </cell>
          <cell r="AV396">
            <v>84.79</v>
          </cell>
          <cell r="AW396">
            <v>27.323</v>
          </cell>
          <cell r="AX396">
            <v>2316.7171700000004</v>
          </cell>
          <cell r="AY396">
            <v>8.7249999999999996</v>
          </cell>
          <cell r="AZ396">
            <v>39.115000000000002</v>
          </cell>
          <cell r="BA396">
            <v>341.27837499999998</v>
          </cell>
          <cell r="BB396">
            <v>119.01</v>
          </cell>
          <cell r="BC396">
            <v>95.290999999999997</v>
          </cell>
          <cell r="BD396">
            <v>11340.581910000001</v>
          </cell>
          <cell r="BE396">
            <v>27737.286085000003</v>
          </cell>
          <cell r="BG396">
            <v>44.13</v>
          </cell>
          <cell r="BH396">
            <v>119.97</v>
          </cell>
          <cell r="BI396">
            <v>5294.2761</v>
          </cell>
          <cell r="BJ396">
            <v>21.36</v>
          </cell>
          <cell r="BK396">
            <v>314.09300000000002</v>
          </cell>
          <cell r="BL396">
            <v>6709.0264800000004</v>
          </cell>
          <cell r="BM396">
            <v>43.52</v>
          </cell>
          <cell r="BN396">
            <v>89.513999999999996</v>
          </cell>
          <cell r="BO396">
            <v>3895.6492800000001</v>
          </cell>
          <cell r="BP396">
            <v>41.77</v>
          </cell>
          <cell r="BQ396">
            <v>160.286</v>
          </cell>
          <cell r="BR396">
            <v>6695.1462200000005</v>
          </cell>
          <cell r="BS396">
            <v>24.810000000000002</v>
          </cell>
          <cell r="BT396">
            <v>255.96700000000001</v>
          </cell>
          <cell r="BU396">
            <v>6350.5412700000006</v>
          </cell>
          <cell r="BV396">
            <v>696.44</v>
          </cell>
          <cell r="BW396">
            <v>5.6719999999999997</v>
          </cell>
          <cell r="BX396">
            <v>3950.20768</v>
          </cell>
          <cell r="BY396">
            <v>27.1</v>
          </cell>
          <cell r="BZ396">
            <v>154.786</v>
          </cell>
          <cell r="CA396">
            <v>4194.7006000000001</v>
          </cell>
          <cell r="CB396">
            <v>37089.547630000001</v>
          </cell>
          <cell r="CD396">
            <v>16.59</v>
          </cell>
          <cell r="CE396">
            <v>35.433999999999997</v>
          </cell>
          <cell r="CF396">
            <v>587.85005999999998</v>
          </cell>
          <cell r="CG396">
            <v>14.870000000000001</v>
          </cell>
          <cell r="CH396">
            <v>29.3</v>
          </cell>
          <cell r="CI396">
            <v>435.69100000000003</v>
          </cell>
          <cell r="CJ396">
            <v>1023.54106</v>
          </cell>
          <cell r="CL396">
            <v>1522.97</v>
          </cell>
        </row>
        <row r="397">
          <cell r="A397" t="str">
            <v>06/15/2007</v>
          </cell>
          <cell r="B397">
            <v>39248</v>
          </cell>
          <cell r="C397">
            <v>111.32500747228755</v>
          </cell>
          <cell r="D397">
            <v>162.27736609350299</v>
          </cell>
          <cell r="E397">
            <v>65.082326707701228</v>
          </cell>
          <cell r="F397">
            <v>58.393100589694072</v>
          </cell>
          <cell r="G397">
            <v>120.81573139974778</v>
          </cell>
          <cell r="H397">
            <v>174.10390656463954</v>
          </cell>
          <cell r="I397">
            <v>86.460000000000008</v>
          </cell>
          <cell r="J397">
            <v>42.16845</v>
          </cell>
          <cell r="K397">
            <v>201.38499999999999</v>
          </cell>
          <cell r="L397">
            <v>8492.0933032499997</v>
          </cell>
          <cell r="M397">
            <v>88.45</v>
          </cell>
          <cell r="N397">
            <v>65.698000000000008</v>
          </cell>
          <cell r="O397">
            <v>5810.9881000000005</v>
          </cell>
          <cell r="P397">
            <v>80.77</v>
          </cell>
          <cell r="Q397">
            <v>152.75700000000001</v>
          </cell>
          <cell r="R397">
            <v>12338.18289</v>
          </cell>
          <cell r="S397">
            <v>39.130000000000003</v>
          </cell>
          <cell r="T397">
            <v>93.459000000000003</v>
          </cell>
          <cell r="U397">
            <v>3657.0506700000005</v>
          </cell>
          <cell r="V397">
            <v>29.310000000000002</v>
          </cell>
          <cell r="W397">
            <v>375.84000000000003</v>
          </cell>
          <cell r="X397">
            <v>11015.870400000002</v>
          </cell>
          <cell r="Y397">
            <v>101.68</v>
          </cell>
          <cell r="Z397">
            <v>68.054000000000002</v>
          </cell>
          <cell r="AA397">
            <v>6919.7307200000005</v>
          </cell>
          <cell r="AB397">
            <v>23.09</v>
          </cell>
          <cell r="AC397">
            <v>120.90600000000001</v>
          </cell>
          <cell r="AD397">
            <v>2791.7195400000001</v>
          </cell>
          <cell r="AE397">
            <v>67.67</v>
          </cell>
          <cell r="AF397">
            <v>131.88900000000001</v>
          </cell>
          <cell r="AG397">
            <v>8924.9286300000003</v>
          </cell>
          <cell r="AH397">
            <v>60.92</v>
          </cell>
          <cell r="AI397">
            <v>83.381</v>
          </cell>
          <cell r="AJ397">
            <v>5079.5705200000002</v>
          </cell>
          <cell r="AK397">
            <v>65030.134773250007</v>
          </cell>
          <cell r="AM397">
            <v>47.980000000000004</v>
          </cell>
          <cell r="AN397">
            <v>47.908999999999999</v>
          </cell>
          <cell r="AO397">
            <v>2298.67382</v>
          </cell>
          <cell r="AP397">
            <v>68.87</v>
          </cell>
          <cell r="AQ397">
            <v>65.948999999999998</v>
          </cell>
          <cell r="AR397">
            <v>4541.9076300000006</v>
          </cell>
          <cell r="AS397">
            <v>165.10000000000002</v>
          </cell>
          <cell r="AT397">
            <v>42.899000000000001</v>
          </cell>
          <cell r="AU397">
            <v>7082.6249000000007</v>
          </cell>
          <cell r="AV397">
            <v>86.460000000000008</v>
          </cell>
          <cell r="AW397">
            <v>27.323</v>
          </cell>
          <cell r="AX397">
            <v>2362.3465800000004</v>
          </cell>
          <cell r="AY397">
            <v>9.0299999999999994</v>
          </cell>
          <cell r="AZ397">
            <v>39.115000000000002</v>
          </cell>
          <cell r="BA397">
            <v>353.20844999999997</v>
          </cell>
          <cell r="BB397">
            <v>121.02</v>
          </cell>
          <cell r="BC397">
            <v>95.290999999999997</v>
          </cell>
          <cell r="BD397">
            <v>11532.116819999999</v>
          </cell>
          <cell r="BE397">
            <v>28170.878199999999</v>
          </cell>
          <cell r="BG397">
            <v>43.79</v>
          </cell>
          <cell r="BH397">
            <v>119.97</v>
          </cell>
          <cell r="BI397">
            <v>5253.4862999999996</v>
          </cell>
          <cell r="BJ397">
            <v>21.36</v>
          </cell>
          <cell r="BK397">
            <v>314.09300000000002</v>
          </cell>
          <cell r="BL397">
            <v>6709.0264800000004</v>
          </cell>
          <cell r="BM397">
            <v>43.67</v>
          </cell>
          <cell r="BN397">
            <v>89.513999999999996</v>
          </cell>
          <cell r="BO397">
            <v>3909.07638</v>
          </cell>
          <cell r="BP397">
            <v>41.76</v>
          </cell>
          <cell r="BQ397">
            <v>160.286</v>
          </cell>
          <cell r="BR397">
            <v>6693.5433599999997</v>
          </cell>
          <cell r="BS397">
            <v>24.89</v>
          </cell>
          <cell r="BT397">
            <v>255.96700000000001</v>
          </cell>
          <cell r="BU397">
            <v>6371.0186300000005</v>
          </cell>
          <cell r="BV397">
            <v>695</v>
          </cell>
          <cell r="BW397">
            <v>5.6719999999999997</v>
          </cell>
          <cell r="BX397">
            <v>3942.04</v>
          </cell>
          <cell r="BY397">
            <v>27.22</v>
          </cell>
          <cell r="BZ397">
            <v>154.786</v>
          </cell>
          <cell r="CA397">
            <v>4213.2749199999998</v>
          </cell>
          <cell r="CB397">
            <v>37091.466069999995</v>
          </cell>
          <cell r="CD397">
            <v>16.79</v>
          </cell>
          <cell r="CE397">
            <v>35.433999999999997</v>
          </cell>
          <cell r="CF397">
            <v>594.93685999999991</v>
          </cell>
          <cell r="CG397">
            <v>14.97</v>
          </cell>
          <cell r="CH397">
            <v>29.3</v>
          </cell>
          <cell r="CI397">
            <v>438.62100000000004</v>
          </cell>
          <cell r="CJ397">
            <v>1033.5578599999999</v>
          </cell>
          <cell r="CL397">
            <v>1532.91</v>
          </cell>
        </row>
        <row r="398">
          <cell r="A398" t="str">
            <v>06/18/2007</v>
          </cell>
          <cell r="B398">
            <v>39251</v>
          </cell>
          <cell r="C398">
            <v>111.89873913557477</v>
          </cell>
          <cell r="D398">
            <v>162.51784599143292</v>
          </cell>
          <cell r="E398">
            <v>64.436051532320988</v>
          </cell>
          <cell r="F398">
            <v>56.812761575393587</v>
          </cell>
          <cell r="G398">
            <v>120.66913619167717</v>
          </cell>
          <cell r="H398">
            <v>169.2509061619009</v>
          </cell>
          <cell r="I398">
            <v>84.05</v>
          </cell>
          <cell r="J398">
            <v>42.041730000000001</v>
          </cell>
          <cell r="K398">
            <v>201.38499999999999</v>
          </cell>
          <cell r="L398">
            <v>8466.5737960499991</v>
          </cell>
          <cell r="M398">
            <v>88.36</v>
          </cell>
          <cell r="N398">
            <v>65.698000000000008</v>
          </cell>
          <cell r="O398">
            <v>5805.0752800000009</v>
          </cell>
          <cell r="P398">
            <v>82.83</v>
          </cell>
          <cell r="Q398">
            <v>152.75700000000001</v>
          </cell>
          <cell r="R398">
            <v>12652.86231</v>
          </cell>
          <cell r="S398">
            <v>40.04</v>
          </cell>
          <cell r="T398">
            <v>93.459000000000003</v>
          </cell>
          <cell r="U398">
            <v>3742.09836</v>
          </cell>
          <cell r="V398">
            <v>29.21</v>
          </cell>
          <cell r="W398">
            <v>375.84000000000003</v>
          </cell>
          <cell r="X398">
            <v>10978.286400000001</v>
          </cell>
          <cell r="Y398">
            <v>102.56</v>
          </cell>
          <cell r="Z398">
            <v>68.054000000000002</v>
          </cell>
          <cell r="AA398">
            <v>6979.6182400000007</v>
          </cell>
          <cell r="AB398">
            <v>23.05</v>
          </cell>
          <cell r="AC398">
            <v>120.90600000000001</v>
          </cell>
          <cell r="AD398">
            <v>2786.8833000000004</v>
          </cell>
          <cell r="AE398">
            <v>67.400000000000006</v>
          </cell>
          <cell r="AF398">
            <v>131.88900000000001</v>
          </cell>
          <cell r="AG398">
            <v>8889.3186000000005</v>
          </cell>
          <cell r="AH398">
            <v>60.74</v>
          </cell>
          <cell r="AI398">
            <v>83.381</v>
          </cell>
          <cell r="AJ398">
            <v>5064.5619400000005</v>
          </cell>
          <cell r="AK398">
            <v>65365.278226050003</v>
          </cell>
          <cell r="AM398">
            <v>48.19</v>
          </cell>
          <cell r="AN398">
            <v>47.908999999999999</v>
          </cell>
          <cell r="AO398">
            <v>2308.7347099999997</v>
          </cell>
          <cell r="AP398">
            <v>68.73</v>
          </cell>
          <cell r="AQ398">
            <v>65.948999999999998</v>
          </cell>
          <cell r="AR398">
            <v>4532.6747700000005</v>
          </cell>
          <cell r="AS398">
            <v>167.55</v>
          </cell>
          <cell r="AT398">
            <v>42.899000000000001</v>
          </cell>
          <cell r="AU398">
            <v>7187.7274500000003</v>
          </cell>
          <cell r="AV398">
            <v>84.05</v>
          </cell>
          <cell r="AW398">
            <v>27.323</v>
          </cell>
          <cell r="AX398">
            <v>2296.4981499999999</v>
          </cell>
          <cell r="AY398">
            <v>9.17</v>
          </cell>
          <cell r="AZ398">
            <v>39.115000000000002</v>
          </cell>
          <cell r="BA398">
            <v>358.68455</v>
          </cell>
          <cell r="BB398">
            <v>120.98</v>
          </cell>
          <cell r="BC398">
            <v>95.290999999999997</v>
          </cell>
          <cell r="BD398">
            <v>11528.305179999999</v>
          </cell>
          <cell r="BE398">
            <v>28212.624810000001</v>
          </cell>
          <cell r="BG398">
            <v>43.13</v>
          </cell>
          <cell r="BH398">
            <v>119.97</v>
          </cell>
          <cell r="BI398">
            <v>5174.3061000000007</v>
          </cell>
          <cell r="BJ398">
            <v>21.26</v>
          </cell>
          <cell r="BK398">
            <v>314.09300000000002</v>
          </cell>
          <cell r="BL398">
            <v>6677.6171800000011</v>
          </cell>
          <cell r="BM398">
            <v>43.400000000000006</v>
          </cell>
          <cell r="BN398">
            <v>89.513999999999996</v>
          </cell>
          <cell r="BO398">
            <v>3884.9076000000005</v>
          </cell>
          <cell r="BP398">
            <v>41.19</v>
          </cell>
          <cell r="BQ398">
            <v>160.286</v>
          </cell>
          <cell r="BR398">
            <v>6602.1803399999999</v>
          </cell>
          <cell r="BS398">
            <v>24.8</v>
          </cell>
          <cell r="BT398">
            <v>255.96700000000001</v>
          </cell>
          <cell r="BU398">
            <v>6347.9816000000001</v>
          </cell>
          <cell r="BV398">
            <v>689</v>
          </cell>
          <cell r="BW398">
            <v>5.6719999999999997</v>
          </cell>
          <cell r="BX398">
            <v>3908.0079999999998</v>
          </cell>
          <cell r="BY398">
            <v>26.67</v>
          </cell>
          <cell r="BZ398">
            <v>154.786</v>
          </cell>
          <cell r="CA398">
            <v>4128.1426200000005</v>
          </cell>
          <cell r="CB398">
            <v>36723.14344</v>
          </cell>
          <cell r="CD398">
            <v>16.29</v>
          </cell>
          <cell r="CE398">
            <v>35.433999999999997</v>
          </cell>
          <cell r="CF398">
            <v>577.21985999999993</v>
          </cell>
          <cell r="CG398">
            <v>14.620000000000001</v>
          </cell>
          <cell r="CH398">
            <v>29.3</v>
          </cell>
          <cell r="CI398">
            <v>428.36600000000004</v>
          </cell>
          <cell r="CJ398">
            <v>1005.5858599999999</v>
          </cell>
          <cell r="CL398">
            <v>1531.05</v>
          </cell>
        </row>
        <row r="399">
          <cell r="A399" t="str">
            <v>06/19/2007</v>
          </cell>
          <cell r="B399">
            <v>39252</v>
          </cell>
          <cell r="C399">
            <v>111.78902200979944</v>
          </cell>
          <cell r="D399">
            <v>161.27644434985478</v>
          </cell>
          <cell r="E399">
            <v>64.620698657187035</v>
          </cell>
          <cell r="F399">
            <v>57.047978529197316</v>
          </cell>
          <cell r="G399">
            <v>120.8779949558638</v>
          </cell>
          <cell r="H399">
            <v>170.47925896093435</v>
          </cell>
          <cell r="I399">
            <v>84.66</v>
          </cell>
          <cell r="J399">
            <v>42.112130000000001</v>
          </cell>
          <cell r="K399">
            <v>201.38499999999999</v>
          </cell>
          <cell r="L399">
            <v>8480.7513000500003</v>
          </cell>
          <cell r="M399">
            <v>89.070000000000007</v>
          </cell>
          <cell r="N399">
            <v>65.698000000000008</v>
          </cell>
          <cell r="O399">
            <v>5851.7208600000013</v>
          </cell>
          <cell r="P399">
            <v>82.95</v>
          </cell>
          <cell r="Q399">
            <v>152.75700000000001</v>
          </cell>
          <cell r="R399">
            <v>12671.193150000001</v>
          </cell>
          <cell r="S399">
            <v>39.51</v>
          </cell>
          <cell r="T399">
            <v>93.459000000000003</v>
          </cell>
          <cell r="U399">
            <v>3692.5650900000001</v>
          </cell>
          <cell r="V399">
            <v>29.22</v>
          </cell>
          <cell r="W399">
            <v>375.84000000000003</v>
          </cell>
          <cell r="X399">
            <v>10982.0448</v>
          </cell>
          <cell r="Y399">
            <v>100.93</v>
          </cell>
          <cell r="Z399">
            <v>68.054000000000002</v>
          </cell>
          <cell r="AA399">
            <v>6868.6902200000004</v>
          </cell>
          <cell r="AB399">
            <v>23.02</v>
          </cell>
          <cell r="AC399">
            <v>120.90600000000001</v>
          </cell>
          <cell r="AD399">
            <v>2783.25612</v>
          </cell>
          <cell r="AE399">
            <v>67.460000000000008</v>
          </cell>
          <cell r="AF399">
            <v>131.88900000000001</v>
          </cell>
          <cell r="AG399">
            <v>8897.2319400000015</v>
          </cell>
          <cell r="AH399">
            <v>60.85</v>
          </cell>
          <cell r="AI399">
            <v>83.381</v>
          </cell>
          <cell r="AJ399">
            <v>5073.7338500000005</v>
          </cell>
          <cell r="AK399">
            <v>65301.187330050016</v>
          </cell>
          <cell r="AM399">
            <v>47.57</v>
          </cell>
          <cell r="AN399">
            <v>47.908999999999999</v>
          </cell>
          <cell r="AO399">
            <v>2279.0311299999998</v>
          </cell>
          <cell r="AP399">
            <v>68.34</v>
          </cell>
          <cell r="AQ399">
            <v>65.948999999999998</v>
          </cell>
          <cell r="AR399">
            <v>4506.9546600000003</v>
          </cell>
          <cell r="AS399">
            <v>168.06</v>
          </cell>
          <cell r="AT399">
            <v>42.899000000000001</v>
          </cell>
          <cell r="AU399">
            <v>7209.6059400000004</v>
          </cell>
          <cell r="AV399">
            <v>84.66</v>
          </cell>
          <cell r="AW399">
            <v>27.323</v>
          </cell>
          <cell r="AX399">
            <v>2313.16518</v>
          </cell>
          <cell r="AY399">
            <v>8.94</v>
          </cell>
          <cell r="AZ399">
            <v>39.115000000000002</v>
          </cell>
          <cell r="BA399">
            <v>349.68810000000002</v>
          </cell>
          <cell r="BB399">
            <v>118.99000000000001</v>
          </cell>
          <cell r="BC399">
            <v>95.290999999999997</v>
          </cell>
          <cell r="BD399">
            <v>11338.676090000001</v>
          </cell>
          <cell r="BE399">
            <v>27997.1211</v>
          </cell>
          <cell r="BG399">
            <v>42.910000000000004</v>
          </cell>
          <cell r="BH399">
            <v>119.97</v>
          </cell>
          <cell r="BI399">
            <v>5147.9127000000008</v>
          </cell>
          <cell r="BJ399">
            <v>21.26</v>
          </cell>
          <cell r="BK399">
            <v>314.09300000000002</v>
          </cell>
          <cell r="BL399">
            <v>6677.6171800000011</v>
          </cell>
          <cell r="BM399">
            <v>43.14</v>
          </cell>
          <cell r="BN399">
            <v>89.513999999999996</v>
          </cell>
          <cell r="BO399">
            <v>3861.6339599999997</v>
          </cell>
          <cell r="BP399">
            <v>41.68</v>
          </cell>
          <cell r="BQ399">
            <v>160.286</v>
          </cell>
          <cell r="BR399">
            <v>6680.72048</v>
          </cell>
          <cell r="BS399">
            <v>24.79</v>
          </cell>
          <cell r="BT399">
            <v>255.96700000000001</v>
          </cell>
          <cell r="BU399">
            <v>6345.4219300000004</v>
          </cell>
          <cell r="BV399">
            <v>695</v>
          </cell>
          <cell r="BW399">
            <v>5.6719999999999997</v>
          </cell>
          <cell r="BX399">
            <v>3942.04</v>
          </cell>
          <cell r="BY399">
            <v>26.96</v>
          </cell>
          <cell r="BZ399">
            <v>154.786</v>
          </cell>
          <cell r="CA399">
            <v>4173.0305600000002</v>
          </cell>
          <cell r="CB399">
            <v>36828.376810000002</v>
          </cell>
          <cell r="CD399">
            <v>16.3</v>
          </cell>
          <cell r="CE399">
            <v>35.433999999999997</v>
          </cell>
          <cell r="CF399">
            <v>577.57420000000002</v>
          </cell>
          <cell r="CG399">
            <v>14.75</v>
          </cell>
          <cell r="CH399">
            <v>29.3</v>
          </cell>
          <cell r="CI399">
            <v>432.17500000000001</v>
          </cell>
          <cell r="CJ399">
            <v>1009.7492</v>
          </cell>
          <cell r="CL399">
            <v>1533.7</v>
          </cell>
        </row>
        <row r="400">
          <cell r="A400" t="str">
            <v>06/20/2007</v>
          </cell>
          <cell r="B400">
            <v>39253</v>
          </cell>
          <cell r="C400">
            <v>111.18524324180103</v>
          </cell>
          <cell r="D400">
            <v>159.30663653818226</v>
          </cell>
          <cell r="E400">
            <v>63.646373495641093</v>
          </cell>
          <cell r="F400">
            <v>56.913631633885366</v>
          </cell>
          <cell r="G400">
            <v>119.233921815889</v>
          </cell>
          <cell r="H400">
            <v>167.63995167136528</v>
          </cell>
          <cell r="I400">
            <v>83.25</v>
          </cell>
          <cell r="J400">
            <v>41.943170000000002</v>
          </cell>
          <cell r="K400">
            <v>201.38499999999999</v>
          </cell>
          <cell r="L400">
            <v>8446.7252904500001</v>
          </cell>
          <cell r="M400">
            <v>88.74</v>
          </cell>
          <cell r="N400">
            <v>65.698000000000008</v>
          </cell>
          <cell r="O400">
            <v>5830.0405200000005</v>
          </cell>
          <cell r="P400">
            <v>83.210000000000008</v>
          </cell>
          <cell r="Q400">
            <v>152.75700000000001</v>
          </cell>
          <cell r="R400">
            <v>12710.909970000002</v>
          </cell>
          <cell r="S400">
            <v>38.85</v>
          </cell>
          <cell r="T400">
            <v>93.459000000000003</v>
          </cell>
          <cell r="U400">
            <v>3630.8821500000004</v>
          </cell>
          <cell r="V400">
            <v>28.63</v>
          </cell>
          <cell r="W400">
            <v>375.84000000000003</v>
          </cell>
          <cell r="X400">
            <v>10760.299200000001</v>
          </cell>
          <cell r="Y400">
            <v>100.04</v>
          </cell>
          <cell r="Z400">
            <v>68.054000000000002</v>
          </cell>
          <cell r="AA400">
            <v>6808.1221600000008</v>
          </cell>
          <cell r="AB400">
            <v>22.98</v>
          </cell>
          <cell r="AC400">
            <v>120.90600000000001</v>
          </cell>
          <cell r="AD400">
            <v>2778.4198800000004</v>
          </cell>
          <cell r="AE400">
            <v>67.710000000000008</v>
          </cell>
          <cell r="AF400">
            <v>131.88900000000001</v>
          </cell>
          <cell r="AG400">
            <v>8930.2041900000022</v>
          </cell>
          <cell r="AH400">
            <v>60.6</v>
          </cell>
          <cell r="AI400">
            <v>83.381</v>
          </cell>
          <cell r="AJ400">
            <v>5052.8886000000002</v>
          </cell>
          <cell r="AK400">
            <v>64948.49196045001</v>
          </cell>
          <cell r="AM400">
            <v>47.09</v>
          </cell>
          <cell r="AN400">
            <v>47.908999999999999</v>
          </cell>
          <cell r="AO400">
            <v>2256.0348100000001</v>
          </cell>
          <cell r="AP400">
            <v>67.930000000000007</v>
          </cell>
          <cell r="AQ400">
            <v>65.948999999999998</v>
          </cell>
          <cell r="AR400">
            <v>4479.9155700000001</v>
          </cell>
          <cell r="AS400">
            <v>166.85</v>
          </cell>
          <cell r="AT400">
            <v>42.899000000000001</v>
          </cell>
          <cell r="AU400">
            <v>7157.6981500000002</v>
          </cell>
          <cell r="AV400">
            <v>83.25</v>
          </cell>
          <cell r="AW400">
            <v>27.323</v>
          </cell>
          <cell r="AX400">
            <v>2274.6397499999998</v>
          </cell>
          <cell r="AY400">
            <v>8.7100000000000009</v>
          </cell>
          <cell r="AZ400">
            <v>39.115000000000002</v>
          </cell>
          <cell r="BA400">
            <v>340.69165000000004</v>
          </cell>
          <cell r="BB400">
            <v>116.97</v>
          </cell>
          <cell r="BC400">
            <v>95.290999999999997</v>
          </cell>
          <cell r="BD400">
            <v>11146.188269999999</v>
          </cell>
          <cell r="BE400">
            <v>27655.1682</v>
          </cell>
          <cell r="BG400">
            <v>42.2</v>
          </cell>
          <cell r="BH400">
            <v>119.97</v>
          </cell>
          <cell r="BI400">
            <v>5062.7340000000004</v>
          </cell>
          <cell r="BJ400">
            <v>21.01</v>
          </cell>
          <cell r="BK400">
            <v>314.09300000000002</v>
          </cell>
          <cell r="BL400">
            <v>6599.0939300000009</v>
          </cell>
          <cell r="BM400">
            <v>42.18</v>
          </cell>
          <cell r="BN400">
            <v>89.513999999999996</v>
          </cell>
          <cell r="BO400">
            <v>3775.7005199999999</v>
          </cell>
          <cell r="BP400">
            <v>40.96</v>
          </cell>
          <cell r="BQ400">
            <v>160.286</v>
          </cell>
          <cell r="BR400">
            <v>6565.3145599999998</v>
          </cell>
          <cell r="BS400">
            <v>24.5</v>
          </cell>
          <cell r="BT400">
            <v>255.96700000000001</v>
          </cell>
          <cell r="BU400">
            <v>6271.1914999999999</v>
          </cell>
          <cell r="BV400">
            <v>689.01</v>
          </cell>
          <cell r="BW400">
            <v>5.6719999999999997</v>
          </cell>
          <cell r="BX400">
            <v>3908.0647199999999</v>
          </cell>
          <cell r="BY400">
            <v>26.43</v>
          </cell>
          <cell r="BZ400">
            <v>154.786</v>
          </cell>
          <cell r="CA400">
            <v>4090.9939800000002</v>
          </cell>
          <cell r="CB400">
            <v>36273.093209999999</v>
          </cell>
          <cell r="CD400">
            <v>16.39</v>
          </cell>
          <cell r="CE400">
            <v>35.433999999999997</v>
          </cell>
          <cell r="CF400">
            <v>580.76325999999995</v>
          </cell>
          <cell r="CG400">
            <v>14.56</v>
          </cell>
          <cell r="CH400">
            <v>29.3</v>
          </cell>
          <cell r="CI400">
            <v>426.608</v>
          </cell>
          <cell r="CJ400">
            <v>1007.3712599999999</v>
          </cell>
          <cell r="CL400">
            <v>1512.84</v>
          </cell>
        </row>
        <row r="401">
          <cell r="A401" t="str">
            <v>06/21/2007</v>
          </cell>
          <cell r="B401">
            <v>39254</v>
          </cell>
          <cell r="C401">
            <v>111.32456701083528</v>
          </cell>
          <cell r="D401">
            <v>161.87287941222101</v>
          </cell>
          <cell r="E401">
            <v>63.430353191674392</v>
          </cell>
          <cell r="F401">
            <v>56.924397735793178</v>
          </cell>
          <cell r="G401">
            <v>119.97083858764186</v>
          </cell>
          <cell r="H401">
            <v>169.51268626661297</v>
          </cell>
          <cell r="I401">
            <v>84.18</v>
          </cell>
          <cell r="J401">
            <v>42.231810000000003</v>
          </cell>
          <cell r="K401">
            <v>201.38499999999999</v>
          </cell>
          <cell r="L401">
            <v>8504.8530568500009</v>
          </cell>
          <cell r="M401">
            <v>88.960000000000008</v>
          </cell>
          <cell r="N401">
            <v>65.698000000000008</v>
          </cell>
          <cell r="O401">
            <v>5844.4940800000013</v>
          </cell>
          <cell r="P401">
            <v>83.460000000000008</v>
          </cell>
          <cell r="Q401">
            <v>152.75700000000001</v>
          </cell>
          <cell r="R401">
            <v>12749.099220000002</v>
          </cell>
          <cell r="S401">
            <v>38.419699999999999</v>
          </cell>
          <cell r="T401">
            <v>93.459000000000003</v>
          </cell>
          <cell r="U401">
            <v>3590.6667422999999</v>
          </cell>
          <cell r="V401">
            <v>28.71</v>
          </cell>
          <cell r="W401">
            <v>375.84000000000003</v>
          </cell>
          <cell r="X401">
            <v>10790.366400000001</v>
          </cell>
          <cell r="Y401">
            <v>100.52</v>
          </cell>
          <cell r="Z401">
            <v>68.054000000000002</v>
          </cell>
          <cell r="AA401">
            <v>6840.7880800000003</v>
          </cell>
          <cell r="AB401">
            <v>23.09</v>
          </cell>
          <cell r="AC401">
            <v>120.90600000000001</v>
          </cell>
          <cell r="AD401">
            <v>2791.7195400000001</v>
          </cell>
          <cell r="AE401">
            <v>67.38</v>
          </cell>
          <cell r="AF401">
            <v>131.88900000000001</v>
          </cell>
          <cell r="AG401">
            <v>8886.6808199999996</v>
          </cell>
          <cell r="AH401">
            <v>60.34</v>
          </cell>
          <cell r="AI401">
            <v>83.381</v>
          </cell>
          <cell r="AJ401">
            <v>5031.2095400000007</v>
          </cell>
          <cell r="AK401">
            <v>65029.877479150011</v>
          </cell>
          <cell r="AM401">
            <v>48.09</v>
          </cell>
          <cell r="AN401">
            <v>47.908999999999999</v>
          </cell>
          <cell r="AO401">
            <v>2303.9438100000002</v>
          </cell>
          <cell r="AP401">
            <v>68.39</v>
          </cell>
          <cell r="AQ401">
            <v>65.948999999999998</v>
          </cell>
          <cell r="AR401">
            <v>4510.2521100000004</v>
          </cell>
          <cell r="AS401">
            <v>168.77</v>
          </cell>
          <cell r="AT401">
            <v>42.899000000000001</v>
          </cell>
          <cell r="AU401">
            <v>7240.0642300000009</v>
          </cell>
          <cell r="AV401">
            <v>84.18</v>
          </cell>
          <cell r="AW401">
            <v>27.323</v>
          </cell>
          <cell r="AX401">
            <v>2300.0501400000003</v>
          </cell>
          <cell r="AY401">
            <v>9.18</v>
          </cell>
          <cell r="AZ401">
            <v>39.115000000000002</v>
          </cell>
          <cell r="BA401">
            <v>359.07569999999998</v>
          </cell>
          <cell r="BB401">
            <v>119.5</v>
          </cell>
          <cell r="BC401">
            <v>95.290999999999997</v>
          </cell>
          <cell r="BD401">
            <v>11387.2745</v>
          </cell>
          <cell r="BE401">
            <v>28100.660490000002</v>
          </cell>
          <cell r="BG401">
            <v>42.13</v>
          </cell>
          <cell r="BH401">
            <v>119.97</v>
          </cell>
          <cell r="BI401">
            <v>5054.3361000000004</v>
          </cell>
          <cell r="BJ401">
            <v>21.200000000000003</v>
          </cell>
          <cell r="BK401">
            <v>314.09300000000002</v>
          </cell>
          <cell r="BL401">
            <v>6658.7716000000009</v>
          </cell>
          <cell r="BM401">
            <v>42.08</v>
          </cell>
          <cell r="BN401">
            <v>89.513999999999996</v>
          </cell>
          <cell r="BO401">
            <v>3766.7491199999995</v>
          </cell>
          <cell r="BP401">
            <v>40.29</v>
          </cell>
          <cell r="BQ401">
            <v>160.286</v>
          </cell>
          <cell r="BR401">
            <v>6457.9229399999995</v>
          </cell>
          <cell r="BS401">
            <v>24.36</v>
          </cell>
          <cell r="BT401">
            <v>255.96700000000001</v>
          </cell>
          <cell r="BU401">
            <v>6235.3561200000004</v>
          </cell>
          <cell r="BV401">
            <v>681</v>
          </cell>
          <cell r="BW401">
            <v>5.6719999999999997</v>
          </cell>
          <cell r="BX401">
            <v>3862.6319999999996</v>
          </cell>
          <cell r="BY401">
            <v>26.580000000000002</v>
          </cell>
          <cell r="BZ401">
            <v>154.786</v>
          </cell>
          <cell r="CA401">
            <v>4114.2118800000007</v>
          </cell>
          <cell r="CB401">
            <v>36149.979760000002</v>
          </cell>
          <cell r="CD401">
            <v>16.23</v>
          </cell>
          <cell r="CE401">
            <v>35.433999999999997</v>
          </cell>
          <cell r="CF401">
            <v>575.09381999999994</v>
          </cell>
          <cell r="CG401">
            <v>14.76</v>
          </cell>
          <cell r="CH401">
            <v>29.3</v>
          </cell>
          <cell r="CI401">
            <v>432.46800000000002</v>
          </cell>
          <cell r="CJ401">
            <v>1007.5618199999999</v>
          </cell>
          <cell r="CL401">
            <v>1522.19</v>
          </cell>
        </row>
        <row r="402">
          <cell r="A402" t="str">
            <v>06/22/2007</v>
          </cell>
          <cell r="B402">
            <v>39255</v>
          </cell>
          <cell r="C402">
            <v>110.11307998780349</v>
          </cell>
          <cell r="D402">
            <v>160.32904625748296</v>
          </cell>
          <cell r="E402">
            <v>62.360416431110444</v>
          </cell>
          <cell r="F402">
            <v>56.942094911284372</v>
          </cell>
          <cell r="G402">
            <v>118.42370744010087</v>
          </cell>
          <cell r="H402">
            <v>166.5928312525171</v>
          </cell>
          <cell r="I402">
            <v>82.73</v>
          </cell>
          <cell r="J402">
            <v>41.74606</v>
          </cell>
          <cell r="K402">
            <v>201.38499999999999</v>
          </cell>
          <cell r="L402">
            <v>8407.0302930999987</v>
          </cell>
          <cell r="M402">
            <v>87.4</v>
          </cell>
          <cell r="N402">
            <v>65.698000000000008</v>
          </cell>
          <cell r="O402">
            <v>5742.0052000000014</v>
          </cell>
          <cell r="P402">
            <v>83.210000000000008</v>
          </cell>
          <cell r="Q402">
            <v>152.75700000000001</v>
          </cell>
          <cell r="R402">
            <v>12710.909970000002</v>
          </cell>
          <cell r="S402">
            <v>38.200000000000003</v>
          </cell>
          <cell r="T402">
            <v>93.459000000000003</v>
          </cell>
          <cell r="U402">
            <v>3570.1338000000005</v>
          </cell>
          <cell r="V402">
            <v>28.34</v>
          </cell>
          <cell r="W402">
            <v>375.84000000000003</v>
          </cell>
          <cell r="X402">
            <v>10651.305600000002</v>
          </cell>
          <cell r="Y402">
            <v>98.98</v>
          </cell>
          <cell r="Z402">
            <v>68.054000000000002</v>
          </cell>
          <cell r="AA402">
            <v>6735.9849200000008</v>
          </cell>
          <cell r="AB402">
            <v>22.87</v>
          </cell>
          <cell r="AC402">
            <v>120.90600000000001</v>
          </cell>
          <cell r="AD402">
            <v>2765.1202200000002</v>
          </cell>
          <cell r="AE402">
            <v>66.56</v>
          </cell>
          <cell r="AF402">
            <v>131.88900000000001</v>
          </cell>
          <cell r="AG402">
            <v>8778.5318400000015</v>
          </cell>
          <cell r="AH402">
            <v>59.5</v>
          </cell>
          <cell r="AI402">
            <v>83.381</v>
          </cell>
          <cell r="AJ402">
            <v>4961.1695</v>
          </cell>
          <cell r="AK402">
            <v>64322.191343100014</v>
          </cell>
          <cell r="AM402">
            <v>48.36</v>
          </cell>
          <cell r="AN402">
            <v>47.908999999999999</v>
          </cell>
          <cell r="AO402">
            <v>2316.8792399999998</v>
          </cell>
          <cell r="AP402">
            <v>67.8</v>
          </cell>
          <cell r="AQ402">
            <v>65.948999999999998</v>
          </cell>
          <cell r="AR402">
            <v>4471.3422</v>
          </cell>
          <cell r="AS402">
            <v>167.06</v>
          </cell>
          <cell r="AT402">
            <v>42.899000000000001</v>
          </cell>
          <cell r="AU402">
            <v>7166.70694</v>
          </cell>
          <cell r="AV402">
            <v>82.73</v>
          </cell>
          <cell r="AW402">
            <v>27.323</v>
          </cell>
          <cell r="AX402">
            <v>2260.4317900000001</v>
          </cell>
          <cell r="AY402">
            <v>9.34</v>
          </cell>
          <cell r="AZ402">
            <v>39.115000000000002</v>
          </cell>
          <cell r="BA402">
            <v>365.33410000000003</v>
          </cell>
          <cell r="BB402">
            <v>118.08</v>
          </cell>
          <cell r="BC402">
            <v>95.290999999999997</v>
          </cell>
          <cell r="BD402">
            <v>11251.96128</v>
          </cell>
          <cell r="BE402">
            <v>27832.655549999999</v>
          </cell>
          <cell r="BG402">
            <v>41.22</v>
          </cell>
          <cell r="BH402">
            <v>119.97</v>
          </cell>
          <cell r="BI402">
            <v>4945.1633999999995</v>
          </cell>
          <cell r="BJ402">
            <v>20.85</v>
          </cell>
          <cell r="BK402">
            <v>314.09300000000002</v>
          </cell>
          <cell r="BL402">
            <v>6548.8390500000005</v>
          </cell>
          <cell r="BM402">
            <v>41.31</v>
          </cell>
          <cell r="BN402">
            <v>89.513999999999996</v>
          </cell>
          <cell r="BO402">
            <v>3697.8233399999999</v>
          </cell>
          <cell r="BP402">
            <v>39.730000000000004</v>
          </cell>
          <cell r="BQ402">
            <v>160.286</v>
          </cell>
          <cell r="BR402">
            <v>6368.1627800000006</v>
          </cell>
          <cell r="BS402">
            <v>23.8</v>
          </cell>
          <cell r="BT402">
            <v>255.96700000000001</v>
          </cell>
          <cell r="BU402">
            <v>6092.0146000000004</v>
          </cell>
          <cell r="BV402">
            <v>681.2</v>
          </cell>
          <cell r="BW402">
            <v>5.6719999999999997</v>
          </cell>
          <cell r="BX402">
            <v>3863.7664</v>
          </cell>
          <cell r="BY402">
            <v>26</v>
          </cell>
          <cell r="BZ402">
            <v>154.786</v>
          </cell>
          <cell r="CA402">
            <v>4024.4360000000001</v>
          </cell>
          <cell r="CB402">
            <v>35540.205570000006</v>
          </cell>
          <cell r="CD402">
            <v>16.09</v>
          </cell>
          <cell r="CE402">
            <v>35.433999999999997</v>
          </cell>
          <cell r="CF402">
            <v>570.13306</v>
          </cell>
          <cell r="CG402">
            <v>14.94</v>
          </cell>
          <cell r="CH402">
            <v>29.3</v>
          </cell>
          <cell r="CI402">
            <v>437.74200000000002</v>
          </cell>
          <cell r="CJ402">
            <v>1007.8750600000001</v>
          </cell>
          <cell r="CL402">
            <v>1502.56</v>
          </cell>
        </row>
        <row r="403">
          <cell r="A403" t="str">
            <v>06/25/2007</v>
          </cell>
          <cell r="B403">
            <v>39258</v>
          </cell>
          <cell r="C403">
            <v>109.65226015785021</v>
          </cell>
          <cell r="D403">
            <v>157.93794134429709</v>
          </cell>
          <cell r="E403">
            <v>61.259085172518503</v>
          </cell>
          <cell r="F403">
            <v>56.642211289535247</v>
          </cell>
          <cell r="G403">
            <v>118.04382093316519</v>
          </cell>
          <cell r="H403">
            <v>162.38421264599273</v>
          </cell>
          <cell r="I403">
            <v>80.64</v>
          </cell>
          <cell r="J403">
            <v>41.168790000000001</v>
          </cell>
          <cell r="K403">
            <v>201.38499999999999</v>
          </cell>
          <cell r="L403">
            <v>8290.7767741499993</v>
          </cell>
          <cell r="M403">
            <v>86.570000000000007</v>
          </cell>
          <cell r="N403">
            <v>65.698000000000008</v>
          </cell>
          <cell r="O403">
            <v>5687.4758600000014</v>
          </cell>
          <cell r="P403">
            <v>82.98</v>
          </cell>
          <cell r="Q403">
            <v>152.75700000000001</v>
          </cell>
          <cell r="R403">
            <v>12675.775860000002</v>
          </cell>
          <cell r="S403">
            <v>38</v>
          </cell>
          <cell r="T403">
            <v>93.459000000000003</v>
          </cell>
          <cell r="U403">
            <v>3551.442</v>
          </cell>
          <cell r="V403">
            <v>28.13</v>
          </cell>
          <cell r="W403">
            <v>375.84000000000003</v>
          </cell>
          <cell r="X403">
            <v>10572.379200000001</v>
          </cell>
          <cell r="Y403">
            <v>98.52</v>
          </cell>
          <cell r="Z403">
            <v>68.054000000000002</v>
          </cell>
          <cell r="AA403">
            <v>6704.6800800000001</v>
          </cell>
          <cell r="AB403">
            <v>22.97</v>
          </cell>
          <cell r="AC403">
            <v>120.90600000000001</v>
          </cell>
          <cell r="AD403">
            <v>2777.2108199999998</v>
          </cell>
          <cell r="AE403">
            <v>66.100000000000009</v>
          </cell>
          <cell r="AF403">
            <v>131.88900000000001</v>
          </cell>
          <cell r="AG403">
            <v>8717.8629000000019</v>
          </cell>
          <cell r="AH403">
            <v>60.870000000000005</v>
          </cell>
          <cell r="AI403">
            <v>83.381</v>
          </cell>
          <cell r="AJ403">
            <v>5075.4014700000007</v>
          </cell>
          <cell r="AK403">
            <v>64053.004964150008</v>
          </cell>
          <cell r="AM403">
            <v>47.35</v>
          </cell>
          <cell r="AN403">
            <v>47.908999999999999</v>
          </cell>
          <cell r="AO403">
            <v>2268.4911499999998</v>
          </cell>
          <cell r="AP403">
            <v>67.73</v>
          </cell>
          <cell r="AQ403">
            <v>65.948999999999998</v>
          </cell>
          <cell r="AR403">
            <v>4466.72577</v>
          </cell>
          <cell r="AS403">
            <v>164.43</v>
          </cell>
          <cell r="AT403">
            <v>42.899000000000001</v>
          </cell>
          <cell r="AU403">
            <v>7053.8825700000007</v>
          </cell>
          <cell r="AV403">
            <v>80.64</v>
          </cell>
          <cell r="AW403">
            <v>27.323</v>
          </cell>
          <cell r="AX403">
            <v>2203.32672</v>
          </cell>
          <cell r="AY403">
            <v>8.91</v>
          </cell>
          <cell r="AZ403">
            <v>39.115000000000002</v>
          </cell>
          <cell r="BA403">
            <v>348.51465000000002</v>
          </cell>
          <cell r="BB403">
            <v>116.24000000000001</v>
          </cell>
          <cell r="BC403">
            <v>95.290999999999997</v>
          </cell>
          <cell r="BD403">
            <v>11076.625840000001</v>
          </cell>
          <cell r="BE403">
            <v>27417.566700000003</v>
          </cell>
          <cell r="BG403">
            <v>40.660000000000004</v>
          </cell>
          <cell r="BH403">
            <v>119.97</v>
          </cell>
          <cell r="BI403">
            <v>4877.9802</v>
          </cell>
          <cell r="BJ403">
            <v>20.57</v>
          </cell>
          <cell r="BK403">
            <v>314.09300000000002</v>
          </cell>
          <cell r="BL403">
            <v>6460.8930100000007</v>
          </cell>
          <cell r="BM403">
            <v>40.68</v>
          </cell>
          <cell r="BN403">
            <v>89.513999999999996</v>
          </cell>
          <cell r="BO403">
            <v>3641.4295199999997</v>
          </cell>
          <cell r="BP403">
            <v>38.75</v>
          </cell>
          <cell r="BQ403">
            <v>160.286</v>
          </cell>
          <cell r="BR403">
            <v>6211.0825000000004</v>
          </cell>
          <cell r="BS403">
            <v>23.28</v>
          </cell>
          <cell r="BT403">
            <v>255.96700000000001</v>
          </cell>
          <cell r="BU403">
            <v>5958.9117600000009</v>
          </cell>
          <cell r="BV403">
            <v>671</v>
          </cell>
          <cell r="BW403">
            <v>5.6719999999999997</v>
          </cell>
          <cell r="BX403">
            <v>3805.9119999999998</v>
          </cell>
          <cell r="BY403">
            <v>25.560000000000002</v>
          </cell>
          <cell r="BZ403">
            <v>154.786</v>
          </cell>
          <cell r="CA403">
            <v>3956.3301600000004</v>
          </cell>
          <cell r="CB403">
            <v>34912.539150000004</v>
          </cell>
          <cell r="CD403">
            <v>16.18</v>
          </cell>
          <cell r="CE403">
            <v>35.433999999999997</v>
          </cell>
          <cell r="CF403">
            <v>573.32211999999993</v>
          </cell>
          <cell r="CG403">
            <v>14.65</v>
          </cell>
          <cell r="CH403">
            <v>29.3</v>
          </cell>
          <cell r="CI403">
            <v>429.245</v>
          </cell>
          <cell r="CJ403">
            <v>1002.5671199999999</v>
          </cell>
          <cell r="CL403">
            <v>1497.74</v>
          </cell>
        </row>
        <row r="404">
          <cell r="A404" t="str">
            <v>06/26/2007</v>
          </cell>
          <cell r="B404">
            <v>39259</v>
          </cell>
          <cell r="C404">
            <v>108.84657303488252</v>
          </cell>
          <cell r="D404">
            <v>155.27582894737057</v>
          </cell>
          <cell r="E404">
            <v>59.848810792658149</v>
          </cell>
          <cell r="F404">
            <v>56.152532183807125</v>
          </cell>
          <cell r="G404">
            <v>117.66156998738965</v>
          </cell>
          <cell r="H404">
            <v>156.22231171969389</v>
          </cell>
          <cell r="I404">
            <v>77.58</v>
          </cell>
          <cell r="J404">
            <v>40.732330000000005</v>
          </cell>
          <cell r="K404">
            <v>201.38499999999999</v>
          </cell>
          <cell r="L404">
            <v>8202.8802770500006</v>
          </cell>
          <cell r="M404">
            <v>87.350000000000009</v>
          </cell>
          <cell r="N404">
            <v>65.698000000000008</v>
          </cell>
          <cell r="O404">
            <v>5738.7203000000009</v>
          </cell>
          <cell r="P404">
            <v>81.93</v>
          </cell>
          <cell r="Q404">
            <v>152.75700000000001</v>
          </cell>
          <cell r="R404">
            <v>12515.381010000001</v>
          </cell>
          <cell r="S404">
            <v>37.26</v>
          </cell>
          <cell r="T404">
            <v>93.459000000000003</v>
          </cell>
          <cell r="U404">
            <v>3482.2823399999997</v>
          </cell>
          <cell r="V404">
            <v>27.6</v>
          </cell>
          <cell r="W404">
            <v>375.84000000000003</v>
          </cell>
          <cell r="X404">
            <v>10373.184000000001</v>
          </cell>
          <cell r="Y404">
            <v>98.95</v>
          </cell>
          <cell r="Z404">
            <v>68.054000000000002</v>
          </cell>
          <cell r="AA404">
            <v>6733.9433000000008</v>
          </cell>
          <cell r="AB404">
            <v>22.88</v>
          </cell>
          <cell r="AC404">
            <v>120.90600000000001</v>
          </cell>
          <cell r="AD404">
            <v>2766.3292799999999</v>
          </cell>
          <cell r="AE404">
            <v>66.06</v>
          </cell>
          <cell r="AF404">
            <v>131.88900000000001</v>
          </cell>
          <cell r="AG404">
            <v>8712.5873400000019</v>
          </cell>
          <cell r="AH404">
            <v>60.65</v>
          </cell>
          <cell r="AI404">
            <v>83.381</v>
          </cell>
          <cell r="AJ404">
            <v>5057.0576499999997</v>
          </cell>
          <cell r="AK404">
            <v>63582.365497050007</v>
          </cell>
          <cell r="AM404">
            <v>47.35</v>
          </cell>
          <cell r="AN404">
            <v>47.908999999999999</v>
          </cell>
          <cell r="AO404">
            <v>2268.4911499999998</v>
          </cell>
          <cell r="AP404">
            <v>67.37</v>
          </cell>
          <cell r="AQ404">
            <v>65.948999999999998</v>
          </cell>
          <cell r="AR404">
            <v>4442.9841299999998</v>
          </cell>
          <cell r="AS404">
            <v>161.68</v>
          </cell>
          <cell r="AT404">
            <v>42.899000000000001</v>
          </cell>
          <cell r="AU404">
            <v>6935.9103200000009</v>
          </cell>
          <cell r="AV404">
            <v>77.58</v>
          </cell>
          <cell r="AW404">
            <v>27.323</v>
          </cell>
          <cell r="AX404">
            <v>2119.7183399999999</v>
          </cell>
          <cell r="AY404">
            <v>8.8000000000000007</v>
          </cell>
          <cell r="AZ404">
            <v>39.115000000000002</v>
          </cell>
          <cell r="BA404">
            <v>344.21200000000005</v>
          </cell>
          <cell r="BB404">
            <v>113.80000000000001</v>
          </cell>
          <cell r="BC404">
            <v>95.290999999999997</v>
          </cell>
          <cell r="BD404">
            <v>10844.115800000001</v>
          </cell>
          <cell r="BE404">
            <v>26955.43174</v>
          </cell>
          <cell r="BG404">
            <v>39.74</v>
          </cell>
          <cell r="BH404">
            <v>119.97</v>
          </cell>
          <cell r="BI404">
            <v>4767.6077999999998</v>
          </cell>
          <cell r="BJ404">
            <v>20.170000000000002</v>
          </cell>
          <cell r="BK404">
            <v>314.09300000000002</v>
          </cell>
          <cell r="BL404">
            <v>6335.2558100000006</v>
          </cell>
          <cell r="BM404">
            <v>39.78</v>
          </cell>
          <cell r="BN404">
            <v>89.513999999999996</v>
          </cell>
          <cell r="BO404">
            <v>3560.8669199999999</v>
          </cell>
          <cell r="BP404">
            <v>37.550000000000004</v>
          </cell>
          <cell r="BQ404">
            <v>160.286</v>
          </cell>
          <cell r="BR404">
            <v>6018.7393000000011</v>
          </cell>
          <cell r="BS404">
            <v>22.56</v>
          </cell>
          <cell r="BT404">
            <v>255.96700000000001</v>
          </cell>
          <cell r="BU404">
            <v>5774.6155200000003</v>
          </cell>
          <cell r="BV404">
            <v>666.25</v>
          </cell>
          <cell r="BW404">
            <v>5.6719999999999997</v>
          </cell>
          <cell r="BX404">
            <v>3778.97</v>
          </cell>
          <cell r="BY404">
            <v>25.02</v>
          </cell>
          <cell r="BZ404">
            <v>154.786</v>
          </cell>
          <cell r="CA404">
            <v>3872.7457199999999</v>
          </cell>
          <cell r="CB404">
            <v>34108.801070000001</v>
          </cell>
          <cell r="CD404">
            <v>16.2</v>
          </cell>
          <cell r="CE404">
            <v>35.433999999999997</v>
          </cell>
          <cell r="CF404">
            <v>574.03079999999989</v>
          </cell>
          <cell r="CG404">
            <v>14.33</v>
          </cell>
          <cell r="CH404">
            <v>29.3</v>
          </cell>
          <cell r="CI404">
            <v>419.86900000000003</v>
          </cell>
          <cell r="CJ404">
            <v>993.89979999999991</v>
          </cell>
          <cell r="CL404">
            <v>1492.89</v>
          </cell>
        </row>
        <row r="405">
          <cell r="A405" t="str">
            <v>06/27/2007</v>
          </cell>
          <cell r="B405">
            <v>39260</v>
          </cell>
          <cell r="C405">
            <v>109.91403544662433</v>
          </cell>
          <cell r="D405">
            <v>156.74038836451547</v>
          </cell>
          <cell r="E405">
            <v>61.090456773807979</v>
          </cell>
          <cell r="F405">
            <v>56.735376263128913</v>
          </cell>
          <cell r="G405">
            <v>118.72162673392179</v>
          </cell>
          <cell r="H405">
            <v>158.84011276681431</v>
          </cell>
          <cell r="I405">
            <v>78.88</v>
          </cell>
          <cell r="J405">
            <v>41.32367</v>
          </cell>
          <cell r="K405">
            <v>201.38499999999999</v>
          </cell>
          <cell r="L405">
            <v>8321.9672829499996</v>
          </cell>
          <cell r="M405">
            <v>89.01</v>
          </cell>
          <cell r="N405">
            <v>65.698000000000008</v>
          </cell>
          <cell r="O405">
            <v>5847.778980000001</v>
          </cell>
          <cell r="P405">
            <v>82.53</v>
          </cell>
          <cell r="Q405">
            <v>152.75700000000001</v>
          </cell>
          <cell r="R405">
            <v>12607.03521</v>
          </cell>
          <cell r="S405">
            <v>36.1</v>
          </cell>
          <cell r="T405">
            <v>93.459000000000003</v>
          </cell>
          <cell r="U405">
            <v>3373.8699000000001</v>
          </cell>
          <cell r="V405">
            <v>27.98</v>
          </cell>
          <cell r="W405">
            <v>375.84000000000003</v>
          </cell>
          <cell r="X405">
            <v>10516.003200000001</v>
          </cell>
          <cell r="Y405">
            <v>101.49000000000001</v>
          </cell>
          <cell r="Z405">
            <v>68.054000000000002</v>
          </cell>
          <cell r="AA405">
            <v>6906.8004600000004</v>
          </cell>
          <cell r="AB405">
            <v>23.13</v>
          </cell>
          <cell r="AC405">
            <v>120.90600000000001</v>
          </cell>
          <cell r="AD405">
            <v>2796.5557800000001</v>
          </cell>
          <cell r="AE405">
            <v>66.239999999999995</v>
          </cell>
          <cell r="AF405">
            <v>131.88900000000001</v>
          </cell>
          <cell r="AG405">
            <v>8736.3273599999993</v>
          </cell>
          <cell r="AH405">
            <v>61.160000000000004</v>
          </cell>
          <cell r="AI405">
            <v>83.381</v>
          </cell>
          <cell r="AJ405">
            <v>5099.5819600000004</v>
          </cell>
          <cell r="AK405">
            <v>64205.920132950014</v>
          </cell>
          <cell r="AM405">
            <v>48.08</v>
          </cell>
          <cell r="AN405">
            <v>47.908999999999999</v>
          </cell>
          <cell r="AO405">
            <v>2303.4647199999999</v>
          </cell>
          <cell r="AP405">
            <v>67.710000000000008</v>
          </cell>
          <cell r="AQ405">
            <v>65.948999999999998</v>
          </cell>
          <cell r="AR405">
            <v>4465.40679</v>
          </cell>
          <cell r="AS405">
            <v>160.67000000000002</v>
          </cell>
          <cell r="AT405">
            <v>42.899000000000001</v>
          </cell>
          <cell r="AU405">
            <v>6892.5823300000011</v>
          </cell>
          <cell r="AV405">
            <v>78.88</v>
          </cell>
          <cell r="AW405">
            <v>27.323</v>
          </cell>
          <cell r="AX405">
            <v>2155.2382400000001</v>
          </cell>
          <cell r="AY405">
            <v>8.77</v>
          </cell>
          <cell r="AZ405">
            <v>39.115000000000002</v>
          </cell>
          <cell r="BA405">
            <v>343.03854999999999</v>
          </cell>
          <cell r="BB405">
            <v>115.96000000000001</v>
          </cell>
          <cell r="BC405">
            <v>95.290999999999997</v>
          </cell>
          <cell r="BD405">
            <v>11049.94436</v>
          </cell>
          <cell r="BE405">
            <v>27209.67499</v>
          </cell>
          <cell r="BG405">
            <v>41.31</v>
          </cell>
          <cell r="BH405">
            <v>119.97</v>
          </cell>
          <cell r="BI405">
            <v>4955.9607000000005</v>
          </cell>
          <cell r="BJ405">
            <v>20.51</v>
          </cell>
          <cell r="BK405">
            <v>314.09300000000002</v>
          </cell>
          <cell r="BL405">
            <v>6442.0474300000005</v>
          </cell>
          <cell r="BM405">
            <v>40.43</v>
          </cell>
          <cell r="BN405">
            <v>89.513999999999996</v>
          </cell>
          <cell r="BO405">
            <v>3619.0510199999999</v>
          </cell>
          <cell r="BP405">
            <v>37.86</v>
          </cell>
          <cell r="BQ405">
            <v>160.286</v>
          </cell>
          <cell r="BR405">
            <v>6068.42796</v>
          </cell>
          <cell r="BS405">
            <v>23</v>
          </cell>
          <cell r="BT405">
            <v>255.96700000000001</v>
          </cell>
          <cell r="BU405">
            <v>5887.241</v>
          </cell>
          <cell r="BV405">
            <v>687</v>
          </cell>
          <cell r="BW405">
            <v>5.6719999999999997</v>
          </cell>
          <cell r="BX405">
            <v>3896.6639999999998</v>
          </cell>
          <cell r="BY405">
            <v>25.5</v>
          </cell>
          <cell r="BZ405">
            <v>154.786</v>
          </cell>
          <cell r="CA405">
            <v>3947.0430000000001</v>
          </cell>
          <cell r="CB405">
            <v>34816.435110000006</v>
          </cell>
          <cell r="CD405">
            <v>16.21</v>
          </cell>
          <cell r="CE405">
            <v>35.433999999999997</v>
          </cell>
          <cell r="CF405">
            <v>574.38513999999998</v>
          </cell>
          <cell r="CG405">
            <v>14.67</v>
          </cell>
          <cell r="CH405">
            <v>29.3</v>
          </cell>
          <cell r="CI405">
            <v>429.83100000000002</v>
          </cell>
          <cell r="CJ405">
            <v>1004.21614</v>
          </cell>
          <cell r="CL405">
            <v>1506.34</v>
          </cell>
        </row>
        <row r="406">
          <cell r="A406" t="str">
            <v>06/28/2007</v>
          </cell>
          <cell r="B406">
            <v>39261</v>
          </cell>
          <cell r="C406">
            <v>110.12938168529132</v>
          </cell>
          <cell r="D406">
            <v>156.61806315591741</v>
          </cell>
          <cell r="E406">
            <v>60.256676228306183</v>
          </cell>
          <cell r="F406">
            <v>56.95097852727924</v>
          </cell>
          <cell r="G406">
            <v>118.67197351828497</v>
          </cell>
          <cell r="H406">
            <v>160.28997180829643</v>
          </cell>
          <cell r="I406">
            <v>79.600000000000009</v>
          </cell>
          <cell r="J406">
            <v>41.372950000000003</v>
          </cell>
          <cell r="K406">
            <v>201.38499999999999</v>
          </cell>
          <cell r="L406">
            <v>8331.8915357500009</v>
          </cell>
          <cell r="M406">
            <v>89.100000000000009</v>
          </cell>
          <cell r="N406">
            <v>65.698000000000008</v>
          </cell>
          <cell r="O406">
            <v>5853.6918000000014</v>
          </cell>
          <cell r="P406">
            <v>82.44</v>
          </cell>
          <cell r="Q406">
            <v>152.75700000000001</v>
          </cell>
          <cell r="R406">
            <v>12593.28708</v>
          </cell>
          <cell r="S406">
            <v>36.81</v>
          </cell>
          <cell r="T406">
            <v>93.459000000000003</v>
          </cell>
          <cell r="U406">
            <v>3440.2257900000004</v>
          </cell>
          <cell r="V406">
            <v>28</v>
          </cell>
          <cell r="W406">
            <v>375.84000000000003</v>
          </cell>
          <cell r="X406">
            <v>10523.52</v>
          </cell>
          <cell r="Y406">
            <v>101.78</v>
          </cell>
          <cell r="Z406">
            <v>68.054000000000002</v>
          </cell>
          <cell r="AA406">
            <v>6926.5361200000007</v>
          </cell>
          <cell r="AB406">
            <v>23.240000000000002</v>
          </cell>
          <cell r="AC406">
            <v>120.90600000000001</v>
          </cell>
          <cell r="AD406">
            <v>2809.8554400000003</v>
          </cell>
          <cell r="AE406">
            <v>66.38</v>
          </cell>
          <cell r="AF406">
            <v>131.88900000000001</v>
          </cell>
          <cell r="AG406">
            <v>8754.7918200000004</v>
          </cell>
          <cell r="AH406">
            <v>61.14</v>
          </cell>
          <cell r="AI406">
            <v>83.381</v>
          </cell>
          <cell r="AJ406">
            <v>5097.9143400000003</v>
          </cell>
          <cell r="AK406">
            <v>64331.713925750009</v>
          </cell>
          <cell r="AM406">
            <v>48.93</v>
          </cell>
          <cell r="AN406">
            <v>47.908999999999999</v>
          </cell>
          <cell r="AO406">
            <v>2344.1873700000001</v>
          </cell>
          <cell r="AP406">
            <v>67.44</v>
          </cell>
          <cell r="AQ406">
            <v>65.948999999999998</v>
          </cell>
          <cell r="AR406">
            <v>4447.6005599999999</v>
          </cell>
          <cell r="AS406">
            <v>161.31</v>
          </cell>
          <cell r="AT406">
            <v>42.899000000000001</v>
          </cell>
          <cell r="AU406">
            <v>6920.0376900000001</v>
          </cell>
          <cell r="AV406">
            <v>79.600000000000009</v>
          </cell>
          <cell r="AW406">
            <v>27.323</v>
          </cell>
          <cell r="AX406">
            <v>2174.9108000000001</v>
          </cell>
          <cell r="AY406">
            <v>8.9700000000000006</v>
          </cell>
          <cell r="AZ406">
            <v>39.115000000000002</v>
          </cell>
          <cell r="BA406">
            <v>350.86155000000002</v>
          </cell>
          <cell r="BB406">
            <v>114.92</v>
          </cell>
          <cell r="BC406">
            <v>95.290999999999997</v>
          </cell>
          <cell r="BD406">
            <v>10950.84172</v>
          </cell>
          <cell r="BE406">
            <v>27188.439689999999</v>
          </cell>
          <cell r="BG406">
            <v>40.51</v>
          </cell>
          <cell r="BH406">
            <v>119.97</v>
          </cell>
          <cell r="BI406">
            <v>4859.9847</v>
          </cell>
          <cell r="BJ406">
            <v>20.190000000000001</v>
          </cell>
          <cell r="BK406">
            <v>314.09300000000002</v>
          </cell>
          <cell r="BL406">
            <v>6341.5376700000006</v>
          </cell>
          <cell r="BM406">
            <v>39.89</v>
          </cell>
          <cell r="BN406">
            <v>89.513999999999996</v>
          </cell>
          <cell r="BO406">
            <v>3570.7134599999999</v>
          </cell>
          <cell r="BP406">
            <v>37.130000000000003</v>
          </cell>
          <cell r="BQ406">
            <v>160.286</v>
          </cell>
          <cell r="BR406">
            <v>5951.4191800000008</v>
          </cell>
          <cell r="BS406">
            <v>22.66</v>
          </cell>
          <cell r="BT406">
            <v>255.96700000000001</v>
          </cell>
          <cell r="BU406">
            <v>5800.2122200000003</v>
          </cell>
          <cell r="BV406">
            <v>690</v>
          </cell>
          <cell r="BW406">
            <v>5.6719999999999997</v>
          </cell>
          <cell r="BX406">
            <v>3913.68</v>
          </cell>
          <cell r="BY406">
            <v>25.22</v>
          </cell>
          <cell r="BZ406">
            <v>154.786</v>
          </cell>
          <cell r="CA406">
            <v>3903.7029199999997</v>
          </cell>
          <cell r="CB406">
            <v>34341.250150000007</v>
          </cell>
          <cell r="CD406">
            <v>16.45</v>
          </cell>
          <cell r="CE406">
            <v>35.433999999999997</v>
          </cell>
          <cell r="CF406">
            <v>582.88929999999993</v>
          </cell>
          <cell r="CG406">
            <v>14.51</v>
          </cell>
          <cell r="CH406">
            <v>29.3</v>
          </cell>
          <cell r="CI406">
            <v>425.14300000000003</v>
          </cell>
          <cell r="CJ406">
            <v>1008.0323</v>
          </cell>
          <cell r="CL406">
            <v>1505.71</v>
          </cell>
        </row>
        <row r="407">
          <cell r="A407" t="str">
            <v>06/29/2007</v>
          </cell>
          <cell r="B407">
            <v>39262</v>
          </cell>
          <cell r="C407">
            <v>109.98232647123257</v>
          </cell>
          <cell r="D407">
            <v>155.85538976354999</v>
          </cell>
          <cell r="E407">
            <v>59.52800422350024</v>
          </cell>
          <cell r="F407">
            <v>55.85950505936875</v>
          </cell>
          <cell r="G407">
            <v>118.48597099621689</v>
          </cell>
          <cell r="H407">
            <v>157.89367700362462</v>
          </cell>
          <cell r="I407">
            <v>78.41</v>
          </cell>
          <cell r="J407">
            <v>41.520780000000002</v>
          </cell>
          <cell r="K407">
            <v>203.90899999999999</v>
          </cell>
          <cell r="L407">
            <v>8466.4607290200001</v>
          </cell>
          <cell r="M407">
            <v>88.31</v>
          </cell>
          <cell r="N407">
            <v>66.733000000000004</v>
          </cell>
          <cell r="O407">
            <v>5893.1912300000004</v>
          </cell>
          <cell r="P407">
            <v>82.37</v>
          </cell>
          <cell r="Q407">
            <v>153.173</v>
          </cell>
          <cell r="R407">
            <v>12616.86001</v>
          </cell>
          <cell r="S407">
            <v>37.050000000000004</v>
          </cell>
          <cell r="T407">
            <v>93.539200000000008</v>
          </cell>
          <cell r="U407">
            <v>3465.6273600000009</v>
          </cell>
          <cell r="V407">
            <v>28.47</v>
          </cell>
          <cell r="W407">
            <v>367.14</v>
          </cell>
          <cell r="X407">
            <v>10452.475799999998</v>
          </cell>
          <cell r="Y407">
            <v>100.79</v>
          </cell>
          <cell r="Z407">
            <v>68.25</v>
          </cell>
          <cell r="AA407">
            <v>6878.9175000000005</v>
          </cell>
          <cell r="AB407">
            <v>23.11</v>
          </cell>
          <cell r="AC407">
            <v>120.90600000000001</v>
          </cell>
          <cell r="AD407">
            <v>2794.1376599999999</v>
          </cell>
          <cell r="AE407">
            <v>66.47</v>
          </cell>
          <cell r="AF407">
            <v>130.816</v>
          </cell>
          <cell r="AG407">
            <v>8695.3395199999995</v>
          </cell>
          <cell r="AH407">
            <v>60.7</v>
          </cell>
          <cell r="AI407">
            <v>82.088999999999999</v>
          </cell>
          <cell r="AJ407">
            <v>4982.8023000000003</v>
          </cell>
          <cell r="AK407">
            <v>64245.812109020007</v>
          </cell>
          <cell r="AM407">
            <v>49.050000000000004</v>
          </cell>
          <cell r="AN407">
            <v>48.029000000000003</v>
          </cell>
          <cell r="AO407">
            <v>2355.8224500000006</v>
          </cell>
          <cell r="AP407">
            <v>67.5</v>
          </cell>
          <cell r="AQ407">
            <v>66.691000000000003</v>
          </cell>
          <cell r="AR407">
            <v>4501.6424999999999</v>
          </cell>
          <cell r="AS407">
            <v>162.02000000000001</v>
          </cell>
          <cell r="AT407">
            <v>41.792000000000002</v>
          </cell>
          <cell r="AU407">
            <v>6771.1398400000007</v>
          </cell>
          <cell r="AV407">
            <v>78.41</v>
          </cell>
          <cell r="AW407">
            <v>27.323</v>
          </cell>
          <cell r="AX407">
            <v>2142.3964299999998</v>
          </cell>
          <cell r="AY407">
            <v>8.69</v>
          </cell>
          <cell r="AZ407">
            <v>39.210999999999999</v>
          </cell>
          <cell r="BA407">
            <v>340.74358999999998</v>
          </cell>
          <cell r="BB407">
            <v>114.54</v>
          </cell>
          <cell r="BC407">
            <v>95.55</v>
          </cell>
          <cell r="BD407">
            <v>10944.297</v>
          </cell>
          <cell r="BE407">
            <v>27056.041810000002</v>
          </cell>
          <cell r="BG407">
            <v>40.1</v>
          </cell>
          <cell r="BH407">
            <v>120.883</v>
          </cell>
          <cell r="BI407">
            <v>4847.4083000000001</v>
          </cell>
          <cell r="BJ407">
            <v>19.93</v>
          </cell>
          <cell r="BK407">
            <v>314.63400000000001</v>
          </cell>
          <cell r="BL407">
            <v>6270.6556200000005</v>
          </cell>
          <cell r="BM407">
            <v>39.369999999999997</v>
          </cell>
          <cell r="BN407">
            <v>89.513999999999996</v>
          </cell>
          <cell r="BO407">
            <v>3524.1661799999997</v>
          </cell>
          <cell r="BP407">
            <v>36.56</v>
          </cell>
          <cell r="BQ407">
            <v>160.286</v>
          </cell>
          <cell r="BR407">
            <v>5860.0561600000001</v>
          </cell>
          <cell r="BS407">
            <v>22.45</v>
          </cell>
          <cell r="BT407">
            <v>255.90600000000001</v>
          </cell>
          <cell r="BU407">
            <v>5745.0896999999995</v>
          </cell>
          <cell r="BV407">
            <v>679.75</v>
          </cell>
          <cell r="BW407">
            <v>5.6080000000000005</v>
          </cell>
          <cell r="BX407">
            <v>3812.0380000000005</v>
          </cell>
          <cell r="BY407">
            <v>24.98</v>
          </cell>
          <cell r="BZ407">
            <v>154.786</v>
          </cell>
          <cell r="CA407">
            <v>3866.5542800000003</v>
          </cell>
          <cell r="CB407">
            <v>33925.968240000002</v>
          </cell>
          <cell r="CD407">
            <v>16.059999999999999</v>
          </cell>
          <cell r="CE407">
            <v>35.587000000000003</v>
          </cell>
          <cell r="CF407">
            <v>571.52722000000006</v>
          </cell>
          <cell r="CG407">
            <v>14.19</v>
          </cell>
          <cell r="CH407">
            <v>29.400000000000002</v>
          </cell>
          <cell r="CI407">
            <v>417.18600000000004</v>
          </cell>
          <cell r="CJ407">
            <v>988.71322000000009</v>
          </cell>
          <cell r="CL407">
            <v>1503.3500000000001</v>
          </cell>
        </row>
        <row r="408">
          <cell r="A408" t="str">
            <v>07/02/2007</v>
          </cell>
          <cell r="B408">
            <v>39265</v>
          </cell>
          <cell r="C408">
            <v>111.26040339181868</v>
          </cell>
          <cell r="D408">
            <v>157.72158765751831</v>
          </cell>
          <cell r="E408">
            <v>59.16736861662141</v>
          </cell>
          <cell r="F408">
            <v>57.027420336700409</v>
          </cell>
          <cell r="G408">
            <v>119.75331021437579</v>
          </cell>
          <cell r="H408">
            <v>163.35078534031413</v>
          </cell>
          <cell r="I408">
            <v>81.12</v>
          </cell>
          <cell r="J408">
            <v>42.5486</v>
          </cell>
          <cell r="K408">
            <v>203.90899999999999</v>
          </cell>
          <cell r="L408">
            <v>8676.0424774000003</v>
          </cell>
          <cell r="M408">
            <v>88.960000000000008</v>
          </cell>
          <cell r="N408">
            <v>66.733000000000004</v>
          </cell>
          <cell r="O408">
            <v>5936.567680000001</v>
          </cell>
          <cell r="P408">
            <v>82.68</v>
          </cell>
          <cell r="Q408">
            <v>153.173</v>
          </cell>
          <cell r="R408">
            <v>12664.343640000001</v>
          </cell>
          <cell r="S408">
            <v>37.93</v>
          </cell>
          <cell r="T408">
            <v>93.539200000000008</v>
          </cell>
          <cell r="U408">
            <v>3547.9418560000004</v>
          </cell>
          <cell r="V408">
            <v>28.650000000000002</v>
          </cell>
          <cell r="W408">
            <v>367.14</v>
          </cell>
          <cell r="X408">
            <v>10518.561</v>
          </cell>
          <cell r="Y408">
            <v>101.63</v>
          </cell>
          <cell r="Z408">
            <v>68.25</v>
          </cell>
          <cell r="AA408">
            <v>6936.2474999999995</v>
          </cell>
          <cell r="AB408">
            <v>23.8</v>
          </cell>
          <cell r="AC408">
            <v>120.90600000000001</v>
          </cell>
          <cell r="AD408">
            <v>2877.5628000000002</v>
          </cell>
          <cell r="AE408">
            <v>67.03</v>
          </cell>
          <cell r="AF408">
            <v>130.816</v>
          </cell>
          <cell r="AG408">
            <v>8768.5964800000002</v>
          </cell>
          <cell r="AH408">
            <v>61.72</v>
          </cell>
          <cell r="AI408">
            <v>82.088999999999999</v>
          </cell>
          <cell r="AJ408">
            <v>5066.5330800000002</v>
          </cell>
          <cell r="AK408">
            <v>64992.396513400003</v>
          </cell>
          <cell r="AM408">
            <v>50.11</v>
          </cell>
          <cell r="AN408">
            <v>48.029000000000003</v>
          </cell>
          <cell r="AO408">
            <v>2406.7331899999999</v>
          </cell>
          <cell r="AP408">
            <v>67.67</v>
          </cell>
          <cell r="AQ408">
            <v>66.691000000000003</v>
          </cell>
          <cell r="AR408">
            <v>4512.9799700000003</v>
          </cell>
          <cell r="AS408">
            <v>164.8</v>
          </cell>
          <cell r="AT408">
            <v>41.792000000000002</v>
          </cell>
          <cell r="AU408">
            <v>6887.3216000000011</v>
          </cell>
          <cell r="AV408">
            <v>81.12</v>
          </cell>
          <cell r="AW408">
            <v>27.323</v>
          </cell>
          <cell r="AX408">
            <v>2216.4417600000002</v>
          </cell>
          <cell r="AY408">
            <v>8.7100000000000009</v>
          </cell>
          <cell r="AZ408">
            <v>39.210999999999999</v>
          </cell>
          <cell r="BA408">
            <v>341.52781000000004</v>
          </cell>
          <cell r="BB408">
            <v>115.28</v>
          </cell>
          <cell r="BC408">
            <v>95.55</v>
          </cell>
          <cell r="BD408">
            <v>11015.003999999999</v>
          </cell>
          <cell r="BE408">
            <v>27380.008330000001</v>
          </cell>
          <cell r="BG408">
            <v>40.6</v>
          </cell>
          <cell r="BH408">
            <v>120.883</v>
          </cell>
          <cell r="BI408">
            <v>4907.8498</v>
          </cell>
          <cell r="BJ408">
            <v>19.75</v>
          </cell>
          <cell r="BK408">
            <v>314.63400000000001</v>
          </cell>
          <cell r="BL408">
            <v>6214.0215000000007</v>
          </cell>
          <cell r="BM408">
            <v>39.07</v>
          </cell>
          <cell r="BN408">
            <v>89.513999999999996</v>
          </cell>
          <cell r="BO408">
            <v>3497.3119799999999</v>
          </cell>
          <cell r="BP408">
            <v>35.64</v>
          </cell>
          <cell r="BQ408">
            <v>160.286</v>
          </cell>
          <cell r="BR408">
            <v>5712.5930399999997</v>
          </cell>
          <cell r="BS408">
            <v>22.61</v>
          </cell>
          <cell r="BT408">
            <v>255.90600000000001</v>
          </cell>
          <cell r="BU408">
            <v>5786.0346600000003</v>
          </cell>
          <cell r="BV408">
            <v>672</v>
          </cell>
          <cell r="BW408">
            <v>5.6080000000000005</v>
          </cell>
          <cell r="BX408">
            <v>3768.5760000000005</v>
          </cell>
          <cell r="BY408">
            <v>24.77</v>
          </cell>
          <cell r="BZ408">
            <v>154.786</v>
          </cell>
          <cell r="CA408">
            <v>3834.0492199999999</v>
          </cell>
          <cell r="CB408">
            <v>33720.436200000004</v>
          </cell>
          <cell r="CD408">
            <v>16.36</v>
          </cell>
          <cell r="CE408">
            <v>35.587000000000003</v>
          </cell>
          <cell r="CF408">
            <v>582.20332000000008</v>
          </cell>
          <cell r="CG408">
            <v>14.530000000000001</v>
          </cell>
          <cell r="CH408">
            <v>29.400000000000002</v>
          </cell>
          <cell r="CI408">
            <v>427.18200000000007</v>
          </cell>
          <cell r="CJ408">
            <v>1009.3853200000001</v>
          </cell>
          <cell r="CL408">
            <v>1519.43</v>
          </cell>
        </row>
        <row r="409">
          <cell r="A409" t="str">
            <v>07/03/2007</v>
          </cell>
          <cell r="B409">
            <v>39266</v>
          </cell>
          <cell r="C409">
            <v>111.16887543708265</v>
          </cell>
          <cell r="D409">
            <v>156.78528335722751</v>
          </cell>
          <cell r="E409">
            <v>58.726087438077748</v>
          </cell>
          <cell r="F409">
            <v>57.094728247635871</v>
          </cell>
          <cell r="G409">
            <v>120.18206179066834</v>
          </cell>
          <cell r="H409">
            <v>161.90092629883205</v>
          </cell>
          <cell r="I409">
            <v>80.400000000000006</v>
          </cell>
          <cell r="J409">
            <v>42.393720000000002</v>
          </cell>
          <cell r="K409">
            <v>203.90899999999999</v>
          </cell>
          <cell r="L409">
            <v>8644.4610514800006</v>
          </cell>
          <cell r="M409">
            <v>88.84</v>
          </cell>
          <cell r="N409">
            <v>66.733000000000004</v>
          </cell>
          <cell r="O409">
            <v>5928.5597200000002</v>
          </cell>
          <cell r="P409">
            <v>82.92</v>
          </cell>
          <cell r="Q409">
            <v>153.173</v>
          </cell>
          <cell r="R409">
            <v>12701.105160000001</v>
          </cell>
          <cell r="S409">
            <v>38.050000000000004</v>
          </cell>
          <cell r="T409">
            <v>93.539200000000008</v>
          </cell>
          <cell r="U409">
            <v>3559.1665600000006</v>
          </cell>
          <cell r="V409">
            <v>28.29</v>
          </cell>
          <cell r="W409">
            <v>367.14</v>
          </cell>
          <cell r="X409">
            <v>10386.390599999999</v>
          </cell>
          <cell r="Y409">
            <v>101.33</v>
          </cell>
          <cell r="Z409">
            <v>68.25</v>
          </cell>
          <cell r="AA409">
            <v>6915.7725</v>
          </cell>
          <cell r="AB409">
            <v>23.81</v>
          </cell>
          <cell r="AC409">
            <v>120.90600000000001</v>
          </cell>
          <cell r="AD409">
            <v>2878.7718599999998</v>
          </cell>
          <cell r="AE409">
            <v>67.47</v>
          </cell>
          <cell r="AF409">
            <v>130.816</v>
          </cell>
          <cell r="AG409">
            <v>8826.1555200000003</v>
          </cell>
          <cell r="AH409">
            <v>62.11</v>
          </cell>
          <cell r="AI409">
            <v>82.088999999999999</v>
          </cell>
          <cell r="AJ409">
            <v>5098.5477899999996</v>
          </cell>
          <cell r="AK409">
            <v>64938.930761480005</v>
          </cell>
          <cell r="AM409">
            <v>49.78</v>
          </cell>
          <cell r="AN409">
            <v>48.029000000000003</v>
          </cell>
          <cell r="AO409">
            <v>2390.8836200000001</v>
          </cell>
          <cell r="AP409">
            <v>67.87</v>
          </cell>
          <cell r="AQ409">
            <v>66.691000000000003</v>
          </cell>
          <cell r="AR409">
            <v>4526.3181700000005</v>
          </cell>
          <cell r="AS409">
            <v>162.26</v>
          </cell>
          <cell r="AT409">
            <v>41.792000000000002</v>
          </cell>
          <cell r="AU409">
            <v>6781.1699200000003</v>
          </cell>
          <cell r="AV409">
            <v>80.400000000000006</v>
          </cell>
          <cell r="AW409">
            <v>27.323</v>
          </cell>
          <cell r="AX409">
            <v>2196.7692000000002</v>
          </cell>
          <cell r="AY409">
            <v>8.52</v>
          </cell>
          <cell r="AZ409">
            <v>39.210999999999999</v>
          </cell>
          <cell r="BA409">
            <v>334.07771999999994</v>
          </cell>
          <cell r="BB409">
            <v>115</v>
          </cell>
          <cell r="BC409">
            <v>95.55</v>
          </cell>
          <cell r="BD409">
            <v>10988.25</v>
          </cell>
          <cell r="BE409">
            <v>27217.468630000003</v>
          </cell>
          <cell r="BG409">
            <v>40.050000000000004</v>
          </cell>
          <cell r="BH409">
            <v>120.883</v>
          </cell>
          <cell r="BI409">
            <v>4841.3641500000003</v>
          </cell>
          <cell r="BJ409">
            <v>19.73</v>
          </cell>
          <cell r="BK409">
            <v>314.63400000000001</v>
          </cell>
          <cell r="BL409">
            <v>6207.7288200000003</v>
          </cell>
          <cell r="BM409">
            <v>38.08</v>
          </cell>
          <cell r="BN409">
            <v>89.513999999999996</v>
          </cell>
          <cell r="BO409">
            <v>3408.6931199999999</v>
          </cell>
          <cell r="BP409">
            <v>35.21</v>
          </cell>
          <cell r="BQ409">
            <v>160.286</v>
          </cell>
          <cell r="BR409">
            <v>5643.6700600000004</v>
          </cell>
          <cell r="BS409">
            <v>22.37</v>
          </cell>
          <cell r="BT409">
            <v>255.90600000000001</v>
          </cell>
          <cell r="BU409">
            <v>5724.6172200000001</v>
          </cell>
          <cell r="BV409">
            <v>672</v>
          </cell>
          <cell r="BW409">
            <v>5.6080000000000005</v>
          </cell>
          <cell r="BX409">
            <v>3768.5760000000005</v>
          </cell>
          <cell r="BY409">
            <v>25.03</v>
          </cell>
          <cell r="BZ409">
            <v>154.786</v>
          </cell>
          <cell r="CA409">
            <v>3874.29358</v>
          </cell>
          <cell r="CB409">
            <v>33468.942950000004</v>
          </cell>
          <cell r="CD409">
            <v>16.41</v>
          </cell>
          <cell r="CE409">
            <v>35.587000000000003</v>
          </cell>
          <cell r="CF409">
            <v>583.9826700000001</v>
          </cell>
          <cell r="CG409">
            <v>14.51</v>
          </cell>
          <cell r="CH409">
            <v>29.400000000000002</v>
          </cell>
          <cell r="CI409">
            <v>426.59400000000005</v>
          </cell>
          <cell r="CJ409">
            <v>1010.5766700000001</v>
          </cell>
          <cell r="CL409">
            <v>1524.8700000000001</v>
          </cell>
        </row>
        <row r="410">
          <cell r="A410" t="str">
            <v>07/05/2007</v>
          </cell>
          <cell r="B410">
            <v>39268</v>
          </cell>
          <cell r="C410">
            <v>111.5720007853205</v>
          </cell>
          <cell r="D410">
            <v>156.54622473889887</v>
          </cell>
          <cell r="E410">
            <v>58.910335241011246</v>
          </cell>
          <cell r="F410">
            <v>58.149920923868493</v>
          </cell>
          <cell r="G410">
            <v>120.22383354350565</v>
          </cell>
          <cell r="H410">
            <v>164.13612565445027</v>
          </cell>
          <cell r="I410">
            <v>81.510000000000005</v>
          </cell>
          <cell r="J410">
            <v>42.773870000000002</v>
          </cell>
          <cell r="K410">
            <v>203.90899999999999</v>
          </cell>
          <cell r="L410">
            <v>8721.9770578299995</v>
          </cell>
          <cell r="M410">
            <v>88.19</v>
          </cell>
          <cell r="N410">
            <v>66.733000000000004</v>
          </cell>
          <cell r="O410">
            <v>5885.1832700000004</v>
          </cell>
          <cell r="P410">
            <v>83.12</v>
          </cell>
          <cell r="Q410">
            <v>153.173</v>
          </cell>
          <cell r="R410">
            <v>12731.73976</v>
          </cell>
          <cell r="S410">
            <v>38.660000000000004</v>
          </cell>
          <cell r="T410">
            <v>93.539200000000008</v>
          </cell>
          <cell r="U410">
            <v>3616.2254720000005</v>
          </cell>
          <cell r="V410">
            <v>28.39</v>
          </cell>
          <cell r="W410">
            <v>367.14</v>
          </cell>
          <cell r="X410">
            <v>10423.104600000001</v>
          </cell>
          <cell r="Y410">
            <v>102.83</v>
          </cell>
          <cell r="Z410">
            <v>68.25</v>
          </cell>
          <cell r="AA410">
            <v>7018.1475</v>
          </cell>
          <cell r="AB410">
            <v>23.91</v>
          </cell>
          <cell r="AC410">
            <v>120.90600000000001</v>
          </cell>
          <cell r="AD410">
            <v>2890.8624600000003</v>
          </cell>
          <cell r="AE410">
            <v>67.34</v>
          </cell>
          <cell r="AF410">
            <v>130.816</v>
          </cell>
          <cell r="AG410">
            <v>8809.1494400000011</v>
          </cell>
          <cell r="AH410">
            <v>61.86</v>
          </cell>
          <cell r="AI410">
            <v>82.088999999999999</v>
          </cell>
          <cell r="AJ410">
            <v>5078.0255399999996</v>
          </cell>
          <cell r="AK410">
            <v>65174.41509983001</v>
          </cell>
          <cell r="AM410">
            <v>50.7</v>
          </cell>
          <cell r="AN410">
            <v>48.029000000000003</v>
          </cell>
          <cell r="AO410">
            <v>2435.0703000000003</v>
          </cell>
          <cell r="AP410">
            <v>67.47</v>
          </cell>
          <cell r="AQ410">
            <v>66.691000000000003</v>
          </cell>
          <cell r="AR410">
            <v>4499.6417700000002</v>
          </cell>
          <cell r="AS410">
            <v>163.24</v>
          </cell>
          <cell r="AT410">
            <v>41.792000000000002</v>
          </cell>
          <cell r="AU410">
            <v>6822.1260800000009</v>
          </cell>
          <cell r="AV410">
            <v>81.510000000000005</v>
          </cell>
          <cell r="AW410">
            <v>27.323</v>
          </cell>
          <cell r="AX410">
            <v>2227.09773</v>
          </cell>
          <cell r="AY410">
            <v>8.17</v>
          </cell>
          <cell r="AZ410">
            <v>39.210999999999999</v>
          </cell>
          <cell r="BA410">
            <v>320.35386999999997</v>
          </cell>
          <cell r="BB410">
            <v>113.78</v>
          </cell>
          <cell r="BC410">
            <v>95.55</v>
          </cell>
          <cell r="BD410">
            <v>10871.679</v>
          </cell>
          <cell r="BE410">
            <v>27175.96875</v>
          </cell>
          <cell r="BG410">
            <v>40.26</v>
          </cell>
          <cell r="BH410">
            <v>120.883</v>
          </cell>
          <cell r="BI410">
            <v>4866.7495799999997</v>
          </cell>
          <cell r="BJ410">
            <v>19.690000000000001</v>
          </cell>
          <cell r="BK410">
            <v>314.63400000000001</v>
          </cell>
          <cell r="BL410">
            <v>6195.1434600000011</v>
          </cell>
          <cell r="BM410">
            <v>37.94</v>
          </cell>
          <cell r="BN410">
            <v>89.513999999999996</v>
          </cell>
          <cell r="BO410">
            <v>3396.1611599999997</v>
          </cell>
          <cell r="BP410">
            <v>36</v>
          </cell>
          <cell r="BQ410">
            <v>160.286</v>
          </cell>
          <cell r="BR410">
            <v>5770.2960000000003</v>
          </cell>
          <cell r="BS410">
            <v>22.14</v>
          </cell>
          <cell r="BT410">
            <v>255.90600000000001</v>
          </cell>
          <cell r="BU410">
            <v>5665.7588400000004</v>
          </cell>
          <cell r="BV410">
            <v>667</v>
          </cell>
          <cell r="BW410">
            <v>5.6080000000000005</v>
          </cell>
          <cell r="BX410">
            <v>3740.5360000000005</v>
          </cell>
          <cell r="BY410">
            <v>25.45</v>
          </cell>
          <cell r="BZ410">
            <v>154.786</v>
          </cell>
          <cell r="CA410">
            <v>3939.3036999999999</v>
          </cell>
          <cell r="CB410">
            <v>33573.94874</v>
          </cell>
          <cell r="CD410">
            <v>16.34</v>
          </cell>
          <cell r="CE410">
            <v>35.587000000000003</v>
          </cell>
          <cell r="CF410">
            <v>581.49158</v>
          </cell>
          <cell r="CG410">
            <v>15.23</v>
          </cell>
          <cell r="CH410">
            <v>29.400000000000002</v>
          </cell>
          <cell r="CI410">
            <v>447.76200000000006</v>
          </cell>
          <cell r="CJ410">
            <v>1029.2535800000001</v>
          </cell>
          <cell r="CL410">
            <v>1525.4</v>
          </cell>
        </row>
        <row r="411">
          <cell r="A411" t="str">
            <v>07/06/2007</v>
          </cell>
          <cell r="B411">
            <v>39269</v>
          </cell>
          <cell r="C411">
            <v>112.40789554955872</v>
          </cell>
          <cell r="D411">
            <v>157.75458740461337</v>
          </cell>
          <cell r="E411">
            <v>60.585888631177532</v>
          </cell>
          <cell r="F411">
            <v>57.887653687044008</v>
          </cell>
          <cell r="G411">
            <v>120.62105926860025</v>
          </cell>
          <cell r="H411">
            <v>167.13652839307289</v>
          </cell>
          <cell r="I411">
            <v>83</v>
          </cell>
          <cell r="J411">
            <v>42.98507</v>
          </cell>
          <cell r="K411">
            <v>203.90899999999999</v>
          </cell>
          <cell r="L411">
            <v>8765.0426386300005</v>
          </cell>
          <cell r="M411">
            <v>88.93</v>
          </cell>
          <cell r="N411">
            <v>66.733000000000004</v>
          </cell>
          <cell r="O411">
            <v>5934.5656900000013</v>
          </cell>
          <cell r="P411">
            <v>83.09</v>
          </cell>
          <cell r="Q411">
            <v>153.173</v>
          </cell>
          <cell r="R411">
            <v>12727.14457</v>
          </cell>
          <cell r="S411">
            <v>39.160000000000004</v>
          </cell>
          <cell r="T411">
            <v>93.539200000000008</v>
          </cell>
          <cell r="U411">
            <v>3662.9950720000006</v>
          </cell>
          <cell r="V411">
            <v>28.69</v>
          </cell>
          <cell r="W411">
            <v>367.14</v>
          </cell>
          <cell r="X411">
            <v>10533.2466</v>
          </cell>
          <cell r="Y411">
            <v>103</v>
          </cell>
          <cell r="Z411">
            <v>68.25</v>
          </cell>
          <cell r="AA411">
            <v>7029.75</v>
          </cell>
          <cell r="AB411">
            <v>24.080000000000002</v>
          </cell>
          <cell r="AC411">
            <v>120.90600000000001</v>
          </cell>
          <cell r="AD411">
            <v>2911.4164800000003</v>
          </cell>
          <cell r="AE411">
            <v>68.460000000000008</v>
          </cell>
          <cell r="AF411">
            <v>130.816</v>
          </cell>
          <cell r="AG411">
            <v>8955.6633600000005</v>
          </cell>
          <cell r="AH411">
            <v>62.65</v>
          </cell>
          <cell r="AI411">
            <v>82.088999999999999</v>
          </cell>
          <cell r="AJ411">
            <v>5142.8758499999994</v>
          </cell>
          <cell r="AK411">
            <v>65662.700260630008</v>
          </cell>
          <cell r="AM411">
            <v>50.95</v>
          </cell>
          <cell r="AN411">
            <v>48.029000000000003</v>
          </cell>
          <cell r="AO411">
            <v>2447.0775500000004</v>
          </cell>
          <cell r="AP411">
            <v>67.98</v>
          </cell>
          <cell r="AQ411">
            <v>66.691000000000003</v>
          </cell>
          <cell r="AR411">
            <v>4533.6541800000005</v>
          </cell>
          <cell r="AS411">
            <v>161.83000000000001</v>
          </cell>
          <cell r="AT411">
            <v>41.792000000000002</v>
          </cell>
          <cell r="AU411">
            <v>6763.1993600000005</v>
          </cell>
          <cell r="AV411">
            <v>83</v>
          </cell>
          <cell r="AW411">
            <v>27.323</v>
          </cell>
          <cell r="AX411">
            <v>2267.8090000000002</v>
          </cell>
          <cell r="AY411">
            <v>8.4</v>
          </cell>
          <cell r="AZ411">
            <v>39.210999999999999</v>
          </cell>
          <cell r="BA411">
            <v>329.37240000000003</v>
          </cell>
          <cell r="BB411">
            <v>115.59</v>
          </cell>
          <cell r="BC411">
            <v>95.55</v>
          </cell>
          <cell r="BD411">
            <v>11044.6245</v>
          </cell>
          <cell r="BE411">
            <v>27385.736990000005</v>
          </cell>
          <cell r="BG411">
            <v>41.38</v>
          </cell>
          <cell r="BH411">
            <v>120.883</v>
          </cell>
          <cell r="BI411">
            <v>5002.1385399999999</v>
          </cell>
          <cell r="BJ411">
            <v>20.200000000000003</v>
          </cell>
          <cell r="BK411">
            <v>314.63400000000001</v>
          </cell>
          <cell r="BL411">
            <v>6355.6068000000014</v>
          </cell>
          <cell r="BM411">
            <v>38.950000000000003</v>
          </cell>
          <cell r="BN411">
            <v>89.513999999999996</v>
          </cell>
          <cell r="BO411">
            <v>3486.5703000000003</v>
          </cell>
          <cell r="BP411">
            <v>37.050000000000004</v>
          </cell>
          <cell r="BQ411">
            <v>160.286</v>
          </cell>
          <cell r="BR411">
            <v>5938.5963000000011</v>
          </cell>
          <cell r="BS411">
            <v>22.72</v>
          </cell>
          <cell r="BT411">
            <v>255.90600000000001</v>
          </cell>
          <cell r="BU411">
            <v>5814.1843200000003</v>
          </cell>
          <cell r="BV411">
            <v>691.5</v>
          </cell>
          <cell r="BW411">
            <v>5.6080000000000005</v>
          </cell>
          <cell r="BX411">
            <v>3877.9320000000002</v>
          </cell>
          <cell r="BY411">
            <v>26.19</v>
          </cell>
          <cell r="BZ411">
            <v>154.786</v>
          </cell>
          <cell r="CA411">
            <v>4053.8453400000003</v>
          </cell>
          <cell r="CB411">
            <v>34528.873600000006</v>
          </cell>
          <cell r="CD411">
            <v>16.350000000000001</v>
          </cell>
          <cell r="CE411">
            <v>35.587000000000003</v>
          </cell>
          <cell r="CF411">
            <v>581.84745000000009</v>
          </cell>
          <cell r="CG411">
            <v>15.06</v>
          </cell>
          <cell r="CH411">
            <v>29.400000000000002</v>
          </cell>
          <cell r="CI411">
            <v>442.76400000000007</v>
          </cell>
          <cell r="CJ411">
            <v>1024.6114500000001</v>
          </cell>
          <cell r="CL411">
            <v>1530.44</v>
          </cell>
        </row>
        <row r="412">
          <cell r="A412" t="str">
            <v>07/09/2007</v>
          </cell>
          <cell r="B412">
            <v>39272</v>
          </cell>
          <cell r="C412">
            <v>111.46343685791126</v>
          </cell>
          <cell r="D412">
            <v>155.26954307004019</v>
          </cell>
          <cell r="E412">
            <v>59.409991958993672</v>
          </cell>
          <cell r="F412">
            <v>57.656872326548338</v>
          </cell>
          <cell r="G412">
            <v>120.73218789407314</v>
          </cell>
          <cell r="H412">
            <v>164.49859041482077</v>
          </cell>
          <cell r="I412">
            <v>81.69</v>
          </cell>
          <cell r="J412">
            <v>42.57676</v>
          </cell>
          <cell r="K412">
            <v>203.90899999999999</v>
          </cell>
          <cell r="L412">
            <v>8681.7845548400001</v>
          </cell>
          <cell r="M412">
            <v>89.39</v>
          </cell>
          <cell r="N412">
            <v>66.733000000000004</v>
          </cell>
          <cell r="O412">
            <v>5965.2628700000005</v>
          </cell>
          <cell r="P412">
            <v>82.92</v>
          </cell>
          <cell r="Q412">
            <v>153.173</v>
          </cell>
          <cell r="R412">
            <v>12701.105160000001</v>
          </cell>
          <cell r="S412">
            <v>39.08</v>
          </cell>
          <cell r="T412">
            <v>93.539200000000008</v>
          </cell>
          <cell r="U412">
            <v>3655.5119360000003</v>
          </cell>
          <cell r="V412">
            <v>28.080000000000002</v>
          </cell>
          <cell r="W412">
            <v>367.14</v>
          </cell>
          <cell r="X412">
            <v>10309.2912</v>
          </cell>
          <cell r="Y412">
            <v>102.27</v>
          </cell>
          <cell r="Z412">
            <v>68.25</v>
          </cell>
          <cell r="AA412">
            <v>6979.9274999999998</v>
          </cell>
          <cell r="AB412">
            <v>24.16</v>
          </cell>
          <cell r="AC412">
            <v>120.90600000000001</v>
          </cell>
          <cell r="AD412">
            <v>2921.08896</v>
          </cell>
          <cell r="AE412">
            <v>67.34</v>
          </cell>
          <cell r="AF412">
            <v>130.816</v>
          </cell>
          <cell r="AG412">
            <v>8809.1494400000011</v>
          </cell>
          <cell r="AH412">
            <v>61.980000000000004</v>
          </cell>
          <cell r="AI412">
            <v>82.088999999999999</v>
          </cell>
          <cell r="AJ412">
            <v>5087.8762200000001</v>
          </cell>
          <cell r="AK412">
            <v>65110.997840839998</v>
          </cell>
          <cell r="AM412">
            <v>49.33</v>
          </cell>
          <cell r="AN412">
            <v>48.029000000000003</v>
          </cell>
          <cell r="AO412">
            <v>2369.2705700000001</v>
          </cell>
          <cell r="AP412">
            <v>67.62</v>
          </cell>
          <cell r="AQ412">
            <v>66.691000000000003</v>
          </cell>
          <cell r="AR412">
            <v>4509.6454200000007</v>
          </cell>
          <cell r="AS412">
            <v>160.58000000000001</v>
          </cell>
          <cell r="AT412">
            <v>41.792000000000002</v>
          </cell>
          <cell r="AU412">
            <v>6710.9593600000007</v>
          </cell>
          <cell r="AV412">
            <v>81.69</v>
          </cell>
          <cell r="AW412">
            <v>27.323</v>
          </cell>
          <cell r="AX412">
            <v>2232.0158700000002</v>
          </cell>
          <cell r="AY412">
            <v>8.2100000000000009</v>
          </cell>
          <cell r="AZ412">
            <v>39.210999999999999</v>
          </cell>
          <cell r="BA412">
            <v>321.92231000000004</v>
          </cell>
          <cell r="BB412">
            <v>113.14</v>
          </cell>
          <cell r="BC412">
            <v>95.55</v>
          </cell>
          <cell r="BD412">
            <v>10810.527</v>
          </cell>
          <cell r="BE412">
            <v>26954.340530000001</v>
          </cell>
          <cell r="BG412">
            <v>40.53</v>
          </cell>
          <cell r="BH412">
            <v>120.883</v>
          </cell>
          <cell r="BI412">
            <v>4899.3879900000002</v>
          </cell>
          <cell r="BJ412">
            <v>19.79</v>
          </cell>
          <cell r="BK412">
            <v>314.63400000000001</v>
          </cell>
          <cell r="BL412">
            <v>6226.6068599999999</v>
          </cell>
          <cell r="BM412">
            <v>37.840000000000003</v>
          </cell>
          <cell r="BN412">
            <v>89.513999999999996</v>
          </cell>
          <cell r="BO412">
            <v>3387.2097600000002</v>
          </cell>
          <cell r="BP412">
            <v>36.31</v>
          </cell>
          <cell r="BQ412">
            <v>160.286</v>
          </cell>
          <cell r="BR412">
            <v>5819.9846600000001</v>
          </cell>
          <cell r="BS412">
            <v>22.42</v>
          </cell>
          <cell r="BT412">
            <v>255.90600000000001</v>
          </cell>
          <cell r="BU412">
            <v>5737.4125200000008</v>
          </cell>
          <cell r="BV412">
            <v>677.75</v>
          </cell>
          <cell r="BW412">
            <v>5.6080000000000005</v>
          </cell>
          <cell r="BX412">
            <v>3800.8220000000006</v>
          </cell>
          <cell r="BY412">
            <v>25.76</v>
          </cell>
          <cell r="BZ412">
            <v>154.786</v>
          </cell>
          <cell r="CA412">
            <v>3987.2873600000003</v>
          </cell>
          <cell r="CB412">
            <v>33858.711150000003</v>
          </cell>
          <cell r="CD412">
            <v>16.260000000000002</v>
          </cell>
          <cell r="CE412">
            <v>35.587000000000003</v>
          </cell>
          <cell r="CF412">
            <v>578.64462000000015</v>
          </cell>
          <cell r="CG412">
            <v>15.030000000000001</v>
          </cell>
          <cell r="CH412">
            <v>29.400000000000002</v>
          </cell>
          <cell r="CI412">
            <v>441.88200000000006</v>
          </cell>
          <cell r="CJ412">
            <v>1020.5266200000002</v>
          </cell>
          <cell r="CL412">
            <v>1531.8500000000001</v>
          </cell>
        </row>
        <row r="413">
          <cell r="A413" t="str">
            <v>07/10/2007</v>
          </cell>
          <cell r="B413">
            <v>39273</v>
          </cell>
          <cell r="C413">
            <v>109.0226422433584</v>
          </cell>
          <cell r="D413">
            <v>150.75793184958263</v>
          </cell>
          <cell r="E413">
            <v>57.670362014839704</v>
          </cell>
          <cell r="F413">
            <v>56.834222027795356</v>
          </cell>
          <cell r="G413">
            <v>119.01954602774273</v>
          </cell>
          <cell r="H413">
            <v>156.64518727345953</v>
          </cell>
          <cell r="I413">
            <v>77.790000000000006</v>
          </cell>
          <cell r="J413">
            <v>41.591180000000001</v>
          </cell>
          <cell r="K413">
            <v>203.90899999999999</v>
          </cell>
          <cell r="L413">
            <v>8480.8159226200005</v>
          </cell>
          <cell r="M413">
            <v>87.52</v>
          </cell>
          <cell r="N413">
            <v>66.733000000000004</v>
          </cell>
          <cell r="O413">
            <v>5840.4721600000003</v>
          </cell>
          <cell r="P413">
            <v>81.55</v>
          </cell>
          <cell r="Q413">
            <v>153.173</v>
          </cell>
          <cell r="R413">
            <v>12491.25815</v>
          </cell>
          <cell r="S413">
            <v>38.800000000000004</v>
          </cell>
          <cell r="T413">
            <v>93.539200000000008</v>
          </cell>
          <cell r="U413">
            <v>3629.3209600000009</v>
          </cell>
          <cell r="V413">
            <v>27.45</v>
          </cell>
          <cell r="W413">
            <v>367.14</v>
          </cell>
          <cell r="X413">
            <v>10077.992999999999</v>
          </cell>
          <cell r="Y413">
            <v>99.820000000000007</v>
          </cell>
          <cell r="Z413">
            <v>68.25</v>
          </cell>
          <cell r="AA413">
            <v>6812.7150000000001</v>
          </cell>
          <cell r="AB413">
            <v>23.09</v>
          </cell>
          <cell r="AC413">
            <v>120.90600000000001</v>
          </cell>
          <cell r="AD413">
            <v>2791.7195400000001</v>
          </cell>
          <cell r="AE413">
            <v>65.53</v>
          </cell>
          <cell r="AF413">
            <v>130.816</v>
          </cell>
          <cell r="AG413">
            <v>8572.37248</v>
          </cell>
          <cell r="AH413">
            <v>60.77</v>
          </cell>
          <cell r="AI413">
            <v>82.088999999999999</v>
          </cell>
          <cell r="AJ413">
            <v>4988.54853</v>
          </cell>
          <cell r="AK413">
            <v>63685.215742619999</v>
          </cell>
          <cell r="AM413">
            <v>48.370000000000005</v>
          </cell>
          <cell r="AN413">
            <v>48.029000000000003</v>
          </cell>
          <cell r="AO413">
            <v>2323.1627300000005</v>
          </cell>
          <cell r="AP413">
            <v>67</v>
          </cell>
          <cell r="AQ413">
            <v>66.691000000000003</v>
          </cell>
          <cell r="AR413">
            <v>4468.2970000000005</v>
          </cell>
          <cell r="AS413">
            <v>154.13</v>
          </cell>
          <cell r="AT413">
            <v>41.792000000000002</v>
          </cell>
          <cell r="AU413">
            <v>6441.4009599999999</v>
          </cell>
          <cell r="AV413">
            <v>77.790000000000006</v>
          </cell>
          <cell r="AW413">
            <v>27.323</v>
          </cell>
          <cell r="AX413">
            <v>2125.4561700000004</v>
          </cell>
          <cell r="AY413">
            <v>8.1</v>
          </cell>
          <cell r="AZ413">
            <v>39.210999999999999</v>
          </cell>
          <cell r="BA413">
            <v>317.60909999999996</v>
          </cell>
          <cell r="BB413">
            <v>109.84</v>
          </cell>
          <cell r="BC413">
            <v>95.55</v>
          </cell>
          <cell r="BD413">
            <v>10495.212</v>
          </cell>
          <cell r="BE413">
            <v>26171.13796</v>
          </cell>
          <cell r="BG413">
            <v>39.85</v>
          </cell>
          <cell r="BH413">
            <v>120.883</v>
          </cell>
          <cell r="BI413">
            <v>4817.1875499999996</v>
          </cell>
          <cell r="BJ413">
            <v>19.400000000000002</v>
          </cell>
          <cell r="BK413">
            <v>314.63400000000001</v>
          </cell>
          <cell r="BL413">
            <v>6103.8996000000006</v>
          </cell>
          <cell r="BM413">
            <v>36.160000000000004</v>
          </cell>
          <cell r="BN413">
            <v>89.513999999999996</v>
          </cell>
          <cell r="BO413">
            <v>3236.8262400000003</v>
          </cell>
          <cell r="BP413">
            <v>34.86</v>
          </cell>
          <cell r="BQ413">
            <v>160.286</v>
          </cell>
          <cell r="BR413">
            <v>5587.5699599999998</v>
          </cell>
          <cell r="BS413">
            <v>21.72</v>
          </cell>
          <cell r="BT413">
            <v>255.90600000000001</v>
          </cell>
          <cell r="BU413">
            <v>5558.2783199999994</v>
          </cell>
          <cell r="BV413">
            <v>651.5</v>
          </cell>
          <cell r="BW413">
            <v>5.6080000000000005</v>
          </cell>
          <cell r="BX413">
            <v>3653.6120000000005</v>
          </cell>
          <cell r="BY413">
            <v>25.26</v>
          </cell>
          <cell r="BZ413">
            <v>154.786</v>
          </cell>
          <cell r="CA413">
            <v>3909.8943600000002</v>
          </cell>
          <cell r="CB413">
            <v>32867.268029999999</v>
          </cell>
          <cell r="CD413">
            <v>16.330000000000002</v>
          </cell>
          <cell r="CE413">
            <v>35.587000000000003</v>
          </cell>
          <cell r="CF413">
            <v>581.13571000000013</v>
          </cell>
          <cell r="CG413">
            <v>14.450000000000001</v>
          </cell>
          <cell r="CH413">
            <v>29.400000000000002</v>
          </cell>
          <cell r="CI413">
            <v>424.83000000000004</v>
          </cell>
          <cell r="CJ413">
            <v>1005.9657100000002</v>
          </cell>
          <cell r="CL413">
            <v>1510.1200000000001</v>
          </cell>
        </row>
        <row r="414">
          <cell r="A414" t="str">
            <v>07/11/2007</v>
          </cell>
          <cell r="B414">
            <v>39274</v>
          </cell>
          <cell r="C414">
            <v>109.88106881495969</v>
          </cell>
          <cell r="D414">
            <v>151.8567761459484</v>
          </cell>
          <cell r="E414">
            <v>58.019740070026124</v>
          </cell>
          <cell r="F414">
            <v>56.622652532086363</v>
          </cell>
          <cell r="G414">
            <v>119.70050441361914</v>
          </cell>
          <cell r="H414">
            <v>158.2158679017318</v>
          </cell>
          <cell r="I414">
            <v>78.570000000000007</v>
          </cell>
          <cell r="J414">
            <v>41.640460000000004</v>
          </cell>
          <cell r="K414">
            <v>203.90899999999999</v>
          </cell>
          <cell r="L414">
            <v>8490.8645581400015</v>
          </cell>
          <cell r="M414">
            <v>89.78</v>
          </cell>
          <cell r="N414">
            <v>66.733000000000004</v>
          </cell>
          <cell r="O414">
            <v>5991.2887400000009</v>
          </cell>
          <cell r="P414">
            <v>81.83</v>
          </cell>
          <cell r="Q414">
            <v>153.173</v>
          </cell>
          <cell r="R414">
            <v>12534.14659</v>
          </cell>
          <cell r="S414">
            <v>39.03</v>
          </cell>
          <cell r="T414">
            <v>93.539200000000008</v>
          </cell>
          <cell r="U414">
            <v>3650.8349760000006</v>
          </cell>
          <cell r="V414">
            <v>27.830000000000002</v>
          </cell>
          <cell r="W414">
            <v>367.14</v>
          </cell>
          <cell r="X414">
            <v>10217.5062</v>
          </cell>
          <cell r="Y414">
            <v>99.83</v>
          </cell>
          <cell r="Z414">
            <v>68.25</v>
          </cell>
          <cell r="AA414">
            <v>6813.3975</v>
          </cell>
          <cell r="AB414">
            <v>23.26</v>
          </cell>
          <cell r="AC414">
            <v>120.90600000000001</v>
          </cell>
          <cell r="AD414">
            <v>2812.2735600000005</v>
          </cell>
          <cell r="AE414">
            <v>66.13</v>
          </cell>
          <cell r="AF414">
            <v>130.816</v>
          </cell>
          <cell r="AG414">
            <v>8650.862079999999</v>
          </cell>
          <cell r="AH414">
            <v>61.22</v>
          </cell>
          <cell r="AI414">
            <v>82.088999999999999</v>
          </cell>
          <cell r="AJ414">
            <v>5025.4885800000002</v>
          </cell>
          <cell r="AK414">
            <v>64186.662784139997</v>
          </cell>
          <cell r="AM414">
            <v>47.81</v>
          </cell>
          <cell r="AN414">
            <v>48.029000000000003</v>
          </cell>
          <cell r="AO414">
            <v>2296.2664900000004</v>
          </cell>
          <cell r="AP414">
            <v>67.16</v>
          </cell>
          <cell r="AQ414">
            <v>66.691000000000003</v>
          </cell>
          <cell r="AR414">
            <v>4478.96756</v>
          </cell>
          <cell r="AS414">
            <v>156.78</v>
          </cell>
          <cell r="AT414">
            <v>41.792000000000002</v>
          </cell>
          <cell r="AU414">
            <v>6552.1497600000002</v>
          </cell>
          <cell r="AV414">
            <v>78.570000000000007</v>
          </cell>
          <cell r="AW414">
            <v>27.323</v>
          </cell>
          <cell r="AX414">
            <v>2146.7681100000004</v>
          </cell>
          <cell r="AY414">
            <v>8.11</v>
          </cell>
          <cell r="AZ414">
            <v>39.210999999999999</v>
          </cell>
          <cell r="BA414">
            <v>318.00120999999996</v>
          </cell>
          <cell r="BB414">
            <v>110.62</v>
          </cell>
          <cell r="BC414">
            <v>95.55</v>
          </cell>
          <cell r="BD414">
            <v>10569.741</v>
          </cell>
          <cell r="BE414">
            <v>26361.894130000001</v>
          </cell>
          <cell r="BG414">
            <v>40.61</v>
          </cell>
          <cell r="BH414">
            <v>120.883</v>
          </cell>
          <cell r="BI414">
            <v>4909.0586299999995</v>
          </cell>
          <cell r="BJ414">
            <v>19.559999999999999</v>
          </cell>
          <cell r="BK414">
            <v>314.63400000000001</v>
          </cell>
          <cell r="BL414">
            <v>6154.2410399999999</v>
          </cell>
          <cell r="BM414">
            <v>35.94</v>
          </cell>
          <cell r="BN414">
            <v>89.513999999999996</v>
          </cell>
          <cell r="BO414">
            <v>3217.1331599999999</v>
          </cell>
          <cell r="BP414">
            <v>34.72</v>
          </cell>
          <cell r="BQ414">
            <v>160.286</v>
          </cell>
          <cell r="BR414">
            <v>5565.1299200000003</v>
          </cell>
          <cell r="BS414">
            <v>21.78</v>
          </cell>
          <cell r="BT414">
            <v>255.90600000000001</v>
          </cell>
          <cell r="BU414">
            <v>5573.6326800000006</v>
          </cell>
          <cell r="BV414">
            <v>667.25</v>
          </cell>
          <cell r="BW414">
            <v>5.6080000000000005</v>
          </cell>
          <cell r="BX414">
            <v>3741.9380000000006</v>
          </cell>
          <cell r="BY414">
            <v>25.23</v>
          </cell>
          <cell r="BZ414">
            <v>154.786</v>
          </cell>
          <cell r="CA414">
            <v>3905.2507800000003</v>
          </cell>
          <cell r="CB414">
            <v>33066.384210000004</v>
          </cell>
          <cell r="CD414">
            <v>16.39</v>
          </cell>
          <cell r="CE414">
            <v>35.587000000000003</v>
          </cell>
          <cell r="CF414">
            <v>583.27093000000002</v>
          </cell>
          <cell r="CG414">
            <v>14.25</v>
          </cell>
          <cell r="CH414">
            <v>29.400000000000002</v>
          </cell>
          <cell r="CI414">
            <v>418.95000000000005</v>
          </cell>
          <cell r="CJ414">
            <v>1002.2209300000001</v>
          </cell>
          <cell r="CL414">
            <v>1518.76</v>
          </cell>
        </row>
        <row r="415">
          <cell r="A415" t="str">
            <v>07/12/2007</v>
          </cell>
          <cell r="B415">
            <v>39275</v>
          </cell>
          <cell r="C415">
            <v>112.59644755372393</v>
          </cell>
          <cell r="D415">
            <v>156.90167441616936</v>
          </cell>
          <cell r="E415">
            <v>59.094717677796091</v>
          </cell>
          <cell r="F415">
            <v>56.737162703842216</v>
          </cell>
          <cell r="G415">
            <v>121.98139974779319</v>
          </cell>
          <cell r="H415">
            <v>169.02939991945226</v>
          </cell>
          <cell r="I415">
            <v>83.94</v>
          </cell>
          <cell r="J415">
            <v>43.154000000000003</v>
          </cell>
          <cell r="K415">
            <v>203.90899999999999</v>
          </cell>
          <cell r="L415">
            <v>8799.4889860000003</v>
          </cell>
          <cell r="M415">
            <v>96.33</v>
          </cell>
          <cell r="N415">
            <v>66.733000000000004</v>
          </cell>
          <cell r="O415">
            <v>6428.3898900000004</v>
          </cell>
          <cell r="P415">
            <v>83.320000000000007</v>
          </cell>
          <cell r="Q415">
            <v>153.173</v>
          </cell>
          <cell r="R415">
            <v>12762.374360000002</v>
          </cell>
          <cell r="S415">
            <v>39.32</v>
          </cell>
          <cell r="T415">
            <v>93.539200000000008</v>
          </cell>
          <cell r="U415">
            <v>3677.9613440000003</v>
          </cell>
          <cell r="V415">
            <v>28.37</v>
          </cell>
          <cell r="W415">
            <v>367.14</v>
          </cell>
          <cell r="X415">
            <v>10415.7618</v>
          </cell>
          <cell r="Y415">
            <v>101.09</v>
          </cell>
          <cell r="Z415">
            <v>68.25</v>
          </cell>
          <cell r="AA415">
            <v>6899.3924999999999</v>
          </cell>
          <cell r="AB415">
            <v>23.35</v>
          </cell>
          <cell r="AC415">
            <v>120.90600000000001</v>
          </cell>
          <cell r="AD415">
            <v>2823.1551000000004</v>
          </cell>
          <cell r="AE415">
            <v>67.010000000000005</v>
          </cell>
          <cell r="AF415">
            <v>130.816</v>
          </cell>
          <cell r="AG415">
            <v>8765.980160000001</v>
          </cell>
          <cell r="AH415">
            <v>63.35</v>
          </cell>
          <cell r="AI415">
            <v>82.088999999999999</v>
          </cell>
          <cell r="AJ415">
            <v>5200.3381499999996</v>
          </cell>
          <cell r="AK415">
            <v>65772.842290000015</v>
          </cell>
          <cell r="AM415">
            <v>49.28</v>
          </cell>
          <cell r="AN415">
            <v>48.029000000000003</v>
          </cell>
          <cell r="AO415">
            <v>2366.8691200000003</v>
          </cell>
          <cell r="AP415">
            <v>67.989999999999995</v>
          </cell>
          <cell r="AQ415">
            <v>66.691000000000003</v>
          </cell>
          <cell r="AR415">
            <v>4534.3210899999995</v>
          </cell>
          <cell r="AS415">
            <v>160.62</v>
          </cell>
          <cell r="AT415">
            <v>41.792000000000002</v>
          </cell>
          <cell r="AU415">
            <v>6712.6310400000002</v>
          </cell>
          <cell r="AV415">
            <v>83.94</v>
          </cell>
          <cell r="AW415">
            <v>27.323</v>
          </cell>
          <cell r="AX415">
            <v>2293.49262</v>
          </cell>
          <cell r="AY415">
            <v>8.5298999999999996</v>
          </cell>
          <cell r="AZ415">
            <v>39.210999999999999</v>
          </cell>
          <cell r="BA415">
            <v>334.46590889999999</v>
          </cell>
          <cell r="BB415">
            <v>115.08</v>
          </cell>
          <cell r="BC415">
            <v>95.55</v>
          </cell>
          <cell r="BD415">
            <v>10995.894</v>
          </cell>
          <cell r="BE415">
            <v>27237.673778900004</v>
          </cell>
          <cell r="BG415">
            <v>41.62</v>
          </cell>
          <cell r="BH415">
            <v>120.883</v>
          </cell>
          <cell r="BI415">
            <v>5031.1504599999998</v>
          </cell>
          <cell r="BJ415">
            <v>19.91</v>
          </cell>
          <cell r="BK415">
            <v>314.63400000000001</v>
          </cell>
          <cell r="BL415">
            <v>6264.36294</v>
          </cell>
          <cell r="BM415">
            <v>36.19</v>
          </cell>
          <cell r="BN415">
            <v>89.513999999999996</v>
          </cell>
          <cell r="BO415">
            <v>3239.5116599999997</v>
          </cell>
          <cell r="BP415">
            <v>35.14</v>
          </cell>
          <cell r="BQ415">
            <v>160.286</v>
          </cell>
          <cell r="BR415">
            <v>5632.4500399999997</v>
          </cell>
          <cell r="BS415">
            <v>22.48</v>
          </cell>
          <cell r="BT415">
            <v>255.90600000000001</v>
          </cell>
          <cell r="BU415">
            <v>5752.7668800000001</v>
          </cell>
          <cell r="BV415">
            <v>680.25</v>
          </cell>
          <cell r="BW415">
            <v>5.6080000000000005</v>
          </cell>
          <cell r="BX415">
            <v>3814.8420000000006</v>
          </cell>
          <cell r="BY415">
            <v>25.48</v>
          </cell>
          <cell r="BZ415">
            <v>154.786</v>
          </cell>
          <cell r="CA415">
            <v>3943.9472800000003</v>
          </cell>
          <cell r="CB415">
            <v>33679.031260000003</v>
          </cell>
          <cell r="CD415">
            <v>16.48</v>
          </cell>
          <cell r="CE415">
            <v>35.587000000000003</v>
          </cell>
          <cell r="CF415">
            <v>586.47376000000008</v>
          </cell>
          <cell r="CG415">
            <v>14.21</v>
          </cell>
          <cell r="CH415">
            <v>29.400000000000002</v>
          </cell>
          <cell r="CI415">
            <v>417.77400000000006</v>
          </cell>
          <cell r="CJ415">
            <v>1004.2477600000002</v>
          </cell>
          <cell r="CL415">
            <v>1547.7</v>
          </cell>
        </row>
        <row r="416">
          <cell r="A416" t="str">
            <v>07/13/2007</v>
          </cell>
          <cell r="B416">
            <v>39276</v>
          </cell>
          <cell r="C416">
            <v>112.38388373331627</v>
          </cell>
          <cell r="D416">
            <v>158.20453585078738</v>
          </cell>
          <cell r="E416">
            <v>61.370624747492762</v>
          </cell>
          <cell r="F416">
            <v>56.633138972971686</v>
          </cell>
          <cell r="G416">
            <v>122.35970996216896</v>
          </cell>
          <cell r="H416">
            <v>176.76198147402334</v>
          </cell>
          <cell r="I416">
            <v>87.78</v>
          </cell>
          <cell r="J416">
            <v>43.006180000000001</v>
          </cell>
          <cell r="K416">
            <v>203.90899999999999</v>
          </cell>
          <cell r="L416">
            <v>8769.3471576199991</v>
          </cell>
          <cell r="M416">
            <v>95.210000000000008</v>
          </cell>
          <cell r="N416">
            <v>66.733000000000004</v>
          </cell>
          <cell r="O416">
            <v>6353.6489300000012</v>
          </cell>
          <cell r="P416">
            <v>83.09</v>
          </cell>
          <cell r="Q416">
            <v>153.173</v>
          </cell>
          <cell r="R416">
            <v>12727.14457</v>
          </cell>
          <cell r="S416">
            <v>38.300000000000004</v>
          </cell>
          <cell r="T416">
            <v>93.539200000000008</v>
          </cell>
          <cell r="U416">
            <v>3582.5513600000008</v>
          </cell>
          <cell r="V416">
            <v>28.38</v>
          </cell>
          <cell r="W416">
            <v>367.14</v>
          </cell>
          <cell r="X416">
            <v>10419.433199999999</v>
          </cell>
          <cell r="Y416">
            <v>101.81</v>
          </cell>
          <cell r="Z416">
            <v>68.25</v>
          </cell>
          <cell r="AA416">
            <v>6948.5325000000003</v>
          </cell>
          <cell r="AB416">
            <v>23.61</v>
          </cell>
          <cell r="AC416">
            <v>120.90600000000001</v>
          </cell>
          <cell r="AD416">
            <v>2854.5906600000003</v>
          </cell>
          <cell r="AE416">
            <v>67.600000000000009</v>
          </cell>
          <cell r="AF416">
            <v>130.816</v>
          </cell>
          <cell r="AG416">
            <v>8843.1616000000013</v>
          </cell>
          <cell r="AH416">
            <v>62.74</v>
          </cell>
          <cell r="AI416">
            <v>82.088999999999999</v>
          </cell>
          <cell r="AJ416">
            <v>5150.26386</v>
          </cell>
          <cell r="AK416">
            <v>65648.673837620008</v>
          </cell>
          <cell r="AM416">
            <v>50.85</v>
          </cell>
          <cell r="AN416">
            <v>48.029000000000003</v>
          </cell>
          <cell r="AO416">
            <v>2442.2746500000003</v>
          </cell>
          <cell r="AP416">
            <v>67.83</v>
          </cell>
          <cell r="AQ416">
            <v>66.691000000000003</v>
          </cell>
          <cell r="AR416">
            <v>4523.6505299999999</v>
          </cell>
          <cell r="AS416">
            <v>163.5</v>
          </cell>
          <cell r="AT416">
            <v>41.792000000000002</v>
          </cell>
          <cell r="AU416">
            <v>6832.9920000000002</v>
          </cell>
          <cell r="AV416">
            <v>87.78</v>
          </cell>
          <cell r="AW416">
            <v>27.323</v>
          </cell>
          <cell r="AX416">
            <v>2398.4129400000002</v>
          </cell>
          <cell r="AY416">
            <v>8.51</v>
          </cell>
          <cell r="AZ416">
            <v>39.210999999999999</v>
          </cell>
          <cell r="BA416">
            <v>333.68561</v>
          </cell>
          <cell r="BB416">
            <v>114.42</v>
          </cell>
          <cell r="BC416">
            <v>95.55</v>
          </cell>
          <cell r="BD416">
            <v>10932.831</v>
          </cell>
          <cell r="BE416">
            <v>27463.846729999997</v>
          </cell>
          <cell r="BG416">
            <v>43.67</v>
          </cell>
          <cell r="BH416">
            <v>120.883</v>
          </cell>
          <cell r="BI416">
            <v>5278.9606100000001</v>
          </cell>
          <cell r="BJ416">
            <v>20.43</v>
          </cell>
          <cell r="BK416">
            <v>314.63400000000001</v>
          </cell>
          <cell r="BL416">
            <v>6427.9726200000005</v>
          </cell>
          <cell r="BM416">
            <v>37.43</v>
          </cell>
          <cell r="BN416">
            <v>89.513999999999996</v>
          </cell>
          <cell r="BO416">
            <v>3350.50902</v>
          </cell>
          <cell r="BP416">
            <v>36.4</v>
          </cell>
          <cell r="BQ416">
            <v>160.286</v>
          </cell>
          <cell r="BR416">
            <v>5834.4103999999998</v>
          </cell>
          <cell r="BS416">
            <v>23.31</v>
          </cell>
          <cell r="BT416">
            <v>255.90600000000001</v>
          </cell>
          <cell r="BU416">
            <v>5965.1688599999998</v>
          </cell>
          <cell r="BV416">
            <v>718</v>
          </cell>
          <cell r="BW416">
            <v>5.6080000000000005</v>
          </cell>
          <cell r="BX416">
            <v>4026.5440000000003</v>
          </cell>
          <cell r="BY416">
            <v>26.44</v>
          </cell>
          <cell r="BZ416">
            <v>154.786</v>
          </cell>
          <cell r="CA416">
            <v>4092.5418400000003</v>
          </cell>
          <cell r="CB416">
            <v>34976.107349999998</v>
          </cell>
          <cell r="CD416">
            <v>16.420000000000002</v>
          </cell>
          <cell r="CE416">
            <v>35.587000000000003</v>
          </cell>
          <cell r="CF416">
            <v>584.33854000000008</v>
          </cell>
          <cell r="CG416">
            <v>14.22</v>
          </cell>
          <cell r="CH416">
            <v>29.400000000000002</v>
          </cell>
          <cell r="CI416">
            <v>418.06800000000004</v>
          </cell>
          <cell r="CJ416">
            <v>1002.4065400000002</v>
          </cell>
          <cell r="CL416">
            <v>1552.5</v>
          </cell>
        </row>
        <row r="417">
          <cell r="A417" t="str">
            <v>07/16/2007</v>
          </cell>
          <cell r="B417">
            <v>39279</v>
          </cell>
          <cell r="C417">
            <v>111.9586004872714</v>
          </cell>
          <cell r="D417">
            <v>154.52192978052537</v>
          </cell>
          <cell r="E417">
            <v>60.486805275551013</v>
          </cell>
          <cell r="F417">
            <v>56.542229931626018</v>
          </cell>
          <cell r="G417">
            <v>122.12484237074399</v>
          </cell>
          <cell r="H417">
            <v>169.33145388642771</v>
          </cell>
          <cell r="I417">
            <v>84.09</v>
          </cell>
          <cell r="J417">
            <v>43.083620000000003</v>
          </cell>
          <cell r="K417">
            <v>203.90899999999999</v>
          </cell>
          <cell r="L417">
            <v>8785.1378705799998</v>
          </cell>
          <cell r="M417">
            <v>95</v>
          </cell>
          <cell r="N417">
            <v>66.733000000000004</v>
          </cell>
          <cell r="O417">
            <v>6339.6350000000002</v>
          </cell>
          <cell r="P417">
            <v>82.97</v>
          </cell>
          <cell r="Q417">
            <v>153.173</v>
          </cell>
          <cell r="R417">
            <v>12708.76381</v>
          </cell>
          <cell r="S417">
            <v>39.130000000000003</v>
          </cell>
          <cell r="T417">
            <v>93.539200000000008</v>
          </cell>
          <cell r="U417">
            <v>3660.1888960000006</v>
          </cell>
          <cell r="V417">
            <v>28.02</v>
          </cell>
          <cell r="W417">
            <v>367.14</v>
          </cell>
          <cell r="X417">
            <v>10287.262799999999</v>
          </cell>
          <cell r="Y417">
            <v>101.07000000000001</v>
          </cell>
          <cell r="Z417">
            <v>68.25</v>
          </cell>
          <cell r="AA417">
            <v>6898.0275000000001</v>
          </cell>
          <cell r="AB417">
            <v>23.47</v>
          </cell>
          <cell r="AC417">
            <v>120.90600000000001</v>
          </cell>
          <cell r="AD417">
            <v>2837.6638200000002</v>
          </cell>
          <cell r="AE417">
            <v>66.710000000000008</v>
          </cell>
          <cell r="AF417">
            <v>130.816</v>
          </cell>
          <cell r="AG417">
            <v>8726.7353600000006</v>
          </cell>
          <cell r="AH417">
            <v>62.82</v>
          </cell>
          <cell r="AI417">
            <v>82.088999999999999</v>
          </cell>
          <cell r="AJ417">
            <v>5156.8309799999997</v>
          </cell>
          <cell r="AK417">
            <v>65400.24603658</v>
          </cell>
          <cell r="AM417">
            <v>50.36</v>
          </cell>
          <cell r="AN417">
            <v>48.029000000000003</v>
          </cell>
          <cell r="AO417">
            <v>2418.74044</v>
          </cell>
          <cell r="AP417">
            <v>66.95</v>
          </cell>
          <cell r="AQ417">
            <v>66.691000000000003</v>
          </cell>
          <cell r="AR417">
            <v>4464.96245</v>
          </cell>
          <cell r="AS417">
            <v>160.36000000000001</v>
          </cell>
          <cell r="AT417">
            <v>41.792000000000002</v>
          </cell>
          <cell r="AU417">
            <v>6701.7651200000009</v>
          </cell>
          <cell r="AV417">
            <v>84.09</v>
          </cell>
          <cell r="AW417">
            <v>27.323</v>
          </cell>
          <cell r="AX417">
            <v>2297.5910699999999</v>
          </cell>
          <cell r="AY417">
            <v>8.36</v>
          </cell>
          <cell r="AZ417">
            <v>39.210999999999999</v>
          </cell>
          <cell r="BA417">
            <v>327.80395999999996</v>
          </cell>
          <cell r="BB417">
            <v>111.08</v>
          </cell>
          <cell r="BC417">
            <v>95.55</v>
          </cell>
          <cell r="BD417">
            <v>10613.694</v>
          </cell>
          <cell r="BE417">
            <v>26824.55704</v>
          </cell>
          <cell r="BG417">
            <v>43.5</v>
          </cell>
          <cell r="BH417">
            <v>120.883</v>
          </cell>
          <cell r="BI417">
            <v>5258.4105</v>
          </cell>
          <cell r="BJ417">
            <v>20.010000000000002</v>
          </cell>
          <cell r="BK417">
            <v>314.63400000000001</v>
          </cell>
          <cell r="BL417">
            <v>6295.8263400000005</v>
          </cell>
          <cell r="BM417">
            <v>36.800000000000004</v>
          </cell>
          <cell r="BN417">
            <v>89.513999999999996</v>
          </cell>
          <cell r="BO417">
            <v>3294.1152000000002</v>
          </cell>
          <cell r="BP417">
            <v>35.44</v>
          </cell>
          <cell r="BQ417">
            <v>160.286</v>
          </cell>
          <cell r="BR417">
            <v>5680.5358399999996</v>
          </cell>
          <cell r="BS417">
            <v>23.06</v>
          </cell>
          <cell r="BT417">
            <v>255.90600000000001</v>
          </cell>
          <cell r="BU417">
            <v>5901.19236</v>
          </cell>
          <cell r="BV417">
            <v>701</v>
          </cell>
          <cell r="BW417">
            <v>5.6080000000000005</v>
          </cell>
          <cell r="BX417">
            <v>3931.2080000000005</v>
          </cell>
          <cell r="BY417">
            <v>26.560000000000002</v>
          </cell>
          <cell r="BZ417">
            <v>154.786</v>
          </cell>
          <cell r="CA417">
            <v>4111.1161600000005</v>
          </cell>
          <cell r="CB417">
            <v>34472.404399999999</v>
          </cell>
          <cell r="CD417">
            <v>16.350000000000001</v>
          </cell>
          <cell r="CE417">
            <v>35.587000000000003</v>
          </cell>
          <cell r="CF417">
            <v>581.84745000000009</v>
          </cell>
          <cell r="CG417">
            <v>14.25</v>
          </cell>
          <cell r="CH417">
            <v>29.400000000000002</v>
          </cell>
          <cell r="CI417">
            <v>418.95000000000005</v>
          </cell>
          <cell r="CJ417">
            <v>1000.7974500000001</v>
          </cell>
          <cell r="CL417">
            <v>1549.52</v>
          </cell>
        </row>
        <row r="418">
          <cell r="A418" t="str">
            <v>07/17/2007</v>
          </cell>
          <cell r="B418">
            <v>39280</v>
          </cell>
          <cell r="C418">
            <v>112.99452861576802</v>
          </cell>
          <cell r="D418">
            <v>155.23102836868466</v>
          </cell>
          <cell r="E418">
            <v>59.430753944694771</v>
          </cell>
          <cell r="F418">
            <v>56.527380778790025</v>
          </cell>
          <cell r="G418">
            <v>122.11302017654475</v>
          </cell>
          <cell r="H418">
            <v>179.07772855416835</v>
          </cell>
          <cell r="I418">
            <v>88.93</v>
          </cell>
          <cell r="J418">
            <v>44.590140000000005</v>
          </cell>
          <cell r="K418">
            <v>203.90899999999999</v>
          </cell>
          <cell r="L418">
            <v>9092.3308572599999</v>
          </cell>
          <cell r="M418">
            <v>94.49</v>
          </cell>
          <cell r="N418">
            <v>66.733000000000004</v>
          </cell>
          <cell r="O418">
            <v>6305.6011699999999</v>
          </cell>
          <cell r="P418">
            <v>82.78</v>
          </cell>
          <cell r="Q418">
            <v>153.173</v>
          </cell>
          <cell r="R418">
            <v>12679.66094</v>
          </cell>
          <cell r="S418">
            <v>38.99</v>
          </cell>
          <cell r="T418">
            <v>93.539200000000008</v>
          </cell>
          <cell r="U418">
            <v>3647.0934080000006</v>
          </cell>
          <cell r="V418">
            <v>28.37</v>
          </cell>
          <cell r="W418">
            <v>367.14</v>
          </cell>
          <cell r="X418">
            <v>10415.7618</v>
          </cell>
          <cell r="Y418">
            <v>101.02</v>
          </cell>
          <cell r="Z418">
            <v>68.25</v>
          </cell>
          <cell r="AA418">
            <v>6894.6149999999998</v>
          </cell>
          <cell r="AB418">
            <v>24.11</v>
          </cell>
          <cell r="AC418">
            <v>120.90600000000001</v>
          </cell>
          <cell r="AD418">
            <v>2915.0436600000003</v>
          </cell>
          <cell r="AE418">
            <v>67.69</v>
          </cell>
          <cell r="AF418">
            <v>130.816</v>
          </cell>
          <cell r="AG418">
            <v>8854.9350400000003</v>
          </cell>
          <cell r="AH418">
            <v>63.35</v>
          </cell>
          <cell r="AI418">
            <v>82.088999999999999</v>
          </cell>
          <cell r="AJ418">
            <v>5200.3381499999996</v>
          </cell>
          <cell r="AK418">
            <v>66005.38002525999</v>
          </cell>
          <cell r="AM418">
            <v>50.25</v>
          </cell>
          <cell r="AN418">
            <v>48.029000000000003</v>
          </cell>
          <cell r="AO418">
            <v>2413.4572500000004</v>
          </cell>
          <cell r="AP418">
            <v>66.83</v>
          </cell>
          <cell r="AQ418">
            <v>66.691000000000003</v>
          </cell>
          <cell r="AR418">
            <v>4456.9595300000001</v>
          </cell>
          <cell r="AS418">
            <v>160.01</v>
          </cell>
          <cell r="AT418">
            <v>41.792000000000002</v>
          </cell>
          <cell r="AU418">
            <v>6687.1379200000001</v>
          </cell>
          <cell r="AV418">
            <v>88.93</v>
          </cell>
          <cell r="AW418">
            <v>27.323</v>
          </cell>
          <cell r="AX418">
            <v>2429.8343900000004</v>
          </cell>
          <cell r="AY418">
            <v>8.4</v>
          </cell>
          <cell r="AZ418">
            <v>39.210999999999999</v>
          </cell>
          <cell r="BA418">
            <v>329.37240000000003</v>
          </cell>
          <cell r="BB418">
            <v>111.26</v>
          </cell>
          <cell r="BC418">
            <v>95.55</v>
          </cell>
          <cell r="BD418">
            <v>10630.893</v>
          </cell>
          <cell r="BE418">
            <v>26947.654490000001</v>
          </cell>
          <cell r="BG418">
            <v>43.44</v>
          </cell>
          <cell r="BH418">
            <v>120.883</v>
          </cell>
          <cell r="BI418">
            <v>5251.1575199999997</v>
          </cell>
          <cell r="BJ418">
            <v>19.55</v>
          </cell>
          <cell r="BK418">
            <v>314.63400000000001</v>
          </cell>
          <cell r="BL418">
            <v>6151.0947000000006</v>
          </cell>
          <cell r="BM418">
            <v>36.39</v>
          </cell>
          <cell r="BN418">
            <v>89.513999999999996</v>
          </cell>
          <cell r="BO418">
            <v>3257.41446</v>
          </cell>
          <cell r="BP418">
            <v>34.590000000000003</v>
          </cell>
          <cell r="BQ418">
            <v>160.286</v>
          </cell>
          <cell r="BR418">
            <v>5544.2927400000008</v>
          </cell>
          <cell r="BS418">
            <v>22.71</v>
          </cell>
          <cell r="BT418">
            <v>255.90600000000001</v>
          </cell>
          <cell r="BU418">
            <v>5811.6252600000007</v>
          </cell>
          <cell r="BV418">
            <v>677.25</v>
          </cell>
          <cell r="BW418">
            <v>5.6080000000000005</v>
          </cell>
          <cell r="BX418">
            <v>3798.0180000000005</v>
          </cell>
          <cell r="BY418">
            <v>26.21</v>
          </cell>
          <cell r="BZ418">
            <v>154.786</v>
          </cell>
          <cell r="CA418">
            <v>4056.9410600000001</v>
          </cell>
          <cell r="CB418">
            <v>33870.543740000001</v>
          </cell>
          <cell r="CD418">
            <v>16.260000000000002</v>
          </cell>
          <cell r="CE418">
            <v>35.587000000000003</v>
          </cell>
          <cell r="CF418">
            <v>578.64462000000015</v>
          </cell>
          <cell r="CG418">
            <v>14.35</v>
          </cell>
          <cell r="CH418">
            <v>29.400000000000002</v>
          </cell>
          <cell r="CI418">
            <v>421.89000000000004</v>
          </cell>
          <cell r="CJ418">
            <v>1000.5346200000001</v>
          </cell>
          <cell r="CL418">
            <v>1549.3700000000001</v>
          </cell>
        </row>
        <row r="419">
          <cell r="A419" t="str">
            <v>07/18/2007</v>
          </cell>
          <cell r="B419">
            <v>39281</v>
          </cell>
          <cell r="C419">
            <v>111.30997900703932</v>
          </cell>
          <cell r="D419">
            <v>155.72266875845023</v>
          </cell>
          <cell r="E419">
            <v>58.475292594728181</v>
          </cell>
          <cell r="F419">
            <v>55.857744042384773</v>
          </cell>
          <cell r="G419">
            <v>121.86081336696091</v>
          </cell>
          <cell r="H419">
            <v>183.16552557390253</v>
          </cell>
          <cell r="I419">
            <v>90.960000000000008</v>
          </cell>
          <cell r="J419">
            <v>43.146999999999998</v>
          </cell>
          <cell r="K419">
            <v>203.90899999999999</v>
          </cell>
          <cell r="L419">
            <v>8798.0616229999996</v>
          </cell>
          <cell r="M419">
            <v>93.210000000000008</v>
          </cell>
          <cell r="N419">
            <v>66.733000000000004</v>
          </cell>
          <cell r="O419">
            <v>6220.1829300000009</v>
          </cell>
          <cell r="P419">
            <v>82.09</v>
          </cell>
          <cell r="Q419">
            <v>153.173</v>
          </cell>
          <cell r="R419">
            <v>12573.971570000002</v>
          </cell>
          <cell r="S419">
            <v>38.31</v>
          </cell>
          <cell r="T419">
            <v>93.539200000000008</v>
          </cell>
          <cell r="U419">
            <v>3583.4867520000007</v>
          </cell>
          <cell r="V419">
            <v>27.86</v>
          </cell>
          <cell r="W419">
            <v>367.14</v>
          </cell>
          <cell r="X419">
            <v>10228.520399999999</v>
          </cell>
          <cell r="Y419">
            <v>99.68</v>
          </cell>
          <cell r="Z419">
            <v>68.25</v>
          </cell>
          <cell r="AA419">
            <v>6803.1600000000008</v>
          </cell>
          <cell r="AB419">
            <v>23.96</v>
          </cell>
          <cell r="AC419">
            <v>120.90600000000001</v>
          </cell>
          <cell r="AD419">
            <v>2896.9077600000001</v>
          </cell>
          <cell r="AE419">
            <v>67.010000000000005</v>
          </cell>
          <cell r="AF419">
            <v>130.816</v>
          </cell>
          <cell r="AG419">
            <v>8765.980160000001</v>
          </cell>
          <cell r="AH419">
            <v>62.75</v>
          </cell>
          <cell r="AI419">
            <v>82.088999999999999</v>
          </cell>
          <cell r="AJ419">
            <v>5151.08475</v>
          </cell>
          <cell r="AK419">
            <v>65021.35594500001</v>
          </cell>
          <cell r="AM419">
            <v>49.15</v>
          </cell>
          <cell r="AN419">
            <v>48.029000000000003</v>
          </cell>
          <cell r="AO419">
            <v>2360.6253500000003</v>
          </cell>
          <cell r="AP419">
            <v>67.100000000000009</v>
          </cell>
          <cell r="AQ419">
            <v>66.691000000000003</v>
          </cell>
          <cell r="AR419">
            <v>4474.9661000000006</v>
          </cell>
          <cell r="AS419">
            <v>159</v>
          </cell>
          <cell r="AT419">
            <v>41.792000000000002</v>
          </cell>
          <cell r="AU419">
            <v>6644.9279999999999</v>
          </cell>
          <cell r="AV419">
            <v>90.960000000000008</v>
          </cell>
          <cell r="AW419">
            <v>27.323</v>
          </cell>
          <cell r="AX419">
            <v>2485.3000800000004</v>
          </cell>
          <cell r="AY419">
            <v>8.3000000000000007</v>
          </cell>
          <cell r="AZ419">
            <v>39.210999999999999</v>
          </cell>
          <cell r="BA419">
            <v>325.4513</v>
          </cell>
          <cell r="BB419">
            <v>112.42</v>
          </cell>
          <cell r="BC419">
            <v>95.55</v>
          </cell>
          <cell r="BD419">
            <v>10741.731</v>
          </cell>
          <cell r="BE419">
            <v>27033.001830000001</v>
          </cell>
          <cell r="BG419">
            <v>42.81</v>
          </cell>
          <cell r="BH419">
            <v>120.883</v>
          </cell>
          <cell r="BI419">
            <v>5175.0012299999999</v>
          </cell>
          <cell r="BJ419">
            <v>19.200000000000003</v>
          </cell>
          <cell r="BK419">
            <v>314.63400000000001</v>
          </cell>
          <cell r="BL419">
            <v>6040.9728000000014</v>
          </cell>
          <cell r="BM419">
            <v>36.119999999999997</v>
          </cell>
          <cell r="BN419">
            <v>89.513999999999996</v>
          </cell>
          <cell r="BO419">
            <v>3233.2456799999995</v>
          </cell>
          <cell r="BP419">
            <v>34.14</v>
          </cell>
          <cell r="BQ419">
            <v>160.286</v>
          </cell>
          <cell r="BR419">
            <v>5472.1640400000006</v>
          </cell>
          <cell r="BS419">
            <v>22.19</v>
          </cell>
          <cell r="BT419">
            <v>255.90600000000001</v>
          </cell>
          <cell r="BU419">
            <v>5678.5541400000002</v>
          </cell>
          <cell r="BV419">
            <v>670</v>
          </cell>
          <cell r="BW419">
            <v>5.6080000000000005</v>
          </cell>
          <cell r="BX419">
            <v>3757.3600000000006</v>
          </cell>
          <cell r="BY419">
            <v>25.64</v>
          </cell>
          <cell r="BZ419">
            <v>154.786</v>
          </cell>
          <cell r="CA419">
            <v>3968.7130400000001</v>
          </cell>
          <cell r="CB419">
            <v>33326.010930000004</v>
          </cell>
          <cell r="CD419">
            <v>16.149999999999999</v>
          </cell>
          <cell r="CE419">
            <v>35.587000000000003</v>
          </cell>
          <cell r="CF419">
            <v>574.73005000000001</v>
          </cell>
          <cell r="CG419">
            <v>14.08</v>
          </cell>
          <cell r="CH419">
            <v>29.400000000000002</v>
          </cell>
          <cell r="CI419">
            <v>413.95200000000006</v>
          </cell>
          <cell r="CJ419">
            <v>988.68205000000012</v>
          </cell>
          <cell r="CL419">
            <v>1546.17</v>
          </cell>
        </row>
        <row r="420">
          <cell r="A420" t="str">
            <v>07/19/2007</v>
          </cell>
          <cell r="B420">
            <v>39282</v>
          </cell>
          <cell r="C420">
            <v>113.31275338668665</v>
          </cell>
          <cell r="D420">
            <v>150.18455529612586</v>
          </cell>
          <cell r="E420">
            <v>58.840602450995242</v>
          </cell>
          <cell r="F420">
            <v>55.541283584149696</v>
          </cell>
          <cell r="G420">
            <v>122.40542244640602</v>
          </cell>
          <cell r="H420">
            <v>184.05155054369712</v>
          </cell>
          <cell r="I420">
            <v>91.4</v>
          </cell>
          <cell r="J420">
            <v>42.428920000000005</v>
          </cell>
          <cell r="K420">
            <v>203.90899999999999</v>
          </cell>
          <cell r="L420">
            <v>8651.6386482800008</v>
          </cell>
          <cell r="M420">
            <v>95.86</v>
          </cell>
          <cell r="N420">
            <v>66.733000000000004</v>
          </cell>
          <cell r="O420">
            <v>6397.02538</v>
          </cell>
          <cell r="P420">
            <v>82.98</v>
          </cell>
          <cell r="Q420">
            <v>153.173</v>
          </cell>
          <cell r="R420">
            <v>12710.295540000001</v>
          </cell>
          <cell r="S420">
            <v>39.17</v>
          </cell>
          <cell r="T420">
            <v>93.539200000000008</v>
          </cell>
          <cell r="U420">
            <v>3663.9304640000005</v>
          </cell>
          <cell r="V420">
            <v>27.86</v>
          </cell>
          <cell r="W420">
            <v>367.14</v>
          </cell>
          <cell r="X420">
            <v>10228.520399999999</v>
          </cell>
          <cell r="Y420">
            <v>99.87</v>
          </cell>
          <cell r="Z420">
            <v>68.25</v>
          </cell>
          <cell r="AA420">
            <v>6816.1275000000005</v>
          </cell>
          <cell r="AB420">
            <v>24.22</v>
          </cell>
          <cell r="AC420">
            <v>120.90600000000001</v>
          </cell>
          <cell r="AD420">
            <v>2928.3433199999999</v>
          </cell>
          <cell r="AE420">
            <v>72.989999999999995</v>
          </cell>
          <cell r="AF420">
            <v>130.816</v>
          </cell>
          <cell r="AG420">
            <v>9548.2598399999988</v>
          </cell>
          <cell r="AH420">
            <v>63.92</v>
          </cell>
          <cell r="AI420">
            <v>82.088999999999999</v>
          </cell>
          <cell r="AJ420">
            <v>5247.1288800000002</v>
          </cell>
          <cell r="AK420">
            <v>66191.269972280003</v>
          </cell>
          <cell r="AM420">
            <v>48.550000000000004</v>
          </cell>
          <cell r="AN420">
            <v>48.029000000000003</v>
          </cell>
          <cell r="AO420">
            <v>2331.8079500000003</v>
          </cell>
          <cell r="AP420">
            <v>65.8</v>
          </cell>
          <cell r="AQ420">
            <v>66.691000000000003</v>
          </cell>
          <cell r="AR420">
            <v>4388.2677999999996</v>
          </cell>
          <cell r="AS420">
            <v>152.69</v>
          </cell>
          <cell r="AT420">
            <v>41.792000000000002</v>
          </cell>
          <cell r="AU420">
            <v>6381.22048</v>
          </cell>
          <cell r="AV420">
            <v>91.4</v>
          </cell>
          <cell r="AW420">
            <v>27.323</v>
          </cell>
          <cell r="AX420">
            <v>2497.3222000000001</v>
          </cell>
          <cell r="AY420">
            <v>8.23</v>
          </cell>
          <cell r="AZ420">
            <v>39.210999999999999</v>
          </cell>
          <cell r="BA420">
            <v>322.70652999999999</v>
          </cell>
          <cell r="BB420">
            <v>106.23</v>
          </cell>
          <cell r="BC420">
            <v>95.55</v>
          </cell>
          <cell r="BD420">
            <v>10150.2765</v>
          </cell>
          <cell r="BE420">
            <v>26071.601459999998</v>
          </cell>
          <cell r="BG420">
            <v>43.44</v>
          </cell>
          <cell r="BH420">
            <v>120.883</v>
          </cell>
          <cell r="BI420">
            <v>5251.1575199999997</v>
          </cell>
          <cell r="BJ420">
            <v>19.41</v>
          </cell>
          <cell r="BK420">
            <v>314.63400000000001</v>
          </cell>
          <cell r="BL420">
            <v>6107.04594</v>
          </cell>
          <cell r="BM420">
            <v>36.32</v>
          </cell>
          <cell r="BN420">
            <v>89.513999999999996</v>
          </cell>
          <cell r="BO420">
            <v>3251.1484799999998</v>
          </cell>
          <cell r="BP420">
            <v>34.160000000000004</v>
          </cell>
          <cell r="BQ420">
            <v>160.286</v>
          </cell>
          <cell r="BR420">
            <v>5475.3697600000005</v>
          </cell>
          <cell r="BS420">
            <v>22.400000000000002</v>
          </cell>
          <cell r="BT420">
            <v>255.90600000000001</v>
          </cell>
          <cell r="BU420">
            <v>5732.2944000000007</v>
          </cell>
          <cell r="BV420">
            <v>664</v>
          </cell>
          <cell r="BW420">
            <v>5.6080000000000005</v>
          </cell>
          <cell r="BX420">
            <v>3723.7120000000004</v>
          </cell>
          <cell r="BY420">
            <v>25.8</v>
          </cell>
          <cell r="BZ420">
            <v>154.786</v>
          </cell>
          <cell r="CA420">
            <v>3993.4788000000003</v>
          </cell>
          <cell r="CB420">
            <v>33534.206899999997</v>
          </cell>
          <cell r="CD420">
            <v>16.100000000000001</v>
          </cell>
          <cell r="CE420">
            <v>35.587000000000003</v>
          </cell>
          <cell r="CF420">
            <v>572.9507000000001</v>
          </cell>
          <cell r="CG420">
            <v>13.950000000000001</v>
          </cell>
          <cell r="CH420">
            <v>29.400000000000002</v>
          </cell>
          <cell r="CI420">
            <v>410.13000000000005</v>
          </cell>
          <cell r="CJ420">
            <v>983.08070000000021</v>
          </cell>
          <cell r="CL420">
            <v>1553.08</v>
          </cell>
        </row>
        <row r="421">
          <cell r="A421" t="str">
            <v>07/20/2007</v>
          </cell>
          <cell r="B421">
            <v>39283</v>
          </cell>
          <cell r="C421">
            <v>111.26444326806069</v>
          </cell>
          <cell r="D421">
            <v>146.21186475161377</v>
          </cell>
          <cell r="E421">
            <v>57.40834044889673</v>
          </cell>
          <cell r="F421">
            <v>54.233495987668014</v>
          </cell>
          <cell r="G421">
            <v>120.90952080706178</v>
          </cell>
          <cell r="H421">
            <v>178.97704389850983</v>
          </cell>
          <cell r="I421">
            <v>88.88</v>
          </cell>
          <cell r="J421">
            <v>41.710860000000004</v>
          </cell>
          <cell r="K421">
            <v>203.90899999999999</v>
          </cell>
          <cell r="L421">
            <v>8505.21975174</v>
          </cell>
          <cell r="M421">
            <v>93.95</v>
          </cell>
          <cell r="N421">
            <v>66.733000000000004</v>
          </cell>
          <cell r="O421">
            <v>6269.5653500000008</v>
          </cell>
          <cell r="P421">
            <v>80.960000000000008</v>
          </cell>
          <cell r="Q421">
            <v>153.173</v>
          </cell>
          <cell r="R421">
            <v>12400.886080000002</v>
          </cell>
          <cell r="S421">
            <v>38.56</v>
          </cell>
          <cell r="T421">
            <v>93.539200000000008</v>
          </cell>
          <cell r="U421">
            <v>3606.8715520000005</v>
          </cell>
          <cell r="V421">
            <v>27.53</v>
          </cell>
          <cell r="W421">
            <v>367.14</v>
          </cell>
          <cell r="X421">
            <v>10107.3642</v>
          </cell>
          <cell r="Y421">
            <v>97.42</v>
          </cell>
          <cell r="Z421">
            <v>68.25</v>
          </cell>
          <cell r="AA421">
            <v>6648.915</v>
          </cell>
          <cell r="AB421">
            <v>24.3</v>
          </cell>
          <cell r="AC421">
            <v>120.90600000000001</v>
          </cell>
          <cell r="AD421">
            <v>2938.0158000000001</v>
          </cell>
          <cell r="AE421">
            <v>71.760000000000005</v>
          </cell>
          <cell r="AF421">
            <v>130.816</v>
          </cell>
          <cell r="AG421">
            <v>9387.3561600000012</v>
          </cell>
          <cell r="AH421">
            <v>62.5</v>
          </cell>
          <cell r="AI421">
            <v>82.088999999999999</v>
          </cell>
          <cell r="AJ421">
            <v>5130.5625</v>
          </cell>
          <cell r="AK421">
            <v>64994.756393740005</v>
          </cell>
          <cell r="AM421">
            <v>46.88</v>
          </cell>
          <cell r="AN421">
            <v>48.029000000000003</v>
          </cell>
          <cell r="AO421">
            <v>2251.5995200000002</v>
          </cell>
          <cell r="AP421">
            <v>65.19</v>
          </cell>
          <cell r="AQ421">
            <v>66.691000000000003</v>
          </cell>
          <cell r="AR421">
            <v>4347.5862900000002</v>
          </cell>
          <cell r="AS421">
            <v>147.64000000000001</v>
          </cell>
          <cell r="AT421">
            <v>41.792000000000002</v>
          </cell>
          <cell r="AU421">
            <v>6170.1708800000006</v>
          </cell>
          <cell r="AV421">
            <v>88.88</v>
          </cell>
          <cell r="AW421">
            <v>27.323</v>
          </cell>
          <cell r="AX421">
            <v>2428.4682399999997</v>
          </cell>
          <cell r="AY421">
            <v>8.32</v>
          </cell>
          <cell r="AZ421">
            <v>39.210999999999999</v>
          </cell>
          <cell r="BA421">
            <v>326.23552000000001</v>
          </cell>
          <cell r="BB421">
            <v>103.17</v>
          </cell>
          <cell r="BC421">
            <v>95.55</v>
          </cell>
          <cell r="BD421">
            <v>9857.8935000000001</v>
          </cell>
          <cell r="BE421">
            <v>25381.953950000003</v>
          </cell>
          <cell r="BG421">
            <v>42</v>
          </cell>
          <cell r="BH421">
            <v>120.883</v>
          </cell>
          <cell r="BI421">
            <v>5077.0860000000002</v>
          </cell>
          <cell r="BJ421">
            <v>19.170000000000002</v>
          </cell>
          <cell r="BK421">
            <v>314.63400000000001</v>
          </cell>
          <cell r="BL421">
            <v>6031.5337800000007</v>
          </cell>
          <cell r="BM421">
            <v>35.03</v>
          </cell>
          <cell r="BN421">
            <v>89.513999999999996</v>
          </cell>
          <cell r="BO421">
            <v>3135.67542</v>
          </cell>
          <cell r="BP421">
            <v>33.21</v>
          </cell>
          <cell r="BQ421">
            <v>160.286</v>
          </cell>
          <cell r="BR421">
            <v>5323.0980600000003</v>
          </cell>
          <cell r="BS421">
            <v>22.04</v>
          </cell>
          <cell r="BT421">
            <v>255.90600000000001</v>
          </cell>
          <cell r="BU421">
            <v>5640.16824</v>
          </cell>
          <cell r="BV421">
            <v>641.75</v>
          </cell>
          <cell r="BW421">
            <v>5.6080000000000005</v>
          </cell>
          <cell r="BX421">
            <v>3598.9340000000002</v>
          </cell>
          <cell r="BY421">
            <v>25.27</v>
          </cell>
          <cell r="BZ421">
            <v>154.786</v>
          </cell>
          <cell r="CA421">
            <v>3911.4422199999999</v>
          </cell>
          <cell r="CB421">
            <v>32717.937720000002</v>
          </cell>
          <cell r="CD421">
            <v>15.780000000000001</v>
          </cell>
          <cell r="CE421">
            <v>35.587000000000003</v>
          </cell>
          <cell r="CF421">
            <v>561.56286000000011</v>
          </cell>
          <cell r="CG421">
            <v>13.55</v>
          </cell>
          <cell r="CH421">
            <v>29.400000000000002</v>
          </cell>
          <cell r="CI421">
            <v>398.37000000000006</v>
          </cell>
          <cell r="CJ421">
            <v>959.93286000000012</v>
          </cell>
          <cell r="CL421">
            <v>1534.1000000000001</v>
          </cell>
        </row>
        <row r="422">
          <cell r="A422" t="str">
            <v>07/23/2007</v>
          </cell>
          <cell r="B422">
            <v>39286</v>
          </cell>
          <cell r="C422">
            <v>111.18802350524204</v>
          </cell>
          <cell r="D422">
            <v>145.85823376210848</v>
          </cell>
          <cell r="E422">
            <v>55.484887817011909</v>
          </cell>
          <cell r="F422">
            <v>53.768411232708701</v>
          </cell>
          <cell r="G422">
            <v>121.49826607818409</v>
          </cell>
          <cell r="H422">
            <v>176.70157068062827</v>
          </cell>
          <cell r="I422">
            <v>87.75</v>
          </cell>
          <cell r="J422">
            <v>41.816460000000006</v>
          </cell>
          <cell r="K422">
            <v>203.90899999999999</v>
          </cell>
          <cell r="L422">
            <v>8526.7525421400005</v>
          </cell>
          <cell r="M422">
            <v>93.53</v>
          </cell>
          <cell r="N422">
            <v>66.733000000000004</v>
          </cell>
          <cell r="O422">
            <v>6241.5374900000006</v>
          </cell>
          <cell r="P422">
            <v>81.739999999999995</v>
          </cell>
          <cell r="Q422">
            <v>153.173</v>
          </cell>
          <cell r="R422">
            <v>12520.361019999998</v>
          </cell>
          <cell r="S422">
            <v>38.300000000000004</v>
          </cell>
          <cell r="T422">
            <v>93.539200000000008</v>
          </cell>
          <cell r="U422">
            <v>3582.5513600000008</v>
          </cell>
          <cell r="V422">
            <v>27.38</v>
          </cell>
          <cell r="W422">
            <v>367.14</v>
          </cell>
          <cell r="X422">
            <v>10052.2932</v>
          </cell>
          <cell r="Y422">
            <v>96.33</v>
          </cell>
          <cell r="Z422">
            <v>68.25</v>
          </cell>
          <cell r="AA422">
            <v>6574.5225</v>
          </cell>
          <cell r="AB422">
            <v>24.63</v>
          </cell>
          <cell r="AC422">
            <v>120.90600000000001</v>
          </cell>
          <cell r="AD422">
            <v>2977.9147800000001</v>
          </cell>
          <cell r="AE422">
            <v>71.570000000000007</v>
          </cell>
          <cell r="AF422">
            <v>130.816</v>
          </cell>
          <cell r="AG422">
            <v>9362.5011200000008</v>
          </cell>
          <cell r="AH422">
            <v>62.27</v>
          </cell>
          <cell r="AI422">
            <v>82.088999999999999</v>
          </cell>
          <cell r="AJ422">
            <v>5111.6820299999999</v>
          </cell>
          <cell r="AK422">
            <v>64950.116042139998</v>
          </cell>
          <cell r="AM422">
            <v>47.54</v>
          </cell>
          <cell r="AN422">
            <v>48.029000000000003</v>
          </cell>
          <cell r="AO422">
            <v>2283.2986599999999</v>
          </cell>
          <cell r="AP422">
            <v>65.2</v>
          </cell>
          <cell r="AQ422">
            <v>66.691000000000003</v>
          </cell>
          <cell r="AR422">
            <v>4348.2532000000001</v>
          </cell>
          <cell r="AS422">
            <v>146.53</v>
          </cell>
          <cell r="AT422">
            <v>41.792000000000002</v>
          </cell>
          <cell r="AU422">
            <v>6123.7817599999998</v>
          </cell>
          <cell r="AV422">
            <v>87.75</v>
          </cell>
          <cell r="AW422">
            <v>27.323</v>
          </cell>
          <cell r="AX422">
            <v>2397.5932499999999</v>
          </cell>
          <cell r="AY422">
            <v>8.07</v>
          </cell>
          <cell r="AZ422">
            <v>39.210999999999999</v>
          </cell>
          <cell r="BA422">
            <v>316.43277</v>
          </cell>
          <cell r="BB422">
            <v>103.10000000000001</v>
          </cell>
          <cell r="BC422">
            <v>95.55</v>
          </cell>
          <cell r="BD422">
            <v>9851.2049999999999</v>
          </cell>
          <cell r="BE422">
            <v>25320.564639999997</v>
          </cell>
          <cell r="BG422">
            <v>40.47</v>
          </cell>
          <cell r="BH422">
            <v>120.883</v>
          </cell>
          <cell r="BI422">
            <v>4892.13501</v>
          </cell>
          <cell r="BJ422">
            <v>18.38</v>
          </cell>
          <cell r="BK422">
            <v>314.63400000000001</v>
          </cell>
          <cell r="BL422">
            <v>5782.9729200000002</v>
          </cell>
          <cell r="BM422">
            <v>33.549999999999997</v>
          </cell>
          <cell r="BN422">
            <v>89.513999999999996</v>
          </cell>
          <cell r="BO422">
            <v>3003.1946999999996</v>
          </cell>
          <cell r="BP422">
            <v>32.32</v>
          </cell>
          <cell r="BQ422">
            <v>160.286</v>
          </cell>
          <cell r="BR422">
            <v>5180.4435199999998</v>
          </cell>
          <cell r="BS422">
            <v>21.240000000000002</v>
          </cell>
          <cell r="BT422">
            <v>255.90600000000001</v>
          </cell>
          <cell r="BU422">
            <v>5435.4434400000009</v>
          </cell>
          <cell r="BV422">
            <v>623.5</v>
          </cell>
          <cell r="BW422">
            <v>5.6080000000000005</v>
          </cell>
          <cell r="BX422">
            <v>3496.5880000000002</v>
          </cell>
          <cell r="BY422">
            <v>24.75</v>
          </cell>
          <cell r="BZ422">
            <v>154.786</v>
          </cell>
          <cell r="CA422">
            <v>3830.9535000000001</v>
          </cell>
          <cell r="CB422">
            <v>31621.731090000001</v>
          </cell>
          <cell r="CD422">
            <v>15.780000000000001</v>
          </cell>
          <cell r="CE422">
            <v>35.587000000000003</v>
          </cell>
          <cell r="CF422">
            <v>561.56286000000011</v>
          </cell>
          <cell r="CG422">
            <v>13.27</v>
          </cell>
          <cell r="CH422">
            <v>29.400000000000002</v>
          </cell>
          <cell r="CI422">
            <v>390.13800000000003</v>
          </cell>
          <cell r="CJ422">
            <v>951.70086000000015</v>
          </cell>
          <cell r="CL422">
            <v>1541.57</v>
          </cell>
        </row>
        <row r="423">
          <cell r="A423" t="str">
            <v>07/24/2007</v>
          </cell>
          <cell r="B423">
            <v>39287</v>
          </cell>
          <cell r="C423">
            <v>109.73733514288504</v>
          </cell>
          <cell r="D423">
            <v>143.45013691642995</v>
          </cell>
          <cell r="E423">
            <v>53.240630984738893</v>
          </cell>
          <cell r="F423">
            <v>51.666016840853459</v>
          </cell>
          <cell r="G423">
            <v>119.09205548549808</v>
          </cell>
          <cell r="H423">
            <v>171.30487313733386</v>
          </cell>
          <cell r="I423">
            <v>85.070000000000007</v>
          </cell>
          <cell r="J423">
            <v>40.697130000000001</v>
          </cell>
          <cell r="K423">
            <v>203.90899999999999</v>
          </cell>
          <cell r="L423">
            <v>8298.5110811699997</v>
          </cell>
          <cell r="M423">
            <v>91.86</v>
          </cell>
          <cell r="N423">
            <v>66.733000000000004</v>
          </cell>
          <cell r="O423">
            <v>6130.0933800000003</v>
          </cell>
          <cell r="P423">
            <v>82.070000000000007</v>
          </cell>
          <cell r="Q423">
            <v>153.173</v>
          </cell>
          <cell r="R423">
            <v>12570.908110000002</v>
          </cell>
          <cell r="S423">
            <v>37.270000000000003</v>
          </cell>
          <cell r="T423">
            <v>93.539200000000008</v>
          </cell>
          <cell r="U423">
            <v>3486.2059840000006</v>
          </cell>
          <cell r="V423">
            <v>26.79</v>
          </cell>
          <cell r="W423">
            <v>367.14</v>
          </cell>
          <cell r="X423">
            <v>9835.6805999999997</v>
          </cell>
          <cell r="Y423">
            <v>95.01</v>
          </cell>
          <cell r="Z423">
            <v>68.25</v>
          </cell>
          <cell r="AA423">
            <v>6484.4325000000008</v>
          </cell>
          <cell r="AB423">
            <v>24.46</v>
          </cell>
          <cell r="AC423">
            <v>120.90600000000001</v>
          </cell>
          <cell r="AD423">
            <v>2957.36076</v>
          </cell>
          <cell r="AE423">
            <v>71.350000000000009</v>
          </cell>
          <cell r="AF423">
            <v>130.816</v>
          </cell>
          <cell r="AG423">
            <v>9333.7216000000008</v>
          </cell>
          <cell r="AH423">
            <v>60.980000000000004</v>
          </cell>
          <cell r="AI423">
            <v>82.088999999999999</v>
          </cell>
          <cell r="AJ423">
            <v>5005.7872200000002</v>
          </cell>
          <cell r="AK423">
            <v>64102.70123517001</v>
          </cell>
          <cell r="AM423">
            <v>46.7</v>
          </cell>
          <cell r="AN423">
            <v>48.029000000000003</v>
          </cell>
          <cell r="AO423">
            <v>2242.9543000000003</v>
          </cell>
          <cell r="AP423">
            <v>65.03</v>
          </cell>
          <cell r="AQ423">
            <v>66.691000000000003</v>
          </cell>
          <cell r="AR423">
            <v>4336.9157300000006</v>
          </cell>
          <cell r="AS423">
            <v>144.20000000000002</v>
          </cell>
          <cell r="AT423">
            <v>41.792000000000002</v>
          </cell>
          <cell r="AU423">
            <v>6026.4064000000008</v>
          </cell>
          <cell r="AV423">
            <v>85.070000000000007</v>
          </cell>
          <cell r="AW423">
            <v>27.323</v>
          </cell>
          <cell r="AX423">
            <v>2324.3676100000002</v>
          </cell>
          <cell r="AY423">
            <v>8</v>
          </cell>
          <cell r="AZ423">
            <v>39.210999999999999</v>
          </cell>
          <cell r="BA423">
            <v>313.68799999999999</v>
          </cell>
          <cell r="BB423">
            <v>101.08</v>
          </cell>
          <cell r="BC423">
            <v>95.55</v>
          </cell>
          <cell r="BD423">
            <v>9658.1939999999995</v>
          </cell>
          <cell r="BE423">
            <v>24902.526040000004</v>
          </cell>
          <cell r="BG423">
            <v>39.04</v>
          </cell>
          <cell r="BH423">
            <v>120.883</v>
          </cell>
          <cell r="BI423">
            <v>4719.27232</v>
          </cell>
          <cell r="BJ423">
            <v>17.5</v>
          </cell>
          <cell r="BK423">
            <v>314.63400000000001</v>
          </cell>
          <cell r="BL423">
            <v>5506.0950000000003</v>
          </cell>
          <cell r="BM423">
            <v>32.200000000000003</v>
          </cell>
          <cell r="BN423">
            <v>89.513999999999996</v>
          </cell>
          <cell r="BO423">
            <v>2882.3508000000002</v>
          </cell>
          <cell r="BP423">
            <v>31.93</v>
          </cell>
          <cell r="BQ423">
            <v>160.286</v>
          </cell>
          <cell r="BR423">
            <v>5117.9319800000003</v>
          </cell>
          <cell r="BS423">
            <v>20.46</v>
          </cell>
          <cell r="BT423">
            <v>255.90600000000001</v>
          </cell>
          <cell r="BU423">
            <v>5235.8367600000001</v>
          </cell>
          <cell r="BV423">
            <v>575.1</v>
          </cell>
          <cell r="BW423">
            <v>5.6080000000000005</v>
          </cell>
          <cell r="BX423">
            <v>3225.1608000000006</v>
          </cell>
          <cell r="BY423">
            <v>23.62</v>
          </cell>
          <cell r="BZ423">
            <v>154.786</v>
          </cell>
          <cell r="CA423">
            <v>3656.0453200000002</v>
          </cell>
          <cell r="CB423">
            <v>30342.692980000007</v>
          </cell>
          <cell r="CD423">
            <v>15.040000000000001</v>
          </cell>
          <cell r="CE423">
            <v>35.587000000000003</v>
          </cell>
          <cell r="CF423">
            <v>535.2284800000001</v>
          </cell>
          <cell r="CG423">
            <v>12.9</v>
          </cell>
          <cell r="CH423">
            <v>29.400000000000002</v>
          </cell>
          <cell r="CI423">
            <v>379.26000000000005</v>
          </cell>
          <cell r="CJ423">
            <v>914.48848000000021</v>
          </cell>
          <cell r="CL423">
            <v>1511.04</v>
          </cell>
        </row>
        <row r="424">
          <cell r="A424" t="str">
            <v>07/25/2007</v>
          </cell>
          <cell r="B424">
            <v>39288</v>
          </cell>
          <cell r="C424">
            <v>109.0831827233047</v>
          </cell>
          <cell r="D424">
            <v>141.59124974417196</v>
          </cell>
          <cell r="E424">
            <v>53.456327556846219</v>
          </cell>
          <cell r="F424">
            <v>52.307636627552142</v>
          </cell>
          <cell r="G424">
            <v>119.64769861286253</v>
          </cell>
          <cell r="H424">
            <v>167.09625453080949</v>
          </cell>
          <cell r="I424">
            <v>82.98</v>
          </cell>
          <cell r="J424">
            <v>39.725630000000002</v>
          </cell>
          <cell r="K424">
            <v>203.90899999999999</v>
          </cell>
          <cell r="L424">
            <v>8100.41348767</v>
          </cell>
          <cell r="M424">
            <v>91.81</v>
          </cell>
          <cell r="N424">
            <v>66.733000000000004</v>
          </cell>
          <cell r="O424">
            <v>6126.756730000001</v>
          </cell>
          <cell r="P424">
            <v>81.900000000000006</v>
          </cell>
          <cell r="Q424">
            <v>153.173</v>
          </cell>
          <cell r="R424">
            <v>12544.868700000001</v>
          </cell>
          <cell r="S424">
            <v>36.480000000000004</v>
          </cell>
          <cell r="T424">
            <v>93.539200000000008</v>
          </cell>
          <cell r="U424">
            <v>3412.3100160000008</v>
          </cell>
          <cell r="V424">
            <v>26.44</v>
          </cell>
          <cell r="W424">
            <v>367.14</v>
          </cell>
          <cell r="X424">
            <v>9707.1815999999999</v>
          </cell>
          <cell r="Y424">
            <v>95</v>
          </cell>
          <cell r="Z424">
            <v>68.25</v>
          </cell>
          <cell r="AA424">
            <v>6483.75</v>
          </cell>
          <cell r="AB424">
            <v>24.47</v>
          </cell>
          <cell r="AC424">
            <v>120.90600000000001</v>
          </cell>
          <cell r="AD424">
            <v>2958.5698200000002</v>
          </cell>
          <cell r="AE424">
            <v>71.78</v>
          </cell>
          <cell r="AF424">
            <v>130.816</v>
          </cell>
          <cell r="AG424">
            <v>9389.9724800000004</v>
          </cell>
          <cell r="AH424">
            <v>60.870000000000005</v>
          </cell>
          <cell r="AI424">
            <v>82.088999999999999</v>
          </cell>
          <cell r="AJ424">
            <v>4996.7574300000006</v>
          </cell>
          <cell r="AK424">
            <v>63720.580263669995</v>
          </cell>
          <cell r="AM424">
            <v>45</v>
          </cell>
          <cell r="AN424">
            <v>48.029000000000003</v>
          </cell>
          <cell r="AO424">
            <v>2161.3050000000003</v>
          </cell>
          <cell r="AP424">
            <v>64.7</v>
          </cell>
          <cell r="AQ424">
            <v>66.691000000000003</v>
          </cell>
          <cell r="AR424">
            <v>4314.9077000000007</v>
          </cell>
          <cell r="AS424">
            <v>142.20000000000002</v>
          </cell>
          <cell r="AT424">
            <v>41.792000000000002</v>
          </cell>
          <cell r="AU424">
            <v>5942.8224000000009</v>
          </cell>
          <cell r="AV424">
            <v>82.98</v>
          </cell>
          <cell r="AW424">
            <v>27.323</v>
          </cell>
          <cell r="AX424">
            <v>2267.2625400000002</v>
          </cell>
          <cell r="AY424">
            <v>8</v>
          </cell>
          <cell r="AZ424">
            <v>39.210999999999999</v>
          </cell>
          <cell r="BA424">
            <v>313.68799999999999</v>
          </cell>
          <cell r="BB424">
            <v>100.26</v>
          </cell>
          <cell r="BC424">
            <v>95.55</v>
          </cell>
          <cell r="BD424">
            <v>9579.8430000000008</v>
          </cell>
          <cell r="BE424">
            <v>24579.82864</v>
          </cell>
          <cell r="BG424">
            <v>39.51</v>
          </cell>
          <cell r="BH424">
            <v>120.883</v>
          </cell>
          <cell r="BI424">
            <v>4776.0873299999994</v>
          </cell>
          <cell r="BJ424">
            <v>17.48</v>
          </cell>
          <cell r="BK424">
            <v>314.63400000000001</v>
          </cell>
          <cell r="BL424">
            <v>5499.8023200000007</v>
          </cell>
          <cell r="BM424">
            <v>32.08</v>
          </cell>
          <cell r="BN424">
            <v>89.513999999999996</v>
          </cell>
          <cell r="BO424">
            <v>2871.6091199999996</v>
          </cell>
          <cell r="BP424">
            <v>31.93</v>
          </cell>
          <cell r="BQ424">
            <v>160.286</v>
          </cell>
          <cell r="BR424">
            <v>5117.9319800000003</v>
          </cell>
          <cell r="BS424">
            <v>20.67</v>
          </cell>
          <cell r="BT424">
            <v>255.90600000000001</v>
          </cell>
          <cell r="BU424">
            <v>5289.5770200000006</v>
          </cell>
          <cell r="BV424">
            <v>582</v>
          </cell>
          <cell r="BW424">
            <v>5.6080000000000005</v>
          </cell>
          <cell r="BX424">
            <v>3263.8560000000002</v>
          </cell>
          <cell r="BY424">
            <v>23.56</v>
          </cell>
          <cell r="BZ424">
            <v>154.786</v>
          </cell>
          <cell r="CA424">
            <v>3646.7581599999999</v>
          </cell>
          <cell r="CB424">
            <v>30465.621930000001</v>
          </cell>
          <cell r="CD424">
            <v>15.450000000000001</v>
          </cell>
          <cell r="CE424">
            <v>35.587000000000003</v>
          </cell>
          <cell r="CF424">
            <v>549.81915000000004</v>
          </cell>
          <cell r="CG424">
            <v>12.790000000000001</v>
          </cell>
          <cell r="CH424">
            <v>29.400000000000002</v>
          </cell>
          <cell r="CI424">
            <v>376.02600000000007</v>
          </cell>
          <cell r="CJ424">
            <v>925.8451500000001</v>
          </cell>
          <cell r="CL424">
            <v>1518.09</v>
          </cell>
        </row>
        <row r="425">
          <cell r="A425" t="str">
            <v>07/26/2007</v>
          </cell>
          <cell r="B425">
            <v>39289</v>
          </cell>
          <cell r="C425">
            <v>105.26847411298523</v>
          </cell>
          <cell r="D425">
            <v>137.24370423662643</v>
          </cell>
          <cell r="E425">
            <v>52.412020077329146</v>
          </cell>
          <cell r="F425">
            <v>49.688565954293686</v>
          </cell>
          <cell r="G425">
            <v>116.85529634300124</v>
          </cell>
          <cell r="H425">
            <v>162.6057188884414</v>
          </cell>
          <cell r="I425">
            <v>80.75</v>
          </cell>
          <cell r="J425">
            <v>38.606300000000005</v>
          </cell>
          <cell r="K425">
            <v>203.90899999999999</v>
          </cell>
          <cell r="L425">
            <v>7872.172026700001</v>
          </cell>
          <cell r="M425">
            <v>84.93</v>
          </cell>
          <cell r="N425">
            <v>66.733000000000004</v>
          </cell>
          <cell r="O425">
            <v>5667.6336900000006</v>
          </cell>
          <cell r="P425">
            <v>78.25</v>
          </cell>
          <cell r="Q425">
            <v>153.173</v>
          </cell>
          <cell r="R425">
            <v>11985.787249999999</v>
          </cell>
          <cell r="S425">
            <v>34.369999999999997</v>
          </cell>
          <cell r="T425">
            <v>93.539200000000008</v>
          </cell>
          <cell r="U425">
            <v>3214.9423040000001</v>
          </cell>
          <cell r="V425">
            <v>26.03</v>
          </cell>
          <cell r="W425">
            <v>367.14</v>
          </cell>
          <cell r="X425">
            <v>9556.6542000000009</v>
          </cell>
          <cell r="Y425">
            <v>94.76</v>
          </cell>
          <cell r="Z425">
            <v>68.25</v>
          </cell>
          <cell r="AA425">
            <v>6467.3700000000008</v>
          </cell>
          <cell r="AB425">
            <v>23.66</v>
          </cell>
          <cell r="AC425">
            <v>120.90600000000001</v>
          </cell>
          <cell r="AD425">
            <v>2860.6359600000001</v>
          </cell>
          <cell r="AE425">
            <v>69.42</v>
          </cell>
          <cell r="AF425">
            <v>130.816</v>
          </cell>
          <cell r="AG425">
            <v>9081.246720000001</v>
          </cell>
          <cell r="AH425">
            <v>58.300000000000004</v>
          </cell>
          <cell r="AI425">
            <v>82.088999999999999</v>
          </cell>
          <cell r="AJ425">
            <v>4785.7887000000001</v>
          </cell>
          <cell r="AK425">
            <v>61492.230850700005</v>
          </cell>
          <cell r="AM425">
            <v>43.92</v>
          </cell>
          <cell r="AN425">
            <v>48.029000000000003</v>
          </cell>
          <cell r="AO425">
            <v>2109.4336800000001</v>
          </cell>
          <cell r="AP425">
            <v>63.02</v>
          </cell>
          <cell r="AQ425">
            <v>66.691000000000003</v>
          </cell>
          <cell r="AR425">
            <v>4202.8668200000002</v>
          </cell>
          <cell r="AS425">
            <v>137.94</v>
          </cell>
          <cell r="AT425">
            <v>41.792000000000002</v>
          </cell>
          <cell r="AU425">
            <v>5764.7884800000002</v>
          </cell>
          <cell r="AV425">
            <v>80.75</v>
          </cell>
          <cell r="AW425">
            <v>27.323</v>
          </cell>
          <cell r="AX425">
            <v>2206.3322499999999</v>
          </cell>
          <cell r="AY425">
            <v>7.97</v>
          </cell>
          <cell r="AZ425">
            <v>39.210999999999999</v>
          </cell>
          <cell r="BA425">
            <v>312.51166999999998</v>
          </cell>
          <cell r="BB425">
            <v>96.59</v>
          </cell>
          <cell r="BC425">
            <v>95.55</v>
          </cell>
          <cell r="BD425">
            <v>9229.1744999999992</v>
          </cell>
          <cell r="BE425">
            <v>23825.107400000001</v>
          </cell>
          <cell r="BG425">
            <v>38.96</v>
          </cell>
          <cell r="BH425">
            <v>120.883</v>
          </cell>
          <cell r="BI425">
            <v>4709.6016799999998</v>
          </cell>
          <cell r="BJ425">
            <v>17.16</v>
          </cell>
          <cell r="BK425">
            <v>314.63400000000001</v>
          </cell>
          <cell r="BL425">
            <v>5399.1194400000004</v>
          </cell>
          <cell r="BM425">
            <v>31.5</v>
          </cell>
          <cell r="BN425">
            <v>89.513999999999996</v>
          </cell>
          <cell r="BO425">
            <v>2819.6909999999998</v>
          </cell>
          <cell r="BP425">
            <v>31.41</v>
          </cell>
          <cell r="BQ425">
            <v>160.286</v>
          </cell>
          <cell r="BR425">
            <v>5034.5832600000003</v>
          </cell>
          <cell r="BS425">
            <v>20.04</v>
          </cell>
          <cell r="BT425">
            <v>255.90600000000001</v>
          </cell>
          <cell r="BU425">
            <v>5128.3562400000001</v>
          </cell>
          <cell r="BV425">
            <v>579.25</v>
          </cell>
          <cell r="BW425">
            <v>5.6080000000000005</v>
          </cell>
          <cell r="BX425">
            <v>3248.4340000000002</v>
          </cell>
          <cell r="BY425">
            <v>22.81</v>
          </cell>
          <cell r="BZ425">
            <v>154.786</v>
          </cell>
          <cell r="CA425">
            <v>3530.6686599999998</v>
          </cell>
          <cell r="CB425">
            <v>29870.454280000002</v>
          </cell>
          <cell r="CD425">
            <v>14.8</v>
          </cell>
          <cell r="CE425">
            <v>35.587000000000003</v>
          </cell>
          <cell r="CF425">
            <v>526.68760000000009</v>
          </cell>
          <cell r="CG425">
            <v>12</v>
          </cell>
          <cell r="CH425">
            <v>29.400000000000002</v>
          </cell>
          <cell r="CI425">
            <v>352.8</v>
          </cell>
          <cell r="CJ425">
            <v>879.48760000000016</v>
          </cell>
          <cell r="CL425">
            <v>1482.66</v>
          </cell>
        </row>
        <row r="426">
          <cell r="A426" t="str">
            <v>07/27/2007</v>
          </cell>
          <cell r="B426">
            <v>39290</v>
          </cell>
          <cell r="C426">
            <v>104.11448901036246</v>
          </cell>
          <cell r="D426">
            <v>135.72361168749299</v>
          </cell>
          <cell r="E426">
            <v>51.610404827516575</v>
          </cell>
          <cell r="F426">
            <v>54.061350221552132</v>
          </cell>
          <cell r="G426">
            <v>114.98660151324086</v>
          </cell>
          <cell r="H426">
            <v>157.28956906967377</v>
          </cell>
          <cell r="I426">
            <v>78.11</v>
          </cell>
          <cell r="J426">
            <v>37.986800000000002</v>
          </cell>
          <cell r="K426">
            <v>203.90899999999999</v>
          </cell>
          <cell r="L426">
            <v>7745.8504012000003</v>
          </cell>
          <cell r="M426">
            <v>84.81</v>
          </cell>
          <cell r="N426">
            <v>66.733000000000004</v>
          </cell>
          <cell r="O426">
            <v>5659.6257300000007</v>
          </cell>
          <cell r="P426">
            <v>79.400000000000006</v>
          </cell>
          <cell r="Q426">
            <v>153.173</v>
          </cell>
          <cell r="R426">
            <v>12161.936200000002</v>
          </cell>
          <cell r="S426">
            <v>32.6</v>
          </cell>
          <cell r="T426">
            <v>93.539200000000008</v>
          </cell>
          <cell r="U426">
            <v>3049.3779200000004</v>
          </cell>
          <cell r="V426">
            <v>25.88</v>
          </cell>
          <cell r="W426">
            <v>367.14</v>
          </cell>
          <cell r="X426">
            <v>9501.5831999999991</v>
          </cell>
          <cell r="Y426">
            <v>92.570000000000007</v>
          </cell>
          <cell r="Z426">
            <v>68.25</v>
          </cell>
          <cell r="AA426">
            <v>6317.9025000000001</v>
          </cell>
          <cell r="AB426">
            <v>23.150000000000002</v>
          </cell>
          <cell r="AC426">
            <v>120.90600000000001</v>
          </cell>
          <cell r="AD426">
            <v>2798.9739000000004</v>
          </cell>
          <cell r="AE426">
            <v>69.03</v>
          </cell>
          <cell r="AF426">
            <v>130.816</v>
          </cell>
          <cell r="AG426">
            <v>9030.2284799999998</v>
          </cell>
          <cell r="AH426">
            <v>55.46</v>
          </cell>
          <cell r="AI426">
            <v>82.088999999999999</v>
          </cell>
          <cell r="AJ426">
            <v>4552.6559399999996</v>
          </cell>
          <cell r="AK426">
            <v>60818.134271199997</v>
          </cell>
          <cell r="AM426">
            <v>43.04</v>
          </cell>
          <cell r="AN426">
            <v>48.029000000000003</v>
          </cell>
          <cell r="AO426">
            <v>2067.1681600000002</v>
          </cell>
          <cell r="AP426">
            <v>63</v>
          </cell>
          <cell r="AQ426">
            <v>66.691000000000003</v>
          </cell>
          <cell r="AR426">
            <v>4201.5330000000004</v>
          </cell>
          <cell r="AS426">
            <v>137.1</v>
          </cell>
          <cell r="AT426">
            <v>41.792000000000002</v>
          </cell>
          <cell r="AU426">
            <v>5729.6832000000004</v>
          </cell>
          <cell r="AV426">
            <v>78.11</v>
          </cell>
          <cell r="AW426">
            <v>27.323</v>
          </cell>
          <cell r="AX426">
            <v>2134.1995299999999</v>
          </cell>
          <cell r="AY426">
            <v>7.67</v>
          </cell>
          <cell r="AZ426">
            <v>39.210999999999999</v>
          </cell>
          <cell r="BA426">
            <v>300.74836999999997</v>
          </cell>
          <cell r="BB426">
            <v>95.53</v>
          </cell>
          <cell r="BC426">
            <v>95.55</v>
          </cell>
          <cell r="BD426">
            <v>9127.8914999999997</v>
          </cell>
          <cell r="BE426">
            <v>23561.223760000001</v>
          </cell>
          <cell r="BG426">
            <v>38.54</v>
          </cell>
          <cell r="BH426">
            <v>120.883</v>
          </cell>
          <cell r="BI426">
            <v>4658.8308200000001</v>
          </cell>
          <cell r="BJ426">
            <v>16.61</v>
          </cell>
          <cell r="BK426">
            <v>314.63400000000001</v>
          </cell>
          <cell r="BL426">
            <v>5226.0707400000001</v>
          </cell>
          <cell r="BM426">
            <v>31.28</v>
          </cell>
          <cell r="BN426">
            <v>89.513999999999996</v>
          </cell>
          <cell r="BO426">
            <v>2799.9979199999998</v>
          </cell>
          <cell r="BP426">
            <v>31.07</v>
          </cell>
          <cell r="BQ426">
            <v>160.286</v>
          </cell>
          <cell r="BR426">
            <v>4980.0860199999997</v>
          </cell>
          <cell r="BS426">
            <v>19.600000000000001</v>
          </cell>
          <cell r="BT426">
            <v>255.90600000000001</v>
          </cell>
          <cell r="BU426">
            <v>5015.7576000000008</v>
          </cell>
          <cell r="BV426">
            <v>578.18000000000006</v>
          </cell>
          <cell r="BW426">
            <v>5.6080000000000005</v>
          </cell>
          <cell r="BX426">
            <v>3242.4334400000007</v>
          </cell>
          <cell r="BY426">
            <v>22.55</v>
          </cell>
          <cell r="BZ426">
            <v>154.786</v>
          </cell>
          <cell r="CA426">
            <v>3490.4243000000001</v>
          </cell>
          <cell r="CB426">
            <v>29413.600839999999</v>
          </cell>
          <cell r="CD426">
            <v>15.24</v>
          </cell>
          <cell r="CE426">
            <v>35.587000000000003</v>
          </cell>
          <cell r="CF426">
            <v>542.34588000000008</v>
          </cell>
          <cell r="CG426">
            <v>14.100000000000001</v>
          </cell>
          <cell r="CH426">
            <v>29.400000000000002</v>
          </cell>
          <cell r="CI426">
            <v>414.54000000000008</v>
          </cell>
          <cell r="CJ426">
            <v>956.88588000000016</v>
          </cell>
          <cell r="CL426">
            <v>1458.95</v>
          </cell>
        </row>
        <row r="427">
          <cell r="A427" t="str">
            <v>07/30/2007</v>
          </cell>
          <cell r="B427">
            <v>39293</v>
          </cell>
          <cell r="C427">
            <v>105.54536232695699</v>
          </cell>
          <cell r="D427">
            <v>136.60047334321141</v>
          </cell>
          <cell r="E427">
            <v>51.929753357509924</v>
          </cell>
          <cell r="F427">
            <v>53.179276757782311</v>
          </cell>
          <cell r="G427">
            <v>116.16566834804539</v>
          </cell>
          <cell r="H427">
            <v>161.29681836488118</v>
          </cell>
          <cell r="I427">
            <v>80.100000000000009</v>
          </cell>
          <cell r="J427">
            <v>38.507750000000001</v>
          </cell>
          <cell r="K427">
            <v>203.90899999999999</v>
          </cell>
          <cell r="L427">
            <v>7852.0767947499999</v>
          </cell>
          <cell r="M427">
            <v>86.2</v>
          </cell>
          <cell r="N427">
            <v>66.733000000000004</v>
          </cell>
          <cell r="O427">
            <v>5752.3846000000003</v>
          </cell>
          <cell r="P427">
            <v>82.25</v>
          </cell>
          <cell r="Q427">
            <v>153.173</v>
          </cell>
          <cell r="R427">
            <v>12598.47925</v>
          </cell>
          <cell r="S427">
            <v>32.85</v>
          </cell>
          <cell r="T427">
            <v>93.539200000000008</v>
          </cell>
          <cell r="U427">
            <v>3072.7627200000006</v>
          </cell>
          <cell r="V427">
            <v>25.77</v>
          </cell>
          <cell r="W427">
            <v>367.14</v>
          </cell>
          <cell r="X427">
            <v>9461.1977999999999</v>
          </cell>
          <cell r="Y427">
            <v>91.39</v>
          </cell>
          <cell r="Z427">
            <v>68.25</v>
          </cell>
          <cell r="AA427">
            <v>6237.3675000000003</v>
          </cell>
          <cell r="AB427">
            <v>23.5</v>
          </cell>
          <cell r="AC427">
            <v>120.90600000000001</v>
          </cell>
          <cell r="AD427">
            <v>2841.2910000000002</v>
          </cell>
          <cell r="AE427">
            <v>70.77</v>
          </cell>
          <cell r="AF427">
            <v>130.816</v>
          </cell>
          <cell r="AG427">
            <v>9257.8483199999991</v>
          </cell>
          <cell r="AH427">
            <v>55.800000000000004</v>
          </cell>
          <cell r="AI427">
            <v>82.088999999999999</v>
          </cell>
          <cell r="AJ427">
            <v>4580.5662000000002</v>
          </cell>
          <cell r="AK427">
            <v>61653.974184749997</v>
          </cell>
          <cell r="AM427">
            <v>44.33</v>
          </cell>
          <cell r="AN427">
            <v>48.029000000000003</v>
          </cell>
          <cell r="AO427">
            <v>2129.1255700000002</v>
          </cell>
          <cell r="AP427">
            <v>63.39</v>
          </cell>
          <cell r="AQ427">
            <v>66.691000000000003</v>
          </cell>
          <cell r="AR427">
            <v>4227.5424899999998</v>
          </cell>
          <cell r="AS427">
            <v>138.18</v>
          </cell>
          <cell r="AT427">
            <v>41.792000000000002</v>
          </cell>
          <cell r="AU427">
            <v>5774.8185600000006</v>
          </cell>
          <cell r="AV427">
            <v>80.100000000000009</v>
          </cell>
          <cell r="AW427">
            <v>27.323</v>
          </cell>
          <cell r="AX427">
            <v>2188.5723000000003</v>
          </cell>
          <cell r="AY427">
            <v>7.7700000000000005</v>
          </cell>
          <cell r="AZ427">
            <v>39.210999999999999</v>
          </cell>
          <cell r="BA427">
            <v>304.66946999999999</v>
          </cell>
          <cell r="BB427">
            <v>95.12</v>
          </cell>
          <cell r="BC427">
            <v>95.55</v>
          </cell>
          <cell r="BD427">
            <v>9088.7160000000003</v>
          </cell>
          <cell r="BE427">
            <v>23713.444390000001</v>
          </cell>
          <cell r="BG427">
            <v>38.31</v>
          </cell>
          <cell r="BH427">
            <v>120.883</v>
          </cell>
          <cell r="BI427">
            <v>4631.0277299999998</v>
          </cell>
          <cell r="BJ427">
            <v>16.72</v>
          </cell>
          <cell r="BK427">
            <v>314.63400000000001</v>
          </cell>
          <cell r="BL427">
            <v>5260.68048</v>
          </cell>
          <cell r="BM427">
            <v>31.59</v>
          </cell>
          <cell r="BN427">
            <v>89.513999999999996</v>
          </cell>
          <cell r="BO427">
            <v>2827.7472599999996</v>
          </cell>
          <cell r="BP427">
            <v>31.11</v>
          </cell>
          <cell r="BQ427">
            <v>160.286</v>
          </cell>
          <cell r="BR427">
            <v>4986.4974599999996</v>
          </cell>
          <cell r="BS427">
            <v>19.62</v>
          </cell>
          <cell r="BT427">
            <v>255.90600000000001</v>
          </cell>
          <cell r="BU427">
            <v>5020.87572</v>
          </cell>
          <cell r="BV427">
            <v>598</v>
          </cell>
          <cell r="BW427">
            <v>5.6080000000000005</v>
          </cell>
          <cell r="BX427">
            <v>3353.5840000000003</v>
          </cell>
          <cell r="BY427">
            <v>22.71</v>
          </cell>
          <cell r="BZ427">
            <v>154.786</v>
          </cell>
          <cell r="CA427">
            <v>3515.1900600000004</v>
          </cell>
          <cell r="CB427">
            <v>29595.602709999999</v>
          </cell>
          <cell r="CD427">
            <v>15.14</v>
          </cell>
          <cell r="CE427">
            <v>35.587000000000003</v>
          </cell>
          <cell r="CF427">
            <v>538.78718000000003</v>
          </cell>
          <cell r="CG427">
            <v>13.69</v>
          </cell>
          <cell r="CH427">
            <v>29.400000000000002</v>
          </cell>
          <cell r="CI427">
            <v>402.48599999999999</v>
          </cell>
          <cell r="CJ427">
            <v>941.27318000000002</v>
          </cell>
          <cell r="CL427">
            <v>1473.91</v>
          </cell>
        </row>
        <row r="428">
          <cell r="A428" t="str">
            <v>07/31/2007</v>
          </cell>
          <cell r="B428">
            <v>39294</v>
          </cell>
          <cell r="C428">
            <v>105.47585614654875</v>
          </cell>
          <cell r="D428">
            <v>136.28305044954979</v>
          </cell>
          <cell r="E428">
            <v>50.948929467511419</v>
          </cell>
          <cell r="F428">
            <v>52.546408948657806</v>
          </cell>
          <cell r="G428">
            <v>114.69695775535938</v>
          </cell>
          <cell r="H428">
            <v>158.69915424889248</v>
          </cell>
          <cell r="I428">
            <v>78.81</v>
          </cell>
          <cell r="J428">
            <v>38.050160000000005</v>
          </cell>
          <cell r="K428">
            <v>203.90899999999999</v>
          </cell>
          <cell r="L428">
            <v>7758.7700754400012</v>
          </cell>
          <cell r="M428">
            <v>86.570000000000007</v>
          </cell>
          <cell r="N428">
            <v>66.733000000000004</v>
          </cell>
          <cell r="O428">
            <v>5777.0758100000012</v>
          </cell>
          <cell r="P428">
            <v>81.300000000000011</v>
          </cell>
          <cell r="Q428">
            <v>153.173</v>
          </cell>
          <cell r="R428">
            <v>12452.964900000003</v>
          </cell>
          <cell r="S428">
            <v>31.970000000000002</v>
          </cell>
          <cell r="T428">
            <v>93.539200000000008</v>
          </cell>
          <cell r="U428">
            <v>2990.4482240000007</v>
          </cell>
          <cell r="V428">
            <v>27.21</v>
          </cell>
          <cell r="W428">
            <v>367.14</v>
          </cell>
          <cell r="X428">
            <v>9989.8793999999998</v>
          </cell>
          <cell r="Y428">
            <v>90.01</v>
          </cell>
          <cell r="Z428">
            <v>68.25</v>
          </cell>
          <cell r="AA428">
            <v>6143.1825000000008</v>
          </cell>
          <cell r="AB428">
            <v>23.51</v>
          </cell>
          <cell r="AC428">
            <v>120.90600000000001</v>
          </cell>
          <cell r="AD428">
            <v>2842.5000600000003</v>
          </cell>
          <cell r="AE428">
            <v>69.69</v>
          </cell>
          <cell r="AF428">
            <v>130.816</v>
          </cell>
          <cell r="AG428">
            <v>9116.5670399999999</v>
          </cell>
          <cell r="AH428">
            <v>55.33</v>
          </cell>
          <cell r="AI428">
            <v>82.088999999999999</v>
          </cell>
          <cell r="AJ428">
            <v>4541.9843700000001</v>
          </cell>
          <cell r="AK428">
            <v>61613.372379440007</v>
          </cell>
          <cell r="AM428">
            <v>43.730000000000004</v>
          </cell>
          <cell r="AN428">
            <v>48.029000000000003</v>
          </cell>
          <cell r="AO428">
            <v>2100.3081700000002</v>
          </cell>
          <cell r="AP428">
            <v>63.51</v>
          </cell>
          <cell r="AQ428">
            <v>66.691000000000003</v>
          </cell>
          <cell r="AR428">
            <v>4235.5454099999997</v>
          </cell>
          <cell r="AS428">
            <v>137</v>
          </cell>
          <cell r="AT428">
            <v>41.792000000000002</v>
          </cell>
          <cell r="AU428">
            <v>5725.5039999999999</v>
          </cell>
          <cell r="AV428">
            <v>78.81</v>
          </cell>
          <cell r="AW428">
            <v>27.323</v>
          </cell>
          <cell r="AX428">
            <v>2153.3256300000003</v>
          </cell>
          <cell r="AY428">
            <v>7.59</v>
          </cell>
          <cell r="AZ428">
            <v>39.210999999999999</v>
          </cell>
          <cell r="BA428">
            <v>297.61149</v>
          </cell>
          <cell r="BB428">
            <v>95.72</v>
          </cell>
          <cell r="BC428">
            <v>95.55</v>
          </cell>
          <cell r="BD428">
            <v>9146.0460000000003</v>
          </cell>
          <cell r="BE428">
            <v>23658.340700000001</v>
          </cell>
          <cell r="BG428">
            <v>37.31</v>
          </cell>
          <cell r="BH428">
            <v>120.883</v>
          </cell>
          <cell r="BI428">
            <v>4510.14473</v>
          </cell>
          <cell r="BJ428">
            <v>16.32</v>
          </cell>
          <cell r="BK428">
            <v>314.63400000000001</v>
          </cell>
          <cell r="BL428">
            <v>5134.8268800000005</v>
          </cell>
          <cell r="BM428">
            <v>31.810000000000002</v>
          </cell>
          <cell r="BN428">
            <v>89.513999999999996</v>
          </cell>
          <cell r="BO428">
            <v>2847.4403400000001</v>
          </cell>
          <cell r="BP428">
            <v>30.66</v>
          </cell>
          <cell r="BQ428">
            <v>160.286</v>
          </cell>
          <cell r="BR428">
            <v>4914.3687600000003</v>
          </cell>
          <cell r="BS428">
            <v>19.34</v>
          </cell>
          <cell r="BT428">
            <v>255.90600000000001</v>
          </cell>
          <cell r="BU428">
            <v>4949.2220399999997</v>
          </cell>
          <cell r="BV428">
            <v>578.48</v>
          </cell>
          <cell r="BW428">
            <v>5.6080000000000005</v>
          </cell>
          <cell r="BX428">
            <v>3244.1158400000004</v>
          </cell>
          <cell r="BY428">
            <v>21.93</v>
          </cell>
          <cell r="BZ428">
            <v>156.703</v>
          </cell>
          <cell r="CA428">
            <v>3436.4967900000001</v>
          </cell>
          <cell r="CB428">
            <v>29036.615380000007</v>
          </cell>
          <cell r="CD428">
            <v>14.66</v>
          </cell>
          <cell r="CE428">
            <v>35.587000000000003</v>
          </cell>
          <cell r="CF428">
            <v>521.70542</v>
          </cell>
          <cell r="CG428">
            <v>13.89</v>
          </cell>
          <cell r="CH428">
            <v>29.400000000000002</v>
          </cell>
          <cell r="CI428">
            <v>408.36600000000004</v>
          </cell>
          <cell r="CJ428">
            <v>930.07141999999999</v>
          </cell>
          <cell r="CL428">
            <v>1455.2750000000001</v>
          </cell>
        </row>
        <row r="429">
          <cell r="A429" t="str">
            <v>08/01/2007</v>
          </cell>
          <cell r="B429">
            <v>39295</v>
          </cell>
          <cell r="C429">
            <v>105.63786026292972</v>
          </cell>
          <cell r="D429">
            <v>136.51832069787969</v>
          </cell>
          <cell r="E429">
            <v>50.907904745030322</v>
          </cell>
          <cell r="F429">
            <v>52.158251313863737</v>
          </cell>
          <cell r="G429">
            <v>115.52726986128623</v>
          </cell>
          <cell r="H429">
            <v>158.5581957309706</v>
          </cell>
          <cell r="I429">
            <v>78.739999999999995</v>
          </cell>
          <cell r="J429">
            <v>37.99</v>
          </cell>
          <cell r="K429">
            <v>203.90899999999999</v>
          </cell>
          <cell r="L429">
            <v>7746.5029100000002</v>
          </cell>
          <cell r="M429">
            <v>86.570000000000007</v>
          </cell>
          <cell r="N429">
            <v>66.733000000000004</v>
          </cell>
          <cell r="O429">
            <v>5777.0758100000012</v>
          </cell>
          <cell r="P429">
            <v>81.37</v>
          </cell>
          <cell r="Q429">
            <v>153.173</v>
          </cell>
          <cell r="R429">
            <v>12463.687010000001</v>
          </cell>
          <cell r="S429">
            <v>30.94</v>
          </cell>
          <cell r="T429">
            <v>93.539200000000008</v>
          </cell>
          <cell r="U429">
            <v>2894.1028480000004</v>
          </cell>
          <cell r="V429">
            <v>27.26</v>
          </cell>
          <cell r="W429">
            <v>367.14</v>
          </cell>
          <cell r="X429">
            <v>10008.2364</v>
          </cell>
          <cell r="Y429">
            <v>91.29</v>
          </cell>
          <cell r="Z429">
            <v>68.25</v>
          </cell>
          <cell r="AA429">
            <v>6230.5425000000005</v>
          </cell>
          <cell r="AB429">
            <v>23.53</v>
          </cell>
          <cell r="AC429">
            <v>120.90600000000001</v>
          </cell>
          <cell r="AD429">
            <v>2844.9181800000001</v>
          </cell>
          <cell r="AE429">
            <v>70.31</v>
          </cell>
          <cell r="AF429">
            <v>130.816</v>
          </cell>
          <cell r="AG429">
            <v>9197.6729599999999</v>
          </cell>
          <cell r="AH429">
            <v>55.370000000000005</v>
          </cell>
          <cell r="AI429">
            <v>82.088999999999999</v>
          </cell>
          <cell r="AJ429">
            <v>4545.26793</v>
          </cell>
          <cell r="AK429">
            <v>61708.006548000005</v>
          </cell>
          <cell r="AM429">
            <v>43.78</v>
          </cell>
          <cell r="AN429">
            <v>48.029000000000003</v>
          </cell>
          <cell r="AO429">
            <v>2102.7096200000001</v>
          </cell>
          <cell r="AP429">
            <v>63.79</v>
          </cell>
          <cell r="AQ429">
            <v>66.691000000000003</v>
          </cell>
          <cell r="AR429">
            <v>4254.2188900000001</v>
          </cell>
          <cell r="AS429">
            <v>135.61000000000001</v>
          </cell>
          <cell r="AT429">
            <v>41.792000000000002</v>
          </cell>
          <cell r="AU429">
            <v>5667.4131200000011</v>
          </cell>
          <cell r="AV429">
            <v>78.739999999999995</v>
          </cell>
          <cell r="AW429">
            <v>27.323</v>
          </cell>
          <cell r="AX429">
            <v>2151.41302</v>
          </cell>
          <cell r="AY429">
            <v>7.48</v>
          </cell>
          <cell r="AZ429">
            <v>39.210999999999999</v>
          </cell>
          <cell r="BA429">
            <v>293.29828000000003</v>
          </cell>
          <cell r="BB429">
            <v>96.600000000000009</v>
          </cell>
          <cell r="BC429">
            <v>95.55</v>
          </cell>
          <cell r="BD429">
            <v>9230.130000000001</v>
          </cell>
          <cell r="BE429">
            <v>23699.182930000003</v>
          </cell>
          <cell r="BG429">
            <v>36.78</v>
          </cell>
          <cell r="BH429">
            <v>120.883</v>
          </cell>
          <cell r="BI429">
            <v>4446.0767400000004</v>
          </cell>
          <cell r="BJ429">
            <v>16.400000000000002</v>
          </cell>
          <cell r="BK429">
            <v>314.63400000000001</v>
          </cell>
          <cell r="BL429">
            <v>5159.9976000000006</v>
          </cell>
          <cell r="BM429">
            <v>31.36</v>
          </cell>
          <cell r="BN429">
            <v>89.513999999999996</v>
          </cell>
          <cell r="BO429">
            <v>2807.15904</v>
          </cell>
          <cell r="BP429">
            <v>30.37</v>
          </cell>
          <cell r="BQ429">
            <v>160.286</v>
          </cell>
          <cell r="BR429">
            <v>4867.8858200000004</v>
          </cell>
          <cell r="BS429">
            <v>19.29</v>
          </cell>
          <cell r="BT429">
            <v>255.90600000000001</v>
          </cell>
          <cell r="BU429">
            <v>4936.4267399999999</v>
          </cell>
          <cell r="BV429">
            <v>599</v>
          </cell>
          <cell r="BW429">
            <v>5.6080000000000005</v>
          </cell>
          <cell r="BX429">
            <v>3359.1920000000005</v>
          </cell>
          <cell r="BY429">
            <v>21.93</v>
          </cell>
          <cell r="BZ429">
            <v>156.703</v>
          </cell>
          <cell r="CA429">
            <v>3436.4967900000001</v>
          </cell>
          <cell r="CB429">
            <v>29013.23473</v>
          </cell>
          <cell r="CD429">
            <v>14.69</v>
          </cell>
          <cell r="CE429">
            <v>35.587000000000003</v>
          </cell>
          <cell r="CF429">
            <v>522.77303000000006</v>
          </cell>
          <cell r="CG429">
            <v>13.620000000000001</v>
          </cell>
          <cell r="CH429">
            <v>29.400000000000002</v>
          </cell>
          <cell r="CI429">
            <v>400.42800000000005</v>
          </cell>
          <cell r="CJ429">
            <v>923.20103000000017</v>
          </cell>
          <cell r="CL429">
            <v>1465.81</v>
          </cell>
        </row>
        <row r="430">
          <cell r="A430" t="str">
            <v>08/02/2007</v>
          </cell>
          <cell r="B430">
            <v>39296</v>
          </cell>
          <cell r="C430">
            <v>106.95210512888791</v>
          </cell>
          <cell r="D430">
            <v>135.80565534482139</v>
          </cell>
          <cell r="E430">
            <v>52.919144227747452</v>
          </cell>
          <cell r="F430">
            <v>51.11714677350291</v>
          </cell>
          <cell r="G430">
            <v>116.03089533417401</v>
          </cell>
          <cell r="H430">
            <v>158.5783326621023</v>
          </cell>
          <cell r="I430">
            <v>78.75</v>
          </cell>
          <cell r="J430">
            <v>38.590000000000003</v>
          </cell>
          <cell r="K430">
            <v>203.90899999999999</v>
          </cell>
          <cell r="L430">
            <v>7868.8483100000003</v>
          </cell>
          <cell r="M430">
            <v>89.79</v>
          </cell>
          <cell r="N430">
            <v>66.733000000000004</v>
          </cell>
          <cell r="O430">
            <v>5991.9560700000011</v>
          </cell>
          <cell r="P430">
            <v>82.13</v>
          </cell>
          <cell r="Q430">
            <v>153.173</v>
          </cell>
          <cell r="R430">
            <v>12580.09849</v>
          </cell>
          <cell r="S430">
            <v>31.84</v>
          </cell>
          <cell r="T430">
            <v>93.539200000000008</v>
          </cell>
          <cell r="U430">
            <v>2978.2881280000001</v>
          </cell>
          <cell r="V430">
            <v>27.990000000000002</v>
          </cell>
          <cell r="W430">
            <v>367.14</v>
          </cell>
          <cell r="X430">
            <v>10276.248600000001</v>
          </cell>
          <cell r="Y430">
            <v>90.55</v>
          </cell>
          <cell r="Z430">
            <v>68.25</v>
          </cell>
          <cell r="AA430">
            <v>6180.0374999999995</v>
          </cell>
          <cell r="AB430">
            <v>23.57</v>
          </cell>
          <cell r="AC430">
            <v>120.90600000000001</v>
          </cell>
          <cell r="AD430">
            <v>2849.7544200000002</v>
          </cell>
          <cell r="AE430">
            <v>70.010000000000005</v>
          </cell>
          <cell r="AF430">
            <v>130.816</v>
          </cell>
          <cell r="AG430">
            <v>9158.4281600000013</v>
          </cell>
          <cell r="AH430">
            <v>55.94</v>
          </cell>
          <cell r="AI430">
            <v>82.088999999999999</v>
          </cell>
          <cell r="AJ430">
            <v>4592.0586599999997</v>
          </cell>
          <cell r="AK430">
            <v>62475.718338000006</v>
          </cell>
          <cell r="AM430">
            <v>44.050000000000004</v>
          </cell>
          <cell r="AN430">
            <v>48.029000000000003</v>
          </cell>
          <cell r="AO430">
            <v>2115.6774500000001</v>
          </cell>
          <cell r="AP430">
            <v>63.550000000000004</v>
          </cell>
          <cell r="AQ430">
            <v>66.691000000000003</v>
          </cell>
          <cell r="AR430">
            <v>4238.2130500000003</v>
          </cell>
          <cell r="AS430">
            <v>132.37</v>
          </cell>
          <cell r="AT430">
            <v>41.792000000000002</v>
          </cell>
          <cell r="AU430">
            <v>5532.0070400000004</v>
          </cell>
          <cell r="AV430">
            <v>78.75</v>
          </cell>
          <cell r="AW430">
            <v>27.323</v>
          </cell>
          <cell r="AX430">
            <v>2151.6862500000002</v>
          </cell>
          <cell r="AY430">
            <v>7.41</v>
          </cell>
          <cell r="AZ430">
            <v>39.210999999999999</v>
          </cell>
          <cell r="BA430">
            <v>290.55351000000002</v>
          </cell>
          <cell r="BB430">
            <v>96.78</v>
          </cell>
          <cell r="BC430">
            <v>95.55</v>
          </cell>
          <cell r="BD430">
            <v>9247.3289999999997</v>
          </cell>
          <cell r="BE430">
            <v>23575.4663</v>
          </cell>
          <cell r="BG430">
            <v>37.800000000000004</v>
          </cell>
          <cell r="BH430">
            <v>120.883</v>
          </cell>
          <cell r="BI430">
            <v>4569.3774000000003</v>
          </cell>
          <cell r="BJ430">
            <v>17.150000000000002</v>
          </cell>
          <cell r="BK430">
            <v>314.63400000000001</v>
          </cell>
          <cell r="BL430">
            <v>5395.9731000000011</v>
          </cell>
          <cell r="BM430">
            <v>32.72</v>
          </cell>
          <cell r="BN430">
            <v>89.513999999999996</v>
          </cell>
          <cell r="BO430">
            <v>2928.8980799999999</v>
          </cell>
          <cell r="BP430">
            <v>31.77</v>
          </cell>
          <cell r="BQ430">
            <v>160.286</v>
          </cell>
          <cell r="BR430">
            <v>5092.28622</v>
          </cell>
          <cell r="BS430">
            <v>19.990000000000002</v>
          </cell>
          <cell r="BT430">
            <v>255.90600000000001</v>
          </cell>
          <cell r="BU430">
            <v>5115.5609400000003</v>
          </cell>
          <cell r="BV430">
            <v>618</v>
          </cell>
          <cell r="BW430">
            <v>5.6080000000000005</v>
          </cell>
          <cell r="BX430">
            <v>3465.7440000000001</v>
          </cell>
          <cell r="BY430">
            <v>22.92</v>
          </cell>
          <cell r="BZ430">
            <v>156.703</v>
          </cell>
          <cell r="CA430">
            <v>3591.6327600000004</v>
          </cell>
          <cell r="CB430">
            <v>30159.4725</v>
          </cell>
          <cell r="CD430">
            <v>14.040000000000001</v>
          </cell>
          <cell r="CE430">
            <v>35.587000000000003</v>
          </cell>
          <cell r="CF430">
            <v>499.64148000000006</v>
          </cell>
          <cell r="CG430">
            <v>13.780000000000001</v>
          </cell>
          <cell r="CH430">
            <v>29.400000000000002</v>
          </cell>
          <cell r="CI430">
            <v>405.13200000000006</v>
          </cell>
          <cell r="CJ430">
            <v>904.77348000000006</v>
          </cell>
          <cell r="CL430">
            <v>1472.2</v>
          </cell>
        </row>
        <row r="431">
          <cell r="A431" t="str">
            <v>08/03/2007</v>
          </cell>
          <cell r="B431">
            <v>39297</v>
          </cell>
          <cell r="C431">
            <v>104.68471506447563</v>
          </cell>
          <cell r="D431">
            <v>131.52420299663157</v>
          </cell>
          <cell r="E431">
            <v>50.445144545423325</v>
          </cell>
          <cell r="F431">
            <v>48.539101524784499</v>
          </cell>
          <cell r="G431">
            <v>112.94609079445144</v>
          </cell>
          <cell r="H431">
            <v>151.00684655658478</v>
          </cell>
          <cell r="I431">
            <v>74.989999999999995</v>
          </cell>
          <cell r="J431">
            <v>37.5</v>
          </cell>
          <cell r="K431">
            <v>203.90899999999999</v>
          </cell>
          <cell r="L431">
            <v>7646.5874999999996</v>
          </cell>
          <cell r="M431">
            <v>87.61</v>
          </cell>
          <cell r="N431">
            <v>66.733000000000004</v>
          </cell>
          <cell r="O431">
            <v>5846.4781300000004</v>
          </cell>
          <cell r="P431">
            <v>82.45</v>
          </cell>
          <cell r="Q431">
            <v>153.173</v>
          </cell>
          <cell r="R431">
            <v>12629.11385</v>
          </cell>
          <cell r="S431">
            <v>30.970000000000002</v>
          </cell>
          <cell r="T431">
            <v>93.539200000000008</v>
          </cell>
          <cell r="U431">
            <v>2896.9090240000005</v>
          </cell>
          <cell r="V431">
            <v>26.96</v>
          </cell>
          <cell r="W431">
            <v>367.14</v>
          </cell>
          <cell r="X431">
            <v>9898.0944</v>
          </cell>
          <cell r="Y431">
            <v>87.5</v>
          </cell>
          <cell r="Z431">
            <v>68.25</v>
          </cell>
          <cell r="AA431">
            <v>5971.875</v>
          </cell>
          <cell r="AB431">
            <v>23.18</v>
          </cell>
          <cell r="AC431">
            <v>120.90600000000001</v>
          </cell>
          <cell r="AD431">
            <v>2802.6010799999999</v>
          </cell>
          <cell r="AE431">
            <v>69.06</v>
          </cell>
          <cell r="AF431">
            <v>130.816</v>
          </cell>
          <cell r="AG431">
            <v>9034.1529600000013</v>
          </cell>
          <cell r="AH431">
            <v>53.910000000000004</v>
          </cell>
          <cell r="AI431">
            <v>82.088999999999999</v>
          </cell>
          <cell r="AJ431">
            <v>4425.4179899999999</v>
          </cell>
          <cell r="AK431">
            <v>61151.229934000003</v>
          </cell>
          <cell r="AM431">
            <v>41.45</v>
          </cell>
          <cell r="AN431">
            <v>48.029000000000003</v>
          </cell>
          <cell r="AO431">
            <v>1990.8020500000002</v>
          </cell>
          <cell r="AP431">
            <v>63.11</v>
          </cell>
          <cell r="AQ431">
            <v>66.691000000000003</v>
          </cell>
          <cell r="AR431">
            <v>4208.8690100000003</v>
          </cell>
          <cell r="AS431">
            <v>127.77</v>
          </cell>
          <cell r="AT431">
            <v>41.792000000000002</v>
          </cell>
          <cell r="AU431">
            <v>5339.7638399999996</v>
          </cell>
          <cell r="AV431">
            <v>74.989999999999995</v>
          </cell>
          <cell r="AW431">
            <v>27.323</v>
          </cell>
          <cell r="AX431">
            <v>2048.9517699999997</v>
          </cell>
          <cell r="AY431">
            <v>7.2700000000000005</v>
          </cell>
          <cell r="AZ431">
            <v>39.210999999999999</v>
          </cell>
          <cell r="BA431">
            <v>285.06396999999998</v>
          </cell>
          <cell r="BB431">
            <v>93.76</v>
          </cell>
          <cell r="BC431">
            <v>95.55</v>
          </cell>
          <cell r="BD431">
            <v>8958.768</v>
          </cell>
          <cell r="BE431">
            <v>22832.218639999999</v>
          </cell>
          <cell r="BG431">
            <v>35.31</v>
          </cell>
          <cell r="BH431">
            <v>120.883</v>
          </cell>
          <cell r="BI431">
            <v>4268.3787300000004</v>
          </cell>
          <cell r="BJ431">
            <v>16.46</v>
          </cell>
          <cell r="BK431">
            <v>314.63400000000001</v>
          </cell>
          <cell r="BL431">
            <v>5178.8756400000002</v>
          </cell>
          <cell r="BM431">
            <v>30.94</v>
          </cell>
          <cell r="BN431">
            <v>89.513999999999996</v>
          </cell>
          <cell r="BO431">
            <v>2769.5631600000002</v>
          </cell>
          <cell r="BP431">
            <v>31.400000000000002</v>
          </cell>
          <cell r="BQ431">
            <v>160.286</v>
          </cell>
          <cell r="BR431">
            <v>5032.9804000000004</v>
          </cell>
          <cell r="BS431">
            <v>18.59</v>
          </cell>
          <cell r="BT431">
            <v>255.90600000000001</v>
          </cell>
          <cell r="BU431">
            <v>4757.2925400000004</v>
          </cell>
          <cell r="BV431">
            <v>599</v>
          </cell>
          <cell r="BW431">
            <v>5.6080000000000005</v>
          </cell>
          <cell r="BX431">
            <v>3359.1920000000005</v>
          </cell>
          <cell r="BY431">
            <v>21.59</v>
          </cell>
          <cell r="BZ431">
            <v>156.703</v>
          </cell>
          <cell r="CA431">
            <v>3383.2177700000002</v>
          </cell>
          <cell r="CB431">
            <v>28749.500240000001</v>
          </cell>
          <cell r="CD431">
            <v>13.84</v>
          </cell>
          <cell r="CE431">
            <v>35.587000000000003</v>
          </cell>
          <cell r="CF431">
            <v>492.52408000000003</v>
          </cell>
          <cell r="CG431">
            <v>12.47</v>
          </cell>
          <cell r="CH431">
            <v>29.400000000000002</v>
          </cell>
          <cell r="CI431">
            <v>366.61800000000005</v>
          </cell>
          <cell r="CJ431">
            <v>859.14208000000008</v>
          </cell>
          <cell r="CL431">
            <v>1433.06</v>
          </cell>
        </row>
        <row r="432">
          <cell r="A432" t="str">
            <v>08/06/2007</v>
          </cell>
          <cell r="B432">
            <v>39300</v>
          </cell>
          <cell r="C432">
            <v>106.91174501669114</v>
          </cell>
          <cell r="D432">
            <v>133.38901809090675</v>
          </cell>
          <cell r="E432">
            <v>51.321899556521721</v>
          </cell>
          <cell r="F432">
            <v>49.17202244125469</v>
          </cell>
          <cell r="G432">
            <v>115.67386506935686</v>
          </cell>
          <cell r="H432">
            <v>151.75191300845751</v>
          </cell>
          <cell r="I432">
            <v>75.36</v>
          </cell>
          <cell r="J432">
            <v>37.94</v>
          </cell>
          <cell r="K432">
            <v>203.90899999999999</v>
          </cell>
          <cell r="L432">
            <v>7736.3074599999991</v>
          </cell>
          <cell r="M432">
            <v>89.09</v>
          </cell>
          <cell r="N432">
            <v>66.733000000000004</v>
          </cell>
          <cell r="O432">
            <v>5945.2429700000002</v>
          </cell>
          <cell r="P432">
            <v>87.9</v>
          </cell>
          <cell r="Q432">
            <v>153.173</v>
          </cell>
          <cell r="R432">
            <v>13463.906700000001</v>
          </cell>
          <cell r="S432">
            <v>31.21</v>
          </cell>
          <cell r="T432">
            <v>93.539200000000008</v>
          </cell>
          <cell r="U432">
            <v>2919.3584320000004</v>
          </cell>
          <cell r="V432">
            <v>27.51</v>
          </cell>
          <cell r="W432">
            <v>367.14</v>
          </cell>
          <cell r="X432">
            <v>10100.0214</v>
          </cell>
          <cell r="Y432">
            <v>86</v>
          </cell>
          <cell r="Z432">
            <v>68.25</v>
          </cell>
          <cell r="AA432">
            <v>5869.5</v>
          </cell>
          <cell r="AB432">
            <v>23.19</v>
          </cell>
          <cell r="AC432">
            <v>120.90600000000001</v>
          </cell>
          <cell r="AD432">
            <v>2803.8101400000005</v>
          </cell>
          <cell r="AE432">
            <v>69.5</v>
          </cell>
          <cell r="AF432">
            <v>130.816</v>
          </cell>
          <cell r="AG432">
            <v>9091.7119999999995</v>
          </cell>
          <cell r="AH432">
            <v>55.09</v>
          </cell>
          <cell r="AI432">
            <v>82.088999999999999</v>
          </cell>
          <cell r="AJ432">
            <v>4522.2830100000001</v>
          </cell>
          <cell r="AK432">
            <v>62452.142112000001</v>
          </cell>
          <cell r="AM432">
            <v>41.49</v>
          </cell>
          <cell r="AN432">
            <v>48.029000000000003</v>
          </cell>
          <cell r="AO432">
            <v>1992.7232100000003</v>
          </cell>
          <cell r="AP432">
            <v>63.53</v>
          </cell>
          <cell r="AQ432">
            <v>66.691000000000003</v>
          </cell>
          <cell r="AR432">
            <v>4236.8792300000005</v>
          </cell>
          <cell r="AS432">
            <v>130.20000000000002</v>
          </cell>
          <cell r="AT432">
            <v>41.792000000000002</v>
          </cell>
          <cell r="AU432">
            <v>5441.318400000001</v>
          </cell>
          <cell r="AV432">
            <v>75.36</v>
          </cell>
          <cell r="AW432">
            <v>27.323</v>
          </cell>
          <cell r="AX432">
            <v>2059.0612799999999</v>
          </cell>
          <cell r="AY432">
            <v>7.09</v>
          </cell>
          <cell r="AZ432">
            <v>39.210999999999999</v>
          </cell>
          <cell r="BA432">
            <v>278.00599</v>
          </cell>
          <cell r="BB432">
            <v>95.740000000000009</v>
          </cell>
          <cell r="BC432">
            <v>95.55</v>
          </cell>
          <cell r="BD432">
            <v>9147.9570000000003</v>
          </cell>
          <cell r="BE432">
            <v>23155.945110000001</v>
          </cell>
          <cell r="BG432">
            <v>34.380000000000003</v>
          </cell>
          <cell r="BH432">
            <v>120.883</v>
          </cell>
          <cell r="BI432">
            <v>4155.9575400000003</v>
          </cell>
          <cell r="BJ432">
            <v>16.86</v>
          </cell>
          <cell r="BK432">
            <v>314.63400000000001</v>
          </cell>
          <cell r="BL432">
            <v>5304.7292399999997</v>
          </cell>
          <cell r="BM432">
            <v>31.970000000000002</v>
          </cell>
          <cell r="BN432">
            <v>89.513999999999996</v>
          </cell>
          <cell r="BO432">
            <v>2861.7625800000001</v>
          </cell>
          <cell r="BP432">
            <v>32.36</v>
          </cell>
          <cell r="BQ432">
            <v>160.286</v>
          </cell>
          <cell r="BR432">
            <v>5186.8549599999997</v>
          </cell>
          <cell r="BS432">
            <v>18.940000000000001</v>
          </cell>
          <cell r="BT432">
            <v>255.90600000000001</v>
          </cell>
          <cell r="BU432">
            <v>4846.8596400000006</v>
          </cell>
          <cell r="BV432">
            <v>608.81000000000006</v>
          </cell>
          <cell r="BW432">
            <v>5.6080000000000005</v>
          </cell>
          <cell r="BX432">
            <v>3414.2064800000007</v>
          </cell>
          <cell r="BY432">
            <v>22.200000000000003</v>
          </cell>
          <cell r="BZ432">
            <v>156.703</v>
          </cell>
          <cell r="CA432">
            <v>3478.8066000000003</v>
          </cell>
          <cell r="CB432">
            <v>29249.177039999999</v>
          </cell>
          <cell r="CD432">
            <v>13.94</v>
          </cell>
          <cell r="CE432">
            <v>35.587000000000003</v>
          </cell>
          <cell r="CF432">
            <v>496.08278000000001</v>
          </cell>
          <cell r="CG432">
            <v>12.73</v>
          </cell>
          <cell r="CH432">
            <v>29.400000000000002</v>
          </cell>
          <cell r="CI432">
            <v>374.26200000000006</v>
          </cell>
          <cell r="CJ432">
            <v>870.34478000000013</v>
          </cell>
          <cell r="CL432">
            <v>1467.67</v>
          </cell>
        </row>
        <row r="433">
          <cell r="A433" t="str">
            <v>08/07/2007</v>
          </cell>
          <cell r="B433">
            <v>39301</v>
          </cell>
          <cell r="C433">
            <v>107.59978890017092</v>
          </cell>
          <cell r="D433">
            <v>133.19610765451426</v>
          </cell>
          <cell r="E433">
            <v>53.463849804367669</v>
          </cell>
          <cell r="F433">
            <v>48.478837681784931</v>
          </cell>
          <cell r="G433">
            <v>116.38634930643126</v>
          </cell>
          <cell r="H433">
            <v>154.73217881594846</v>
          </cell>
          <cell r="I433">
            <v>76.84</v>
          </cell>
          <cell r="J433">
            <v>38.090000000000003</v>
          </cell>
          <cell r="K433">
            <v>203.90899999999999</v>
          </cell>
          <cell r="L433">
            <v>7766.8938100000005</v>
          </cell>
          <cell r="M433">
            <v>89.48</v>
          </cell>
          <cell r="N433">
            <v>66.733000000000004</v>
          </cell>
          <cell r="O433">
            <v>5971.2688400000006</v>
          </cell>
          <cell r="P433">
            <v>89.300000000000011</v>
          </cell>
          <cell r="Q433">
            <v>153.173</v>
          </cell>
          <cell r="R433">
            <v>13678.348900000003</v>
          </cell>
          <cell r="S433">
            <v>31.55</v>
          </cell>
          <cell r="T433">
            <v>93.539200000000008</v>
          </cell>
          <cell r="U433">
            <v>2951.1617600000004</v>
          </cell>
          <cell r="V433">
            <v>27.75</v>
          </cell>
          <cell r="W433">
            <v>367.14</v>
          </cell>
          <cell r="X433">
            <v>10188.135</v>
          </cell>
          <cell r="Y433">
            <v>88.28</v>
          </cell>
          <cell r="Z433">
            <v>68.25</v>
          </cell>
          <cell r="AA433">
            <v>6025.11</v>
          </cell>
          <cell r="AB433">
            <v>22.830000000000002</v>
          </cell>
          <cell r="AC433">
            <v>120.90600000000001</v>
          </cell>
          <cell r="AD433">
            <v>2760.2839800000002</v>
          </cell>
          <cell r="AE433">
            <v>68.570000000000007</v>
          </cell>
          <cell r="AF433">
            <v>130.816</v>
          </cell>
          <cell r="AG433">
            <v>8970.0531200000005</v>
          </cell>
          <cell r="AH433">
            <v>55.34</v>
          </cell>
          <cell r="AI433">
            <v>82.088999999999999</v>
          </cell>
          <cell r="AJ433">
            <v>4542.8052600000001</v>
          </cell>
          <cell r="AK433">
            <v>62854.060669999999</v>
          </cell>
          <cell r="AM433">
            <v>42.56</v>
          </cell>
          <cell r="AN433">
            <v>48.029000000000003</v>
          </cell>
          <cell r="AO433">
            <v>2044.1142400000003</v>
          </cell>
          <cell r="AP433">
            <v>63.46</v>
          </cell>
          <cell r="AQ433">
            <v>66.691000000000003</v>
          </cell>
          <cell r="AR433">
            <v>4232.2108600000001</v>
          </cell>
          <cell r="AS433">
            <v>127.5</v>
          </cell>
          <cell r="AT433">
            <v>41.792000000000002</v>
          </cell>
          <cell r="AU433">
            <v>5328.4800000000005</v>
          </cell>
          <cell r="AV433">
            <v>76.84</v>
          </cell>
          <cell r="AW433">
            <v>27.323</v>
          </cell>
          <cell r="AX433">
            <v>2099.4993199999999</v>
          </cell>
          <cell r="AY433">
            <v>7.5</v>
          </cell>
          <cell r="AZ433">
            <v>39.210999999999999</v>
          </cell>
          <cell r="BA433">
            <v>294.08249999999998</v>
          </cell>
          <cell r="BB433">
            <v>95.49</v>
          </cell>
          <cell r="BC433">
            <v>95.55</v>
          </cell>
          <cell r="BD433">
            <v>9124.0694999999996</v>
          </cell>
          <cell r="BE433">
            <v>23122.456420000002</v>
          </cell>
          <cell r="BG433">
            <v>35.67</v>
          </cell>
          <cell r="BH433">
            <v>120.883</v>
          </cell>
          <cell r="BI433">
            <v>4311.8966099999998</v>
          </cell>
          <cell r="BJ433">
            <v>17.39</v>
          </cell>
          <cell r="BK433">
            <v>314.63400000000001</v>
          </cell>
          <cell r="BL433">
            <v>5471.4852600000004</v>
          </cell>
          <cell r="BM433">
            <v>33.06</v>
          </cell>
          <cell r="BN433">
            <v>89.513999999999996</v>
          </cell>
          <cell r="BO433">
            <v>2959.33284</v>
          </cell>
          <cell r="BP433">
            <v>34.49</v>
          </cell>
          <cell r="BQ433">
            <v>160.286</v>
          </cell>
          <cell r="BR433">
            <v>5528.2641400000002</v>
          </cell>
          <cell r="BS433">
            <v>20.38</v>
          </cell>
          <cell r="BT433">
            <v>255.90600000000001</v>
          </cell>
          <cell r="BU433">
            <v>5215.3642799999998</v>
          </cell>
          <cell r="BV433">
            <v>604</v>
          </cell>
          <cell r="BW433">
            <v>5.6080000000000005</v>
          </cell>
          <cell r="BX433">
            <v>3387.2320000000004</v>
          </cell>
          <cell r="BY433">
            <v>22.95</v>
          </cell>
          <cell r="BZ433">
            <v>156.703</v>
          </cell>
          <cell r="CA433">
            <v>3596.33385</v>
          </cell>
          <cell r="CB433">
            <v>30469.90898</v>
          </cell>
          <cell r="CD433">
            <v>13.43</v>
          </cell>
          <cell r="CE433">
            <v>35.587000000000003</v>
          </cell>
          <cell r="CF433">
            <v>477.93341000000004</v>
          </cell>
          <cell r="CG433">
            <v>12.93</v>
          </cell>
          <cell r="CH433">
            <v>29.400000000000002</v>
          </cell>
          <cell r="CI433">
            <v>380.142</v>
          </cell>
          <cell r="CJ433">
            <v>858.07541000000003</v>
          </cell>
          <cell r="CL433">
            <v>1476.71</v>
          </cell>
        </row>
        <row r="434">
          <cell r="A434" t="str">
            <v>08/08/2007</v>
          </cell>
          <cell r="B434">
            <v>39302</v>
          </cell>
          <cell r="C434">
            <v>108.30141470770891</v>
          </cell>
          <cell r="D434">
            <v>138.34470438712742</v>
          </cell>
          <cell r="E434">
            <v>56.830690040797769</v>
          </cell>
          <cell r="F434">
            <v>49.846074996956297</v>
          </cell>
          <cell r="G434">
            <v>118.02411727616644</v>
          </cell>
          <cell r="H434">
            <v>169.23076923076923</v>
          </cell>
          <cell r="I434">
            <v>84.04</v>
          </cell>
          <cell r="J434">
            <v>37.980000000000004</v>
          </cell>
          <cell r="K434">
            <v>203.90899999999999</v>
          </cell>
          <cell r="L434">
            <v>7744.4638200000009</v>
          </cell>
          <cell r="M434">
            <v>92.84</v>
          </cell>
          <cell r="N434">
            <v>66.733000000000004</v>
          </cell>
          <cell r="O434">
            <v>6195.4917200000009</v>
          </cell>
          <cell r="P434">
            <v>88.710000000000008</v>
          </cell>
          <cell r="Q434">
            <v>153.173</v>
          </cell>
          <cell r="R434">
            <v>13587.976830000001</v>
          </cell>
          <cell r="S434">
            <v>33.17</v>
          </cell>
          <cell r="T434">
            <v>93.539200000000008</v>
          </cell>
          <cell r="U434">
            <v>3102.6952640000004</v>
          </cell>
          <cell r="V434">
            <v>28.04</v>
          </cell>
          <cell r="W434">
            <v>367.14</v>
          </cell>
          <cell r="X434">
            <v>10294.605599999999</v>
          </cell>
          <cell r="Y434">
            <v>88</v>
          </cell>
          <cell r="Z434">
            <v>68.25</v>
          </cell>
          <cell r="AA434">
            <v>6006</v>
          </cell>
          <cell r="AB434">
            <v>21.93</v>
          </cell>
          <cell r="AC434">
            <v>120.90600000000001</v>
          </cell>
          <cell r="AD434">
            <v>2651.4685800000002</v>
          </cell>
          <cell r="AE434">
            <v>69.06</v>
          </cell>
          <cell r="AF434">
            <v>130.816</v>
          </cell>
          <cell r="AG434">
            <v>9034.1529600000013</v>
          </cell>
          <cell r="AH434">
            <v>56.61</v>
          </cell>
          <cell r="AI434">
            <v>82.088999999999999</v>
          </cell>
          <cell r="AJ434">
            <v>4647.0582899999999</v>
          </cell>
          <cell r="AK434">
            <v>63263.913064</v>
          </cell>
          <cell r="AM434">
            <v>43.45</v>
          </cell>
          <cell r="AN434">
            <v>48.029000000000003</v>
          </cell>
          <cell r="AO434">
            <v>2086.8600500000002</v>
          </cell>
          <cell r="AP434">
            <v>63.99</v>
          </cell>
          <cell r="AQ434">
            <v>66.691000000000003</v>
          </cell>
          <cell r="AR434">
            <v>4267.5570900000002</v>
          </cell>
          <cell r="AS434">
            <v>133.59</v>
          </cell>
          <cell r="AT434">
            <v>41.792000000000002</v>
          </cell>
          <cell r="AU434">
            <v>5582.9932800000006</v>
          </cell>
          <cell r="AV434">
            <v>84.04</v>
          </cell>
          <cell r="AW434">
            <v>27.323</v>
          </cell>
          <cell r="AX434">
            <v>2296.2249200000001</v>
          </cell>
          <cell r="AY434">
            <v>8.68</v>
          </cell>
          <cell r="AZ434">
            <v>39.210999999999999</v>
          </cell>
          <cell r="BA434">
            <v>340.35147999999998</v>
          </cell>
          <cell r="BB434">
            <v>98.820000000000007</v>
          </cell>
          <cell r="BC434">
            <v>95.55</v>
          </cell>
          <cell r="BD434">
            <v>9442.2510000000002</v>
          </cell>
          <cell r="BE434">
            <v>24016.237820000002</v>
          </cell>
          <cell r="BG434">
            <v>38.58</v>
          </cell>
          <cell r="BH434">
            <v>120.883</v>
          </cell>
          <cell r="BI434">
            <v>4663.6661399999994</v>
          </cell>
          <cell r="BJ434">
            <v>18.59</v>
          </cell>
          <cell r="BK434">
            <v>314.63400000000001</v>
          </cell>
          <cell r="BL434">
            <v>5849.0460600000006</v>
          </cell>
          <cell r="BM434">
            <v>35.97</v>
          </cell>
          <cell r="BN434">
            <v>89.513999999999996</v>
          </cell>
          <cell r="BO434">
            <v>3219.8185799999997</v>
          </cell>
          <cell r="BP434">
            <v>36.03</v>
          </cell>
          <cell r="BQ434">
            <v>160.286</v>
          </cell>
          <cell r="BR434">
            <v>5775.1045800000002</v>
          </cell>
          <cell r="BS434">
            <v>21.85</v>
          </cell>
          <cell r="BT434">
            <v>255.90600000000001</v>
          </cell>
          <cell r="BU434">
            <v>5591.5461000000005</v>
          </cell>
          <cell r="BV434">
            <v>620</v>
          </cell>
          <cell r="BW434">
            <v>5.6080000000000005</v>
          </cell>
          <cell r="BX434">
            <v>3476.9600000000005</v>
          </cell>
          <cell r="BY434">
            <v>24.330000000000002</v>
          </cell>
          <cell r="BZ434">
            <v>156.703</v>
          </cell>
          <cell r="CA434">
            <v>3812.5839900000005</v>
          </cell>
          <cell r="CB434">
            <v>32388.725449999998</v>
          </cell>
          <cell r="CD434">
            <v>13.73</v>
          </cell>
          <cell r="CE434">
            <v>35.587000000000003</v>
          </cell>
          <cell r="CF434">
            <v>488.60951000000006</v>
          </cell>
          <cell r="CG434">
            <v>13.39</v>
          </cell>
          <cell r="CH434">
            <v>29.400000000000002</v>
          </cell>
          <cell r="CI434">
            <v>393.66600000000005</v>
          </cell>
          <cell r="CJ434">
            <v>882.27551000000017</v>
          </cell>
          <cell r="CL434">
            <v>1497.49</v>
          </cell>
        </row>
        <row r="435">
          <cell r="A435" t="str">
            <v>08/09/2007</v>
          </cell>
          <cell r="B435">
            <v>39303</v>
          </cell>
          <cell r="C435">
            <v>104.85211722810566</v>
          </cell>
          <cell r="D435">
            <v>136.32587783845486</v>
          </cell>
          <cell r="E435">
            <v>56.985499774013313</v>
          </cell>
          <cell r="F435">
            <v>48.678159719624638</v>
          </cell>
          <cell r="G435">
            <v>114.5247477931904</v>
          </cell>
          <cell r="H435">
            <v>165.12283527990331</v>
          </cell>
          <cell r="I435">
            <v>82</v>
          </cell>
          <cell r="J435">
            <v>37.67</v>
          </cell>
          <cell r="K435">
            <v>203.90899999999999</v>
          </cell>
          <cell r="L435">
            <v>7681.2520299999996</v>
          </cell>
          <cell r="M435">
            <v>89.600000000000009</v>
          </cell>
          <cell r="N435">
            <v>66.733000000000004</v>
          </cell>
          <cell r="O435">
            <v>5979.2768000000005</v>
          </cell>
          <cell r="P435">
            <v>86.84</v>
          </cell>
          <cell r="Q435">
            <v>153.173</v>
          </cell>
          <cell r="R435">
            <v>13301.543320000001</v>
          </cell>
          <cell r="S435">
            <v>32.07</v>
          </cell>
          <cell r="T435">
            <v>93.539200000000008</v>
          </cell>
          <cell r="U435">
            <v>2999.8021440000002</v>
          </cell>
          <cell r="V435">
            <v>26.03</v>
          </cell>
          <cell r="W435">
            <v>367.14</v>
          </cell>
          <cell r="X435">
            <v>9556.6542000000009</v>
          </cell>
          <cell r="Y435">
            <v>87.100000000000009</v>
          </cell>
          <cell r="Z435">
            <v>68.25</v>
          </cell>
          <cell r="AA435">
            <v>5944.5750000000007</v>
          </cell>
          <cell r="AB435">
            <v>20.97</v>
          </cell>
          <cell r="AC435">
            <v>120.90600000000001</v>
          </cell>
          <cell r="AD435">
            <v>2535.3988199999999</v>
          </cell>
          <cell r="AE435">
            <v>66.05</v>
          </cell>
          <cell r="AF435">
            <v>130.816</v>
          </cell>
          <cell r="AG435">
            <v>8640.3968000000004</v>
          </cell>
          <cell r="AH435">
            <v>56.160000000000004</v>
          </cell>
          <cell r="AI435">
            <v>82.088999999999999</v>
          </cell>
          <cell r="AJ435">
            <v>4610.1182399999998</v>
          </cell>
          <cell r="AK435">
            <v>61249.017353999996</v>
          </cell>
          <cell r="AM435">
            <v>43.06</v>
          </cell>
          <cell r="AN435">
            <v>48.029000000000003</v>
          </cell>
          <cell r="AO435">
            <v>2068.1287400000001</v>
          </cell>
          <cell r="AP435">
            <v>63.35</v>
          </cell>
          <cell r="AQ435">
            <v>66.691000000000003</v>
          </cell>
          <cell r="AR435">
            <v>4224.8748500000002</v>
          </cell>
          <cell r="AS435">
            <v>130.87</v>
          </cell>
          <cell r="AT435">
            <v>41.792000000000002</v>
          </cell>
          <cell r="AU435">
            <v>5469.3190400000003</v>
          </cell>
          <cell r="AV435">
            <v>82</v>
          </cell>
          <cell r="AW435">
            <v>27.323</v>
          </cell>
          <cell r="AX435">
            <v>2240.4859999999999</v>
          </cell>
          <cell r="AY435">
            <v>8.48</v>
          </cell>
          <cell r="AZ435">
            <v>39.210999999999999</v>
          </cell>
          <cell r="BA435">
            <v>332.50927999999999</v>
          </cell>
          <cell r="BB435">
            <v>97.65</v>
          </cell>
          <cell r="BC435">
            <v>95.55</v>
          </cell>
          <cell r="BD435">
            <v>9330.4575000000004</v>
          </cell>
          <cell r="BE435">
            <v>23665.775410000002</v>
          </cell>
          <cell r="BG435">
            <v>38.68</v>
          </cell>
          <cell r="BH435">
            <v>120.883</v>
          </cell>
          <cell r="BI435">
            <v>4675.7544399999997</v>
          </cell>
          <cell r="BJ435">
            <v>18.57</v>
          </cell>
          <cell r="BK435">
            <v>314.63400000000001</v>
          </cell>
          <cell r="BL435">
            <v>5842.7533800000001</v>
          </cell>
          <cell r="BM435">
            <v>36.18</v>
          </cell>
          <cell r="BN435">
            <v>89.513999999999996</v>
          </cell>
          <cell r="BO435">
            <v>3238.61652</v>
          </cell>
          <cell r="BP435">
            <v>36.480000000000004</v>
          </cell>
          <cell r="BQ435">
            <v>160.286</v>
          </cell>
          <cell r="BR435">
            <v>5847.2332800000004</v>
          </cell>
          <cell r="BS435">
            <v>21.490000000000002</v>
          </cell>
          <cell r="BT435">
            <v>255.90600000000001</v>
          </cell>
          <cell r="BU435">
            <v>5499.4199400000007</v>
          </cell>
          <cell r="BV435">
            <v>612</v>
          </cell>
          <cell r="BW435">
            <v>5.6080000000000005</v>
          </cell>
          <cell r="BX435">
            <v>3432.0960000000005</v>
          </cell>
          <cell r="BY435">
            <v>25.150000000000002</v>
          </cell>
          <cell r="BZ435">
            <v>156.703</v>
          </cell>
          <cell r="CA435">
            <v>3941.0804500000004</v>
          </cell>
          <cell r="CB435">
            <v>32476.954010000001</v>
          </cell>
          <cell r="CD435">
            <v>13.43</v>
          </cell>
          <cell r="CE435">
            <v>35.587000000000003</v>
          </cell>
          <cell r="CF435">
            <v>477.93341000000004</v>
          </cell>
          <cell r="CG435">
            <v>13.05</v>
          </cell>
          <cell r="CH435">
            <v>29.400000000000002</v>
          </cell>
          <cell r="CI435">
            <v>383.67000000000007</v>
          </cell>
          <cell r="CJ435">
            <v>861.60341000000017</v>
          </cell>
          <cell r="CL435">
            <v>1453.09</v>
          </cell>
        </row>
        <row r="436">
          <cell r="A436" t="str">
            <v>08/10/2007</v>
          </cell>
          <cell r="B436">
            <v>39304</v>
          </cell>
          <cell r="C436">
            <v>105.07696800952321</v>
          </cell>
          <cell r="D436">
            <v>134.89470423478883</v>
          </cell>
          <cell r="E436">
            <v>55.219442799815923</v>
          </cell>
          <cell r="F436">
            <v>52.18629481724313</v>
          </cell>
          <cell r="G436">
            <v>114.56809583858762</v>
          </cell>
          <cell r="H436">
            <v>161.84051550543697</v>
          </cell>
          <cell r="I436">
            <v>80.37</v>
          </cell>
          <cell r="J436">
            <v>37.18</v>
          </cell>
          <cell r="K436">
            <v>203.90899999999999</v>
          </cell>
          <cell r="L436">
            <v>7581.33662</v>
          </cell>
          <cell r="M436">
            <v>89.68</v>
          </cell>
          <cell r="N436">
            <v>66.733000000000004</v>
          </cell>
          <cell r="O436">
            <v>5984.6154400000005</v>
          </cell>
          <cell r="P436">
            <v>85.86</v>
          </cell>
          <cell r="Q436">
            <v>153.173</v>
          </cell>
          <cell r="R436">
            <v>13151.433779999999</v>
          </cell>
          <cell r="S436">
            <v>31.62</v>
          </cell>
          <cell r="T436">
            <v>93.539200000000008</v>
          </cell>
          <cell r="U436">
            <v>2957.7095040000004</v>
          </cell>
          <cell r="V436">
            <v>25.78</v>
          </cell>
          <cell r="W436">
            <v>367.14</v>
          </cell>
          <cell r="X436">
            <v>9464.8691999999992</v>
          </cell>
          <cell r="Y436">
            <v>87.4</v>
          </cell>
          <cell r="Z436">
            <v>68.25</v>
          </cell>
          <cell r="AA436">
            <v>5965.05</v>
          </cell>
          <cell r="AB436">
            <v>21.41</v>
          </cell>
          <cell r="AC436">
            <v>120.90600000000001</v>
          </cell>
          <cell r="AD436">
            <v>2588.59746</v>
          </cell>
          <cell r="AE436">
            <v>69.14</v>
          </cell>
          <cell r="AF436">
            <v>130.816</v>
          </cell>
          <cell r="AG436">
            <v>9044.6182399999998</v>
          </cell>
          <cell r="AH436">
            <v>56.550000000000004</v>
          </cell>
          <cell r="AI436">
            <v>82.088999999999999</v>
          </cell>
          <cell r="AJ436">
            <v>4642.1329500000002</v>
          </cell>
          <cell r="AK436">
            <v>61380.363194000005</v>
          </cell>
          <cell r="AM436">
            <v>41.84</v>
          </cell>
          <cell r="AN436">
            <v>48.029000000000003</v>
          </cell>
          <cell r="AO436">
            <v>2009.5333600000004</v>
          </cell>
          <cell r="AP436">
            <v>62</v>
          </cell>
          <cell r="AQ436">
            <v>66.691000000000003</v>
          </cell>
          <cell r="AR436">
            <v>4134.8420000000006</v>
          </cell>
          <cell r="AS436">
            <v>133.22999999999999</v>
          </cell>
          <cell r="AT436">
            <v>41.792000000000002</v>
          </cell>
          <cell r="AU436">
            <v>5567.9481599999999</v>
          </cell>
          <cell r="AV436">
            <v>80.37</v>
          </cell>
          <cell r="AW436">
            <v>27.323</v>
          </cell>
          <cell r="AX436">
            <v>2195.9495100000004</v>
          </cell>
          <cell r="AY436">
            <v>8.2100000000000009</v>
          </cell>
          <cell r="AZ436">
            <v>39.210999999999999</v>
          </cell>
          <cell r="BA436">
            <v>321.92231000000004</v>
          </cell>
          <cell r="BB436">
            <v>96.15</v>
          </cell>
          <cell r="BC436">
            <v>95.55</v>
          </cell>
          <cell r="BD436">
            <v>9187.1324999999997</v>
          </cell>
          <cell r="BE436">
            <v>23417.327840000002</v>
          </cell>
          <cell r="BG436">
            <v>38.410000000000004</v>
          </cell>
          <cell r="BH436">
            <v>120.883</v>
          </cell>
          <cell r="BI436">
            <v>4643.1160300000001</v>
          </cell>
          <cell r="BJ436">
            <v>17.440000000000001</v>
          </cell>
          <cell r="BK436">
            <v>314.63400000000001</v>
          </cell>
          <cell r="BL436">
            <v>5487.2169600000007</v>
          </cell>
          <cell r="BM436">
            <v>35.57</v>
          </cell>
          <cell r="BN436">
            <v>89.513999999999996</v>
          </cell>
          <cell r="BO436">
            <v>3184.01298</v>
          </cell>
          <cell r="BP436">
            <v>35.450000000000003</v>
          </cell>
          <cell r="BQ436">
            <v>160.286</v>
          </cell>
          <cell r="BR436">
            <v>5682.1387000000004</v>
          </cell>
          <cell r="BS436">
            <v>20.309999999999999</v>
          </cell>
          <cell r="BT436">
            <v>255.90600000000001</v>
          </cell>
          <cell r="BU436">
            <v>5197.4508599999999</v>
          </cell>
          <cell r="BV436">
            <v>616</v>
          </cell>
          <cell r="BW436">
            <v>5.6080000000000005</v>
          </cell>
          <cell r="BX436">
            <v>3454.5280000000002</v>
          </cell>
          <cell r="BY436">
            <v>24.39</v>
          </cell>
          <cell r="BZ436">
            <v>156.703</v>
          </cell>
          <cell r="CA436">
            <v>3821.9861700000001</v>
          </cell>
          <cell r="CB436">
            <v>31470.449700000001</v>
          </cell>
          <cell r="CD436">
            <v>14.200000000000001</v>
          </cell>
          <cell r="CE436">
            <v>35.587000000000003</v>
          </cell>
          <cell r="CF436">
            <v>505.33540000000011</v>
          </cell>
          <cell r="CG436">
            <v>14.23</v>
          </cell>
          <cell r="CH436">
            <v>29.400000000000002</v>
          </cell>
          <cell r="CI436">
            <v>418.36200000000002</v>
          </cell>
          <cell r="CJ436">
            <v>923.69740000000013</v>
          </cell>
          <cell r="CL436">
            <v>1453.64</v>
          </cell>
        </row>
        <row r="437">
          <cell r="A437" t="str">
            <v>08/13/2007</v>
          </cell>
          <cell r="B437">
            <v>39307</v>
          </cell>
          <cell r="C437">
            <v>105.30267179243411</v>
          </cell>
          <cell r="D437">
            <v>133.14051985571007</v>
          </cell>
          <cell r="E437">
            <v>52.151732889469606</v>
          </cell>
          <cell r="F437">
            <v>51.321698754948855</v>
          </cell>
          <cell r="G437">
            <v>114.51134930643126</v>
          </cell>
          <cell r="H437">
            <v>156.98751510269835</v>
          </cell>
          <cell r="I437">
            <v>77.960000000000008</v>
          </cell>
          <cell r="J437">
            <v>37.61</v>
          </cell>
          <cell r="K437">
            <v>203.90899999999999</v>
          </cell>
          <cell r="L437">
            <v>7669.0174899999993</v>
          </cell>
          <cell r="M437">
            <v>88.58</v>
          </cell>
          <cell r="N437">
            <v>66.733000000000004</v>
          </cell>
          <cell r="O437">
            <v>5911.2091399999999</v>
          </cell>
          <cell r="P437">
            <v>83.79</v>
          </cell>
          <cell r="Q437">
            <v>153.173</v>
          </cell>
          <cell r="R437">
            <v>12834.365670000001</v>
          </cell>
          <cell r="S437">
            <v>31.61</v>
          </cell>
          <cell r="T437">
            <v>93.539200000000008</v>
          </cell>
          <cell r="U437">
            <v>2956.7741120000001</v>
          </cell>
          <cell r="V437">
            <v>26.64</v>
          </cell>
          <cell r="W437">
            <v>367.14</v>
          </cell>
          <cell r="X437">
            <v>9780.6095999999998</v>
          </cell>
          <cell r="Y437">
            <v>87.26</v>
          </cell>
          <cell r="Z437">
            <v>68.25</v>
          </cell>
          <cell r="AA437">
            <v>5955.4950000000008</v>
          </cell>
          <cell r="AB437">
            <v>22.46</v>
          </cell>
          <cell r="AC437">
            <v>120.90600000000001</v>
          </cell>
          <cell r="AD437">
            <v>2715.5487600000001</v>
          </cell>
          <cell r="AE437">
            <v>69.19</v>
          </cell>
          <cell r="AF437">
            <v>130.816</v>
          </cell>
          <cell r="AG437">
            <v>9051.1590400000005</v>
          </cell>
          <cell r="AH437">
            <v>56.5</v>
          </cell>
          <cell r="AI437">
            <v>82.088999999999999</v>
          </cell>
          <cell r="AJ437">
            <v>4638.0285000000003</v>
          </cell>
          <cell r="AK437">
            <v>61512.207311999999</v>
          </cell>
          <cell r="AM437">
            <v>41.07</v>
          </cell>
          <cell r="AN437">
            <v>48.029000000000003</v>
          </cell>
          <cell r="AO437">
            <v>1972.5510300000001</v>
          </cell>
          <cell r="AP437">
            <v>62.09</v>
          </cell>
          <cell r="AQ437">
            <v>66.691000000000003</v>
          </cell>
          <cell r="AR437">
            <v>4140.8441900000007</v>
          </cell>
          <cell r="AS437">
            <v>131.32</v>
          </cell>
          <cell r="AT437">
            <v>41.792000000000002</v>
          </cell>
          <cell r="AU437">
            <v>5488.1254399999998</v>
          </cell>
          <cell r="AV437">
            <v>77.960000000000008</v>
          </cell>
          <cell r="AW437">
            <v>27.323</v>
          </cell>
          <cell r="AX437">
            <v>2130.1010800000004</v>
          </cell>
          <cell r="AY437">
            <v>7.8000000000000007</v>
          </cell>
          <cell r="AZ437">
            <v>39.210999999999999</v>
          </cell>
          <cell r="BA437">
            <v>305.8458</v>
          </cell>
          <cell r="BB437">
            <v>94.98</v>
          </cell>
          <cell r="BC437">
            <v>95.55</v>
          </cell>
          <cell r="BD437">
            <v>9075.3389999999999</v>
          </cell>
          <cell r="BE437">
            <v>23112.806539999998</v>
          </cell>
          <cell r="BG437">
            <v>35.630000000000003</v>
          </cell>
          <cell r="BH437">
            <v>120.883</v>
          </cell>
          <cell r="BI437">
            <v>4307.0612900000006</v>
          </cell>
          <cell r="BJ437">
            <v>16.87</v>
          </cell>
          <cell r="BK437">
            <v>314.63400000000001</v>
          </cell>
          <cell r="BL437">
            <v>5307.8755800000008</v>
          </cell>
          <cell r="BM437">
            <v>33.800000000000004</v>
          </cell>
          <cell r="BN437">
            <v>89.513999999999996</v>
          </cell>
          <cell r="BO437">
            <v>3025.5732000000003</v>
          </cell>
          <cell r="BP437">
            <v>32.92</v>
          </cell>
          <cell r="BQ437">
            <v>160.286</v>
          </cell>
          <cell r="BR437">
            <v>5276.6151200000004</v>
          </cell>
          <cell r="BS437">
            <v>18.850000000000001</v>
          </cell>
          <cell r="BT437">
            <v>255.90600000000001</v>
          </cell>
          <cell r="BU437">
            <v>4823.8281000000006</v>
          </cell>
          <cell r="BV437">
            <v>599.1</v>
          </cell>
          <cell r="BW437">
            <v>5.6080000000000005</v>
          </cell>
          <cell r="BX437">
            <v>3359.7528000000007</v>
          </cell>
          <cell r="BY437">
            <v>23.11</v>
          </cell>
          <cell r="BZ437">
            <v>156.703</v>
          </cell>
          <cell r="CA437">
            <v>3621.4063299999998</v>
          </cell>
          <cell r="CB437">
            <v>29722.112420000005</v>
          </cell>
          <cell r="CD437">
            <v>14.15</v>
          </cell>
          <cell r="CE437">
            <v>35.587000000000003</v>
          </cell>
          <cell r="CF437">
            <v>503.55605000000008</v>
          </cell>
          <cell r="CG437">
            <v>13.77</v>
          </cell>
          <cell r="CH437">
            <v>29.400000000000002</v>
          </cell>
          <cell r="CI437">
            <v>404.83800000000002</v>
          </cell>
          <cell r="CJ437">
            <v>908.39405000000011</v>
          </cell>
          <cell r="CL437">
            <v>1452.92</v>
          </cell>
        </row>
        <row r="438">
          <cell r="A438" t="str">
            <v>08/14/2007</v>
          </cell>
          <cell r="B438">
            <v>39308</v>
          </cell>
          <cell r="C438">
            <v>102.56624776432184</v>
          </cell>
          <cell r="D438">
            <v>128.96401022407889</v>
          </cell>
          <cell r="E438">
            <v>49.889511851710985</v>
          </cell>
          <cell r="F438">
            <v>48.751617913167586</v>
          </cell>
          <cell r="G438">
            <v>112.43221941992432</v>
          </cell>
          <cell r="H438">
            <v>153.56423681031009</v>
          </cell>
          <cell r="I438">
            <v>76.260000000000005</v>
          </cell>
          <cell r="J438">
            <v>36.380000000000003</v>
          </cell>
          <cell r="K438">
            <v>203.90899999999999</v>
          </cell>
          <cell r="L438">
            <v>7418.2094200000001</v>
          </cell>
          <cell r="M438">
            <v>87.820000000000007</v>
          </cell>
          <cell r="N438">
            <v>66.733000000000004</v>
          </cell>
          <cell r="O438">
            <v>5860.4920600000005</v>
          </cell>
          <cell r="P438">
            <v>82.600000000000009</v>
          </cell>
          <cell r="Q438">
            <v>153.173</v>
          </cell>
          <cell r="R438">
            <v>12652.089800000002</v>
          </cell>
          <cell r="S438">
            <v>30.85</v>
          </cell>
          <cell r="T438">
            <v>93.539200000000008</v>
          </cell>
          <cell r="U438">
            <v>2885.6843200000003</v>
          </cell>
          <cell r="V438">
            <v>25.87</v>
          </cell>
          <cell r="W438">
            <v>367.14</v>
          </cell>
          <cell r="X438">
            <v>9497.9117999999999</v>
          </cell>
          <cell r="Y438">
            <v>85.710000000000008</v>
          </cell>
          <cell r="Z438">
            <v>68.25</v>
          </cell>
          <cell r="AA438">
            <v>5849.7075000000004</v>
          </cell>
          <cell r="AB438">
            <v>22.16</v>
          </cell>
          <cell r="AC438">
            <v>120.90600000000001</v>
          </cell>
          <cell r="AD438">
            <v>2679.2769600000001</v>
          </cell>
          <cell r="AE438">
            <v>65.52</v>
          </cell>
          <cell r="AF438">
            <v>130.816</v>
          </cell>
          <cell r="AG438">
            <v>8571.0643199999995</v>
          </cell>
          <cell r="AH438">
            <v>54.81</v>
          </cell>
          <cell r="AI438">
            <v>82.088999999999999</v>
          </cell>
          <cell r="AJ438">
            <v>4499.2980900000002</v>
          </cell>
          <cell r="AK438">
            <v>59913.734270000001</v>
          </cell>
          <cell r="AM438">
            <v>40.04</v>
          </cell>
          <cell r="AN438">
            <v>48.029000000000003</v>
          </cell>
          <cell r="AO438">
            <v>1923.0811600000002</v>
          </cell>
          <cell r="AP438">
            <v>61.64</v>
          </cell>
          <cell r="AQ438">
            <v>66.691000000000003</v>
          </cell>
          <cell r="AR438">
            <v>4110.8332399999999</v>
          </cell>
          <cell r="AS438">
            <v>127</v>
          </cell>
          <cell r="AT438">
            <v>41.792000000000002</v>
          </cell>
          <cell r="AU438">
            <v>5307.5839999999998</v>
          </cell>
          <cell r="AV438">
            <v>76.260000000000005</v>
          </cell>
          <cell r="AW438">
            <v>27.323</v>
          </cell>
          <cell r="AX438">
            <v>2083.6519800000001</v>
          </cell>
          <cell r="AY438">
            <v>7.75</v>
          </cell>
          <cell r="AZ438">
            <v>39.210999999999999</v>
          </cell>
          <cell r="BA438">
            <v>303.88524999999998</v>
          </cell>
          <cell r="BB438">
            <v>90.62</v>
          </cell>
          <cell r="BC438">
            <v>95.55</v>
          </cell>
          <cell r="BD438">
            <v>8658.741</v>
          </cell>
          <cell r="BE438">
            <v>22387.77663</v>
          </cell>
          <cell r="BG438">
            <v>33.520000000000003</v>
          </cell>
          <cell r="BH438">
            <v>120.883</v>
          </cell>
          <cell r="BI438">
            <v>4051.9981600000001</v>
          </cell>
          <cell r="BJ438">
            <v>16.63</v>
          </cell>
          <cell r="BK438">
            <v>314.63400000000001</v>
          </cell>
          <cell r="BL438">
            <v>5232.3634199999997</v>
          </cell>
          <cell r="BM438">
            <v>32.07</v>
          </cell>
          <cell r="BN438">
            <v>89.513999999999996</v>
          </cell>
          <cell r="BO438">
            <v>2870.71398</v>
          </cell>
          <cell r="BP438">
            <v>31.5</v>
          </cell>
          <cell r="BQ438">
            <v>160.286</v>
          </cell>
          <cell r="BR438">
            <v>5049.009</v>
          </cell>
          <cell r="BS438">
            <v>17.420000000000002</v>
          </cell>
          <cell r="BT438">
            <v>255.90600000000001</v>
          </cell>
          <cell r="BU438">
            <v>4457.8825200000001</v>
          </cell>
          <cell r="BV438">
            <v>582</v>
          </cell>
          <cell r="BW438">
            <v>5.6080000000000005</v>
          </cell>
          <cell r="BX438">
            <v>3263.8560000000002</v>
          </cell>
          <cell r="BY438">
            <v>22.38</v>
          </cell>
          <cell r="BZ438">
            <v>156.703</v>
          </cell>
          <cell r="CA438">
            <v>3507.01314</v>
          </cell>
          <cell r="CB438">
            <v>28432.836220000001</v>
          </cell>
          <cell r="CD438">
            <v>13.26</v>
          </cell>
          <cell r="CE438">
            <v>35.587000000000003</v>
          </cell>
          <cell r="CF438">
            <v>471.88362000000006</v>
          </cell>
          <cell r="CG438">
            <v>13.3</v>
          </cell>
          <cell r="CH438">
            <v>29.400000000000002</v>
          </cell>
          <cell r="CI438">
            <v>391.02000000000004</v>
          </cell>
          <cell r="CJ438">
            <v>862.90362000000005</v>
          </cell>
          <cell r="CL438">
            <v>1426.54</v>
          </cell>
        </row>
        <row r="439">
          <cell r="A439" t="str">
            <v>08/15/2007</v>
          </cell>
          <cell r="B439">
            <v>39309</v>
          </cell>
          <cell r="C439">
            <v>100.04914511542707</v>
          </cell>
          <cell r="D439">
            <v>126.44662364191899</v>
          </cell>
          <cell r="E439">
            <v>47.630576051879828</v>
          </cell>
          <cell r="F439">
            <v>47.880057443955941</v>
          </cell>
          <cell r="G439">
            <v>110.86853720050441</v>
          </cell>
          <cell r="H439">
            <v>150.3826016915022</v>
          </cell>
          <cell r="I439">
            <v>74.680000000000007</v>
          </cell>
          <cell r="J439">
            <v>34.119999999999997</v>
          </cell>
          <cell r="K439">
            <v>203.90899999999999</v>
          </cell>
          <cell r="L439">
            <v>6957.3750799999989</v>
          </cell>
          <cell r="M439">
            <v>86.99</v>
          </cell>
          <cell r="N439">
            <v>66.733000000000004</v>
          </cell>
          <cell r="O439">
            <v>5805.1036700000004</v>
          </cell>
          <cell r="P439">
            <v>80.850000000000009</v>
          </cell>
          <cell r="Q439">
            <v>153.173</v>
          </cell>
          <cell r="R439">
            <v>12384.037050000001</v>
          </cell>
          <cell r="S439">
            <v>31.23</v>
          </cell>
          <cell r="T439">
            <v>93.539200000000008</v>
          </cell>
          <cell r="U439">
            <v>2921.2292160000002</v>
          </cell>
          <cell r="V439">
            <v>24.77</v>
          </cell>
          <cell r="W439">
            <v>367.14</v>
          </cell>
          <cell r="X439">
            <v>9094.0577999999987</v>
          </cell>
          <cell r="Y439">
            <v>84.12</v>
          </cell>
          <cell r="Z439">
            <v>68.25</v>
          </cell>
          <cell r="AA439">
            <v>5741.1900000000005</v>
          </cell>
          <cell r="AB439">
            <v>21.3</v>
          </cell>
          <cell r="AC439">
            <v>120.90600000000001</v>
          </cell>
          <cell r="AD439">
            <v>2575.2978000000003</v>
          </cell>
          <cell r="AE439">
            <v>65.28</v>
          </cell>
          <cell r="AF439">
            <v>130.816</v>
          </cell>
          <cell r="AG439">
            <v>8539.6684800000003</v>
          </cell>
          <cell r="AH439">
            <v>53.910000000000004</v>
          </cell>
          <cell r="AI439">
            <v>82.088999999999999</v>
          </cell>
          <cell r="AJ439">
            <v>4425.4179899999999</v>
          </cell>
          <cell r="AK439">
            <v>58443.377086</v>
          </cell>
          <cell r="AM439">
            <v>38.130000000000003</v>
          </cell>
          <cell r="AN439">
            <v>48.029000000000003</v>
          </cell>
          <cell r="AO439">
            <v>1831.3457700000004</v>
          </cell>
          <cell r="AP439">
            <v>60.95</v>
          </cell>
          <cell r="AQ439">
            <v>66.691000000000003</v>
          </cell>
          <cell r="AR439">
            <v>4064.8164500000003</v>
          </cell>
          <cell r="AS439">
            <v>125.88000000000001</v>
          </cell>
          <cell r="AT439">
            <v>41.792000000000002</v>
          </cell>
          <cell r="AU439">
            <v>5260.7769600000011</v>
          </cell>
          <cell r="AV439">
            <v>74.680000000000007</v>
          </cell>
          <cell r="AW439">
            <v>27.323</v>
          </cell>
          <cell r="AX439">
            <v>2040.4816400000002</v>
          </cell>
          <cell r="AY439">
            <v>7.53</v>
          </cell>
          <cell r="AZ439">
            <v>39.210999999999999</v>
          </cell>
          <cell r="BA439">
            <v>295.25882999999999</v>
          </cell>
          <cell r="BB439">
            <v>88.52</v>
          </cell>
          <cell r="BC439">
            <v>95.55</v>
          </cell>
          <cell r="BD439">
            <v>8458.0859999999993</v>
          </cell>
          <cell r="BE439">
            <v>21950.765650000001</v>
          </cell>
          <cell r="BG439">
            <v>32.230000000000004</v>
          </cell>
          <cell r="BH439">
            <v>120.883</v>
          </cell>
          <cell r="BI439">
            <v>3896.0590900000002</v>
          </cell>
          <cell r="BJ439">
            <v>15.69</v>
          </cell>
          <cell r="BK439">
            <v>314.63400000000001</v>
          </cell>
          <cell r="BL439">
            <v>4936.6074600000002</v>
          </cell>
          <cell r="BM439">
            <v>30.38</v>
          </cell>
          <cell r="BN439">
            <v>89.513999999999996</v>
          </cell>
          <cell r="BO439">
            <v>2719.4353199999996</v>
          </cell>
          <cell r="BP439">
            <v>30.02</v>
          </cell>
          <cell r="BQ439">
            <v>160.286</v>
          </cell>
          <cell r="BR439">
            <v>4811.7857199999999</v>
          </cell>
          <cell r="BS439">
            <v>16.900000000000002</v>
          </cell>
          <cell r="BT439">
            <v>255.90600000000001</v>
          </cell>
          <cell r="BU439">
            <v>4324.8114000000005</v>
          </cell>
          <cell r="BV439">
            <v>542.75</v>
          </cell>
          <cell r="BW439">
            <v>5.6080000000000005</v>
          </cell>
          <cell r="BX439">
            <v>3043.7420000000002</v>
          </cell>
          <cell r="BY439">
            <v>21.78</v>
          </cell>
          <cell r="BZ439">
            <v>156.703</v>
          </cell>
          <cell r="CA439">
            <v>3412.99134</v>
          </cell>
          <cell r="CB439">
            <v>27145.432329999996</v>
          </cell>
          <cell r="CD439">
            <v>13</v>
          </cell>
          <cell r="CE439">
            <v>35.587000000000003</v>
          </cell>
          <cell r="CF439">
            <v>462.63100000000003</v>
          </cell>
          <cell r="CG439">
            <v>13.09</v>
          </cell>
          <cell r="CH439">
            <v>29.400000000000002</v>
          </cell>
          <cell r="CI439">
            <v>384.846</v>
          </cell>
          <cell r="CJ439">
            <v>847.47700000000009</v>
          </cell>
          <cell r="CL439">
            <v>1406.7</v>
          </cell>
        </row>
        <row r="440">
          <cell r="A440" t="str">
            <v>08/16/2007</v>
          </cell>
          <cell r="B440">
            <v>39310</v>
          </cell>
          <cell r="C440">
            <v>100.79911206812744</v>
          </cell>
          <cell r="D440">
            <v>124.76656677355622</v>
          </cell>
          <cell r="E440">
            <v>48.67663694737017</v>
          </cell>
          <cell r="F440">
            <v>49.899374433038481</v>
          </cell>
          <cell r="G440">
            <v>111.22872005044135</v>
          </cell>
          <cell r="H440">
            <v>143.97905759162302</v>
          </cell>
          <cell r="I440">
            <v>71.5</v>
          </cell>
          <cell r="J440">
            <v>33.840000000000003</v>
          </cell>
          <cell r="K440">
            <v>203.90899999999999</v>
          </cell>
          <cell r="L440">
            <v>6900.2805600000002</v>
          </cell>
          <cell r="M440">
            <v>87.350000000000009</v>
          </cell>
          <cell r="N440">
            <v>66.733000000000004</v>
          </cell>
          <cell r="O440">
            <v>5829.1275500000011</v>
          </cell>
          <cell r="P440">
            <v>82.55</v>
          </cell>
          <cell r="Q440">
            <v>153.173</v>
          </cell>
          <cell r="R440">
            <v>12644.43115</v>
          </cell>
          <cell r="S440">
            <v>28.35</v>
          </cell>
          <cell r="T440">
            <v>93.539200000000008</v>
          </cell>
          <cell r="U440">
            <v>2651.8363200000003</v>
          </cell>
          <cell r="V440">
            <v>25.63</v>
          </cell>
          <cell r="W440">
            <v>367.14</v>
          </cell>
          <cell r="X440">
            <v>9409.7981999999993</v>
          </cell>
          <cell r="Y440">
            <v>87.52</v>
          </cell>
          <cell r="Z440">
            <v>68.25</v>
          </cell>
          <cell r="AA440">
            <v>5973.24</v>
          </cell>
          <cell r="AB440">
            <v>21.46</v>
          </cell>
          <cell r="AC440">
            <v>120.90600000000001</v>
          </cell>
          <cell r="AD440">
            <v>2594.6427600000002</v>
          </cell>
          <cell r="AE440">
            <v>64.27</v>
          </cell>
          <cell r="AF440">
            <v>130.816</v>
          </cell>
          <cell r="AG440">
            <v>8407.5443199999991</v>
          </cell>
          <cell r="AH440">
            <v>54.46</v>
          </cell>
          <cell r="AI440">
            <v>82.088999999999999</v>
          </cell>
          <cell r="AJ440">
            <v>4470.5669399999997</v>
          </cell>
          <cell r="AK440">
            <v>58881.467799999999</v>
          </cell>
          <cell r="AM440">
            <v>39.450000000000003</v>
          </cell>
          <cell r="AN440">
            <v>48.029000000000003</v>
          </cell>
          <cell r="AO440">
            <v>1894.7440500000002</v>
          </cell>
          <cell r="AP440">
            <v>59.99</v>
          </cell>
          <cell r="AQ440">
            <v>66.691000000000003</v>
          </cell>
          <cell r="AR440">
            <v>4000.7930900000001</v>
          </cell>
          <cell r="AS440">
            <v>124.62</v>
          </cell>
          <cell r="AT440">
            <v>41.792000000000002</v>
          </cell>
          <cell r="AU440">
            <v>5208.1190400000005</v>
          </cell>
          <cell r="AV440">
            <v>71.5</v>
          </cell>
          <cell r="AW440">
            <v>27.323</v>
          </cell>
          <cell r="AX440">
            <v>1953.5944999999999</v>
          </cell>
          <cell r="AY440">
            <v>7.59</v>
          </cell>
          <cell r="AZ440">
            <v>39.210999999999999</v>
          </cell>
          <cell r="BA440">
            <v>297.61149</v>
          </cell>
          <cell r="BB440">
            <v>86.91</v>
          </cell>
          <cell r="BC440">
            <v>95.55</v>
          </cell>
          <cell r="BD440">
            <v>8304.2505000000001</v>
          </cell>
          <cell r="BE440">
            <v>21659.112670000002</v>
          </cell>
          <cell r="BG440">
            <v>32.450000000000003</v>
          </cell>
          <cell r="BH440">
            <v>120.883</v>
          </cell>
          <cell r="BI440">
            <v>3922.65335</v>
          </cell>
          <cell r="BJ440">
            <v>15.91</v>
          </cell>
          <cell r="BK440">
            <v>314.63400000000001</v>
          </cell>
          <cell r="BL440">
            <v>5005.8269399999999</v>
          </cell>
          <cell r="BM440">
            <v>31.66</v>
          </cell>
          <cell r="BN440">
            <v>89.513999999999996</v>
          </cell>
          <cell r="BO440">
            <v>2834.0132399999998</v>
          </cell>
          <cell r="BP440">
            <v>30.96</v>
          </cell>
          <cell r="BQ440">
            <v>160.286</v>
          </cell>
          <cell r="BR440">
            <v>4962.4545600000001</v>
          </cell>
          <cell r="BS440">
            <v>17.14</v>
          </cell>
          <cell r="BT440">
            <v>255.90600000000001</v>
          </cell>
          <cell r="BU440">
            <v>4386.2288400000007</v>
          </cell>
          <cell r="BV440">
            <v>555</v>
          </cell>
          <cell r="BW440">
            <v>5.6080000000000005</v>
          </cell>
          <cell r="BX440">
            <v>3112.4400000000005</v>
          </cell>
          <cell r="BY440">
            <v>22.45</v>
          </cell>
          <cell r="BZ440">
            <v>156.703</v>
          </cell>
          <cell r="CA440">
            <v>3517.9823499999998</v>
          </cell>
          <cell r="CB440">
            <v>27741.599279999995</v>
          </cell>
          <cell r="CD440">
            <v>13.93</v>
          </cell>
          <cell r="CE440">
            <v>35.587000000000003</v>
          </cell>
          <cell r="CF440">
            <v>495.72691000000003</v>
          </cell>
          <cell r="CG440">
            <v>13.18</v>
          </cell>
          <cell r="CH440">
            <v>29.400000000000002</v>
          </cell>
          <cell r="CI440">
            <v>387.49200000000002</v>
          </cell>
          <cell r="CJ440">
            <v>883.21891000000005</v>
          </cell>
          <cell r="CL440">
            <v>1411.27</v>
          </cell>
        </row>
        <row r="441">
          <cell r="A441" t="str">
            <v>08/17/2007</v>
          </cell>
          <cell r="B441">
            <v>39311</v>
          </cell>
          <cell r="C441">
            <v>102.13966005319766</v>
          </cell>
          <cell r="D441">
            <v>126.33904268986167</v>
          </cell>
          <cell r="E441">
            <v>49.297487766602487</v>
          </cell>
          <cell r="F441">
            <v>48.9447896683998</v>
          </cell>
          <cell r="G441">
            <v>113.96122320302646</v>
          </cell>
          <cell r="H441">
            <v>146.49617398308496</v>
          </cell>
          <cell r="I441">
            <v>72.75</v>
          </cell>
          <cell r="J441">
            <v>33.4</v>
          </cell>
          <cell r="K441">
            <v>203.90899999999999</v>
          </cell>
          <cell r="L441">
            <v>6810.5605999999998</v>
          </cell>
          <cell r="M441">
            <v>87.99</v>
          </cell>
          <cell r="N441">
            <v>66.733000000000004</v>
          </cell>
          <cell r="O441">
            <v>5871.8366699999997</v>
          </cell>
          <cell r="P441">
            <v>83</v>
          </cell>
          <cell r="Q441">
            <v>153.173</v>
          </cell>
          <cell r="R441">
            <v>12713.359</v>
          </cell>
          <cell r="S441">
            <v>29.5</v>
          </cell>
          <cell r="T441">
            <v>93.539200000000008</v>
          </cell>
          <cell r="U441">
            <v>2759.4064000000003</v>
          </cell>
          <cell r="V441">
            <v>26.3</v>
          </cell>
          <cell r="W441">
            <v>367.14</v>
          </cell>
          <cell r="X441">
            <v>9655.7819999999992</v>
          </cell>
          <cell r="Y441">
            <v>86.33</v>
          </cell>
          <cell r="Z441">
            <v>68.25</v>
          </cell>
          <cell r="AA441">
            <v>5892.0225</v>
          </cell>
          <cell r="AB441">
            <v>21.73</v>
          </cell>
          <cell r="AC441">
            <v>120.90600000000001</v>
          </cell>
          <cell r="AD441">
            <v>2627.2873800000002</v>
          </cell>
          <cell r="AE441">
            <v>66.59</v>
          </cell>
          <cell r="AF441">
            <v>130.816</v>
          </cell>
          <cell r="AG441">
            <v>8711.0374400000001</v>
          </cell>
          <cell r="AH441">
            <v>56.32</v>
          </cell>
          <cell r="AI441">
            <v>82.088999999999999</v>
          </cell>
          <cell r="AJ441">
            <v>4623.2524800000001</v>
          </cell>
          <cell r="AK441">
            <v>59664.544470000001</v>
          </cell>
          <cell r="AM441">
            <v>39.42</v>
          </cell>
          <cell r="AN441">
            <v>48.029000000000003</v>
          </cell>
          <cell r="AO441">
            <v>1893.3031800000001</v>
          </cell>
          <cell r="AP441">
            <v>60.900000000000006</v>
          </cell>
          <cell r="AQ441">
            <v>66.691000000000003</v>
          </cell>
          <cell r="AR441">
            <v>4061.4819000000007</v>
          </cell>
          <cell r="AS441">
            <v>125.42</v>
          </cell>
          <cell r="AT441">
            <v>41.792000000000002</v>
          </cell>
          <cell r="AU441">
            <v>5241.5526399999999</v>
          </cell>
          <cell r="AV441">
            <v>72.75</v>
          </cell>
          <cell r="AW441">
            <v>27.323</v>
          </cell>
          <cell r="AX441">
            <v>1987.7482500000001</v>
          </cell>
          <cell r="AY441">
            <v>7.54</v>
          </cell>
          <cell r="AZ441">
            <v>39.210999999999999</v>
          </cell>
          <cell r="BA441">
            <v>295.65093999999999</v>
          </cell>
          <cell r="BB441">
            <v>88.460000000000008</v>
          </cell>
          <cell r="BC441">
            <v>95.55</v>
          </cell>
          <cell r="BD441">
            <v>8452.353000000001</v>
          </cell>
          <cell r="BE441">
            <v>21932.089910000002</v>
          </cell>
          <cell r="BG441">
            <v>32.51</v>
          </cell>
          <cell r="BH441">
            <v>120.883</v>
          </cell>
          <cell r="BI441">
            <v>3929.9063299999998</v>
          </cell>
          <cell r="BJ441">
            <v>16.5</v>
          </cell>
          <cell r="BK441">
            <v>314.63400000000001</v>
          </cell>
          <cell r="BL441">
            <v>5191.4610000000002</v>
          </cell>
          <cell r="BM441">
            <v>32.300000000000004</v>
          </cell>
          <cell r="BN441">
            <v>89.513999999999996</v>
          </cell>
          <cell r="BO441">
            <v>2891.3022000000001</v>
          </cell>
          <cell r="BP441">
            <v>30.43</v>
          </cell>
          <cell r="BQ441">
            <v>160.286</v>
          </cell>
          <cell r="BR441">
            <v>4877.5029800000002</v>
          </cell>
          <cell r="BS441">
            <v>17.46</v>
          </cell>
          <cell r="BT441">
            <v>255.90600000000001</v>
          </cell>
          <cell r="BU441">
            <v>4468.1187600000003</v>
          </cell>
          <cell r="BV441">
            <v>569</v>
          </cell>
          <cell r="BW441">
            <v>5.6080000000000005</v>
          </cell>
          <cell r="BX441">
            <v>3190.9520000000002</v>
          </cell>
          <cell r="BY441">
            <v>22.63</v>
          </cell>
          <cell r="BZ441">
            <v>156.703</v>
          </cell>
          <cell r="CA441">
            <v>3546.1888899999999</v>
          </cell>
          <cell r="CB441">
            <v>28095.432160000004</v>
          </cell>
          <cell r="CD441">
            <v>13.48</v>
          </cell>
          <cell r="CE441">
            <v>35.587000000000003</v>
          </cell>
          <cell r="CF441">
            <v>479.71276000000006</v>
          </cell>
          <cell r="CG441">
            <v>13.15</v>
          </cell>
          <cell r="CH441">
            <v>29.400000000000002</v>
          </cell>
          <cell r="CI441">
            <v>386.61</v>
          </cell>
          <cell r="CJ441">
            <v>866.32276000000002</v>
          </cell>
          <cell r="CL441">
            <v>1445.94</v>
          </cell>
        </row>
        <row r="442">
          <cell r="A442" t="str">
            <v>08/20/2007</v>
          </cell>
          <cell r="B442">
            <v>39314</v>
          </cell>
          <cell r="C442">
            <v>103.40030968277674</v>
          </cell>
          <cell r="D442">
            <v>126.91048309332939</v>
          </cell>
          <cell r="E442">
            <v>48.726393884936861</v>
          </cell>
          <cell r="F442">
            <v>48.404538810259247</v>
          </cell>
          <cell r="G442">
            <v>113.93048549810842</v>
          </cell>
          <cell r="H442">
            <v>149.81876761981474</v>
          </cell>
          <cell r="I442">
            <v>74.400000000000006</v>
          </cell>
          <cell r="J442">
            <v>34.69</v>
          </cell>
          <cell r="K442">
            <v>203.90899999999999</v>
          </cell>
          <cell r="L442">
            <v>7073.6032099999993</v>
          </cell>
          <cell r="M442">
            <v>88.320000000000007</v>
          </cell>
          <cell r="N442">
            <v>66.733000000000004</v>
          </cell>
          <cell r="O442">
            <v>5893.8585600000006</v>
          </cell>
          <cell r="P442">
            <v>83.17</v>
          </cell>
          <cell r="Q442">
            <v>153.173</v>
          </cell>
          <cell r="R442">
            <v>12739.39841</v>
          </cell>
          <cell r="S442">
            <v>30.6</v>
          </cell>
          <cell r="T442">
            <v>93.539200000000008</v>
          </cell>
          <cell r="U442">
            <v>2862.2995200000005</v>
          </cell>
          <cell r="V442">
            <v>26.62</v>
          </cell>
          <cell r="W442">
            <v>367.14</v>
          </cell>
          <cell r="X442">
            <v>9773.2667999999994</v>
          </cell>
          <cell r="Y442">
            <v>86.68</v>
          </cell>
          <cell r="Z442">
            <v>68.25</v>
          </cell>
          <cell r="AA442">
            <v>5915.9100000000008</v>
          </cell>
          <cell r="AB442">
            <v>21.94</v>
          </cell>
          <cell r="AC442">
            <v>120.90600000000001</v>
          </cell>
          <cell r="AD442">
            <v>2652.6776400000003</v>
          </cell>
          <cell r="AE442">
            <v>67.83</v>
          </cell>
          <cell r="AF442">
            <v>130.816</v>
          </cell>
          <cell r="AG442">
            <v>8873.24928</v>
          </cell>
          <cell r="AH442">
            <v>56.24</v>
          </cell>
          <cell r="AI442">
            <v>82.088999999999999</v>
          </cell>
          <cell r="AJ442">
            <v>4616.6853600000004</v>
          </cell>
          <cell r="AK442">
            <v>60400.948780000006</v>
          </cell>
          <cell r="AM442">
            <v>39.78</v>
          </cell>
          <cell r="AN442">
            <v>48.029000000000003</v>
          </cell>
          <cell r="AO442">
            <v>1910.5936200000001</v>
          </cell>
          <cell r="AP442">
            <v>60.95</v>
          </cell>
          <cell r="AQ442">
            <v>66.691000000000003</v>
          </cell>
          <cell r="AR442">
            <v>4064.8164500000003</v>
          </cell>
          <cell r="AS442">
            <v>126.80000000000001</v>
          </cell>
          <cell r="AT442">
            <v>41.792000000000002</v>
          </cell>
          <cell r="AU442">
            <v>5299.2256000000007</v>
          </cell>
          <cell r="AV442">
            <v>74.400000000000006</v>
          </cell>
          <cell r="AW442">
            <v>27.323</v>
          </cell>
          <cell r="AX442">
            <v>2032.8312000000001</v>
          </cell>
          <cell r="AY442">
            <v>7.63</v>
          </cell>
          <cell r="AZ442">
            <v>39.210999999999999</v>
          </cell>
          <cell r="BA442">
            <v>299.17992999999996</v>
          </cell>
          <cell r="BB442">
            <v>88.17</v>
          </cell>
          <cell r="BC442">
            <v>95.55</v>
          </cell>
          <cell r="BD442">
            <v>8424.6435000000001</v>
          </cell>
          <cell r="BE442">
            <v>22031.290300000001</v>
          </cell>
          <cell r="BG442">
            <v>31.96</v>
          </cell>
          <cell r="BH442">
            <v>120.883</v>
          </cell>
          <cell r="BI442">
            <v>3863.4206800000002</v>
          </cell>
          <cell r="BJ442">
            <v>16.55</v>
          </cell>
          <cell r="BK442">
            <v>314.63400000000001</v>
          </cell>
          <cell r="BL442">
            <v>5207.1927000000005</v>
          </cell>
          <cell r="BM442">
            <v>31.52</v>
          </cell>
          <cell r="BN442">
            <v>89.513999999999996</v>
          </cell>
          <cell r="BO442">
            <v>2821.48128</v>
          </cell>
          <cell r="BP442">
            <v>29.86</v>
          </cell>
          <cell r="BQ442">
            <v>160.286</v>
          </cell>
          <cell r="BR442">
            <v>4786.1399599999995</v>
          </cell>
          <cell r="BS442">
            <v>17.38</v>
          </cell>
          <cell r="BT442">
            <v>255.90600000000001</v>
          </cell>
          <cell r="BU442">
            <v>4447.6462799999999</v>
          </cell>
          <cell r="BV442">
            <v>569.45000000000005</v>
          </cell>
          <cell r="BW442">
            <v>5.6080000000000005</v>
          </cell>
          <cell r="BX442">
            <v>3193.4756000000007</v>
          </cell>
          <cell r="BY442">
            <v>22.02</v>
          </cell>
          <cell r="BZ442">
            <v>156.703</v>
          </cell>
          <cell r="CA442">
            <v>3450.6000600000002</v>
          </cell>
          <cell r="CB442">
            <v>27769.956560000002</v>
          </cell>
          <cell r="CD442">
            <v>13.36</v>
          </cell>
          <cell r="CE442">
            <v>35.587000000000003</v>
          </cell>
          <cell r="CF442">
            <v>475.44232000000005</v>
          </cell>
          <cell r="CG442">
            <v>12.97</v>
          </cell>
          <cell r="CH442">
            <v>29.400000000000002</v>
          </cell>
          <cell r="CI442">
            <v>381.31800000000004</v>
          </cell>
          <cell r="CJ442">
            <v>856.76032000000009</v>
          </cell>
          <cell r="CL442">
            <v>1445.55</v>
          </cell>
        </row>
        <row r="443">
          <cell r="A443" t="str">
            <v>08/21/2007</v>
          </cell>
          <cell r="B443">
            <v>39315</v>
          </cell>
          <cell r="C443">
            <v>103.30868372512319</v>
          </cell>
          <cell r="D443">
            <v>126.4017637880452</v>
          </cell>
          <cell r="E443">
            <v>48.197730932726493</v>
          </cell>
          <cell r="F443">
            <v>49.3137354384072</v>
          </cell>
          <cell r="G443">
            <v>114.05422446406052</v>
          </cell>
          <cell r="H443">
            <v>152.6379379782521</v>
          </cell>
          <cell r="I443">
            <v>75.8</v>
          </cell>
          <cell r="J443">
            <v>35.39</v>
          </cell>
          <cell r="K443">
            <v>203.90899999999999</v>
          </cell>
          <cell r="L443">
            <v>7216.3395099999998</v>
          </cell>
          <cell r="M443">
            <v>87.38</v>
          </cell>
          <cell r="N443">
            <v>66.733000000000004</v>
          </cell>
          <cell r="O443">
            <v>5831.1295399999999</v>
          </cell>
          <cell r="P443">
            <v>83.600000000000009</v>
          </cell>
          <cell r="Q443">
            <v>153.173</v>
          </cell>
          <cell r="R443">
            <v>12805.262800000002</v>
          </cell>
          <cell r="S443">
            <v>30.1</v>
          </cell>
          <cell r="T443">
            <v>93.539200000000008</v>
          </cell>
          <cell r="U443">
            <v>2815.5299200000004</v>
          </cell>
          <cell r="V443">
            <v>26.01</v>
          </cell>
          <cell r="W443">
            <v>367.14</v>
          </cell>
          <cell r="X443">
            <v>9549.3114000000005</v>
          </cell>
          <cell r="Y443">
            <v>86.5</v>
          </cell>
          <cell r="Z443">
            <v>68.25</v>
          </cell>
          <cell r="AA443">
            <v>5903.625</v>
          </cell>
          <cell r="AB443">
            <v>21.79</v>
          </cell>
          <cell r="AC443">
            <v>120.90600000000001</v>
          </cell>
          <cell r="AD443">
            <v>2634.5417400000001</v>
          </cell>
          <cell r="AE443">
            <v>68.84</v>
          </cell>
          <cell r="AF443">
            <v>130.816</v>
          </cell>
          <cell r="AG443">
            <v>9005.3734400000012</v>
          </cell>
          <cell r="AH443">
            <v>55.870000000000005</v>
          </cell>
          <cell r="AI443">
            <v>82.088999999999999</v>
          </cell>
          <cell r="AJ443">
            <v>4586.3124299999999</v>
          </cell>
          <cell r="AK443">
            <v>60347.425780000005</v>
          </cell>
          <cell r="AM443">
            <v>39</v>
          </cell>
          <cell r="AN443">
            <v>48.029000000000003</v>
          </cell>
          <cell r="AO443">
            <v>1873.1310000000001</v>
          </cell>
          <cell r="AP443">
            <v>61.25</v>
          </cell>
          <cell r="AQ443">
            <v>66.691000000000003</v>
          </cell>
          <cell r="AR443">
            <v>4084.82375</v>
          </cell>
          <cell r="AS443">
            <v>126.56</v>
          </cell>
          <cell r="AT443">
            <v>41.792000000000002</v>
          </cell>
          <cell r="AU443">
            <v>5289.1955200000002</v>
          </cell>
          <cell r="AV443">
            <v>75.8</v>
          </cell>
          <cell r="AW443">
            <v>27.323</v>
          </cell>
          <cell r="AX443">
            <v>2071.0834</v>
          </cell>
          <cell r="AY443">
            <v>7.54</v>
          </cell>
          <cell r="AZ443">
            <v>39.210999999999999</v>
          </cell>
          <cell r="BA443">
            <v>295.65093999999999</v>
          </cell>
          <cell r="BB443">
            <v>87.17</v>
          </cell>
          <cell r="BC443">
            <v>95.55</v>
          </cell>
          <cell r="BD443">
            <v>8329.093499999999</v>
          </cell>
          <cell r="BE443">
            <v>21942.978109999996</v>
          </cell>
          <cell r="BG443">
            <v>31.52</v>
          </cell>
          <cell r="BH443">
            <v>120.883</v>
          </cell>
          <cell r="BI443">
            <v>3810.23216</v>
          </cell>
          <cell r="BJ443">
            <v>16.34</v>
          </cell>
          <cell r="BK443">
            <v>314.63400000000001</v>
          </cell>
          <cell r="BL443">
            <v>5141.1195600000001</v>
          </cell>
          <cell r="BM443">
            <v>31.36</v>
          </cell>
          <cell r="BN443">
            <v>89.513999999999996</v>
          </cell>
          <cell r="BO443">
            <v>2807.15904</v>
          </cell>
          <cell r="BP443">
            <v>29.41</v>
          </cell>
          <cell r="BQ443">
            <v>160.286</v>
          </cell>
          <cell r="BR443">
            <v>4714.0112600000002</v>
          </cell>
          <cell r="BS443">
            <v>17.29</v>
          </cell>
          <cell r="BT443">
            <v>255.90600000000001</v>
          </cell>
          <cell r="BU443">
            <v>4424.61474</v>
          </cell>
          <cell r="BV443">
            <v>582.5</v>
          </cell>
          <cell r="BW443">
            <v>5.6080000000000005</v>
          </cell>
          <cell r="BX443">
            <v>3266.6600000000003</v>
          </cell>
          <cell r="BY443">
            <v>21.09</v>
          </cell>
          <cell r="BZ443">
            <v>156.703</v>
          </cell>
          <cell r="CA443">
            <v>3304.86627</v>
          </cell>
          <cell r="CB443">
            <v>27468.66303</v>
          </cell>
          <cell r="CD443">
            <v>13.3</v>
          </cell>
          <cell r="CE443">
            <v>35.587000000000003</v>
          </cell>
          <cell r="CF443">
            <v>473.30710000000005</v>
          </cell>
          <cell r="CG443">
            <v>13.59</v>
          </cell>
          <cell r="CH443">
            <v>29.400000000000002</v>
          </cell>
          <cell r="CI443">
            <v>399.54600000000005</v>
          </cell>
          <cell r="CJ443">
            <v>872.85310000000004</v>
          </cell>
          <cell r="CL443">
            <v>1447.1200000000001</v>
          </cell>
        </row>
        <row r="444">
          <cell r="A444" t="str">
            <v>08/22/2007</v>
          </cell>
          <cell r="B444">
            <v>39316</v>
          </cell>
          <cell r="C444">
            <v>104.84343130370412</v>
          </cell>
          <cell r="D444">
            <v>130.6724258630702</v>
          </cell>
          <cell r="E444">
            <v>48.67521077254473</v>
          </cell>
          <cell r="F444">
            <v>50.697609477071381</v>
          </cell>
          <cell r="G444">
            <v>115.39013240857501</v>
          </cell>
          <cell r="H444">
            <v>156.84655658477647</v>
          </cell>
          <cell r="I444">
            <v>77.89</v>
          </cell>
          <cell r="J444">
            <v>36.619999999999997</v>
          </cell>
          <cell r="K444">
            <v>203.90899999999999</v>
          </cell>
          <cell r="L444">
            <v>7467.1475799999989</v>
          </cell>
          <cell r="M444">
            <v>88.210000000000008</v>
          </cell>
          <cell r="N444">
            <v>66.733000000000004</v>
          </cell>
          <cell r="O444">
            <v>5886.5179300000009</v>
          </cell>
          <cell r="P444">
            <v>83.25</v>
          </cell>
          <cell r="Q444">
            <v>153.173</v>
          </cell>
          <cell r="R444">
            <v>12751.652250000001</v>
          </cell>
          <cell r="S444">
            <v>31.25</v>
          </cell>
          <cell r="T444">
            <v>93.539200000000008</v>
          </cell>
          <cell r="U444">
            <v>2923.1000000000004</v>
          </cell>
          <cell r="V444">
            <v>26.810000000000002</v>
          </cell>
          <cell r="W444">
            <v>367.14</v>
          </cell>
          <cell r="X444">
            <v>9843.0234</v>
          </cell>
          <cell r="Y444">
            <v>86.53</v>
          </cell>
          <cell r="Z444">
            <v>68.25</v>
          </cell>
          <cell r="AA444">
            <v>5905.6724999999997</v>
          </cell>
          <cell r="AB444">
            <v>22.06</v>
          </cell>
          <cell r="AC444">
            <v>120.90600000000001</v>
          </cell>
          <cell r="AD444">
            <v>2667.1863600000001</v>
          </cell>
          <cell r="AE444">
            <v>69.570000000000007</v>
          </cell>
          <cell r="AF444">
            <v>130.816</v>
          </cell>
          <cell r="AG444">
            <v>9100.8691200000012</v>
          </cell>
          <cell r="AH444">
            <v>57.24</v>
          </cell>
          <cell r="AI444">
            <v>82.088999999999999</v>
          </cell>
          <cell r="AJ444">
            <v>4698.7743600000003</v>
          </cell>
          <cell r="AK444">
            <v>61243.943500000001</v>
          </cell>
          <cell r="AM444">
            <v>39.25</v>
          </cell>
          <cell r="AN444">
            <v>48.029000000000003</v>
          </cell>
          <cell r="AO444">
            <v>1885.1382500000002</v>
          </cell>
          <cell r="AP444">
            <v>62.370000000000005</v>
          </cell>
          <cell r="AQ444">
            <v>66.691000000000003</v>
          </cell>
          <cell r="AR444">
            <v>4159.5176700000002</v>
          </cell>
          <cell r="AS444">
            <v>132.33000000000001</v>
          </cell>
          <cell r="AT444">
            <v>41.792000000000002</v>
          </cell>
          <cell r="AU444">
            <v>5530.3353600000009</v>
          </cell>
          <cell r="AV444">
            <v>77.89</v>
          </cell>
          <cell r="AW444">
            <v>27.323</v>
          </cell>
          <cell r="AX444">
            <v>2128.1884700000001</v>
          </cell>
          <cell r="AY444">
            <v>7.76</v>
          </cell>
          <cell r="AZ444">
            <v>39.210999999999999</v>
          </cell>
          <cell r="BA444">
            <v>304.27735999999999</v>
          </cell>
          <cell r="BB444">
            <v>90.81</v>
          </cell>
          <cell r="BC444">
            <v>95.55</v>
          </cell>
          <cell r="BD444">
            <v>8676.8955000000005</v>
          </cell>
          <cell r="BE444">
            <v>22684.352610000002</v>
          </cell>
          <cell r="BG444">
            <v>32.03</v>
          </cell>
          <cell r="BH444">
            <v>120.883</v>
          </cell>
          <cell r="BI444">
            <v>3871.88249</v>
          </cell>
          <cell r="BJ444">
            <v>16.38</v>
          </cell>
          <cell r="BK444">
            <v>314.63400000000001</v>
          </cell>
          <cell r="BL444">
            <v>5153.7049200000001</v>
          </cell>
          <cell r="BM444">
            <v>31.470000000000002</v>
          </cell>
          <cell r="BN444">
            <v>89.513999999999996</v>
          </cell>
          <cell r="BO444">
            <v>2817.00558</v>
          </cell>
          <cell r="BP444">
            <v>29.35</v>
          </cell>
          <cell r="BQ444">
            <v>160.286</v>
          </cell>
          <cell r="BR444">
            <v>4704.3941000000004</v>
          </cell>
          <cell r="BS444">
            <v>17.490000000000002</v>
          </cell>
          <cell r="BT444">
            <v>255.90600000000001</v>
          </cell>
          <cell r="BU444">
            <v>4475.7959400000009</v>
          </cell>
          <cell r="BV444">
            <v>579</v>
          </cell>
          <cell r="BW444">
            <v>5.6080000000000005</v>
          </cell>
          <cell r="BX444">
            <v>3247.0320000000002</v>
          </cell>
          <cell r="BY444">
            <v>22.150000000000002</v>
          </cell>
          <cell r="BZ444">
            <v>156.703</v>
          </cell>
          <cell r="CA444">
            <v>3470.9714500000005</v>
          </cell>
          <cell r="CB444">
            <v>27740.786480000002</v>
          </cell>
          <cell r="CD444">
            <v>13.41</v>
          </cell>
          <cell r="CE444">
            <v>35.587000000000003</v>
          </cell>
          <cell r="CF444">
            <v>477.22167000000007</v>
          </cell>
          <cell r="CG444">
            <v>14.290000000000001</v>
          </cell>
          <cell r="CH444">
            <v>29.400000000000002</v>
          </cell>
          <cell r="CI444">
            <v>420.12600000000003</v>
          </cell>
          <cell r="CJ444">
            <v>897.34767000000011</v>
          </cell>
          <cell r="CL444">
            <v>1464.07</v>
          </cell>
        </row>
        <row r="445">
          <cell r="A445" t="str">
            <v>08/23/2007</v>
          </cell>
          <cell r="B445">
            <v>39317</v>
          </cell>
          <cell r="C445">
            <v>104.16094522282491</v>
          </cell>
          <cell r="D445">
            <v>128.644306013348</v>
          </cell>
          <cell r="E445">
            <v>48.825582852599233</v>
          </cell>
          <cell r="F445">
            <v>50.304221898671052</v>
          </cell>
          <cell r="G445">
            <v>115.26639344262293</v>
          </cell>
          <cell r="H445">
            <v>153.84615384615387</v>
          </cell>
          <cell r="I445">
            <v>76.400000000000006</v>
          </cell>
          <cell r="J445">
            <v>35.79</v>
          </cell>
          <cell r="K445">
            <v>203.90899999999999</v>
          </cell>
          <cell r="L445">
            <v>7297.9031099999993</v>
          </cell>
          <cell r="M445">
            <v>87.45</v>
          </cell>
          <cell r="N445">
            <v>66.733000000000004</v>
          </cell>
          <cell r="O445">
            <v>5835.8008500000005</v>
          </cell>
          <cell r="P445">
            <v>82.05</v>
          </cell>
          <cell r="Q445">
            <v>153.173</v>
          </cell>
          <cell r="R445">
            <v>12567.844649999999</v>
          </cell>
          <cell r="S445">
            <v>32.520000000000003</v>
          </cell>
          <cell r="T445">
            <v>93.539200000000008</v>
          </cell>
          <cell r="U445">
            <v>3041.8947840000005</v>
          </cell>
          <cell r="V445">
            <v>26.75</v>
          </cell>
          <cell r="W445">
            <v>367.14</v>
          </cell>
          <cell r="X445">
            <v>9820.994999999999</v>
          </cell>
          <cell r="Y445">
            <v>86.28</v>
          </cell>
          <cell r="Z445">
            <v>68.25</v>
          </cell>
          <cell r="AA445">
            <v>5888.61</v>
          </cell>
          <cell r="AB445">
            <v>22.330000000000002</v>
          </cell>
          <cell r="AC445">
            <v>120.90600000000001</v>
          </cell>
          <cell r="AD445">
            <v>2699.8309800000002</v>
          </cell>
          <cell r="AE445">
            <v>69.34</v>
          </cell>
          <cell r="AF445">
            <v>130.816</v>
          </cell>
          <cell r="AG445">
            <v>9070.7814400000007</v>
          </cell>
          <cell r="AH445">
            <v>56.300000000000004</v>
          </cell>
          <cell r="AI445">
            <v>82.088999999999999</v>
          </cell>
          <cell r="AJ445">
            <v>4621.6107000000002</v>
          </cell>
          <cell r="AK445">
            <v>60845.271513999993</v>
          </cell>
          <cell r="AM445">
            <v>38.15</v>
          </cell>
          <cell r="AN445">
            <v>48.029000000000003</v>
          </cell>
          <cell r="AO445">
            <v>1832.3063500000001</v>
          </cell>
          <cell r="AP445">
            <v>62.07</v>
          </cell>
          <cell r="AQ445">
            <v>66.691000000000003</v>
          </cell>
          <cell r="AR445">
            <v>4139.51037</v>
          </cell>
          <cell r="AS445">
            <v>131.18</v>
          </cell>
          <cell r="AT445">
            <v>41.792000000000002</v>
          </cell>
          <cell r="AU445">
            <v>5482.2745600000007</v>
          </cell>
          <cell r="AV445">
            <v>76.400000000000006</v>
          </cell>
          <cell r="AW445">
            <v>27.323</v>
          </cell>
          <cell r="AX445">
            <v>2087.4772000000003</v>
          </cell>
          <cell r="AY445">
            <v>7.63</v>
          </cell>
          <cell r="AZ445">
            <v>39.210999999999999</v>
          </cell>
          <cell r="BA445">
            <v>299.17992999999996</v>
          </cell>
          <cell r="BB445">
            <v>88.87</v>
          </cell>
          <cell r="BC445">
            <v>95.55</v>
          </cell>
          <cell r="BD445">
            <v>8491.5285000000003</v>
          </cell>
          <cell r="BE445">
            <v>22332.27691</v>
          </cell>
          <cell r="BG445">
            <v>31.86</v>
          </cell>
          <cell r="BH445">
            <v>120.883</v>
          </cell>
          <cell r="BI445">
            <v>3851.3323799999998</v>
          </cell>
          <cell r="BJ445">
            <v>16.11</v>
          </cell>
          <cell r="BK445">
            <v>314.63400000000001</v>
          </cell>
          <cell r="BL445">
            <v>5068.7537400000001</v>
          </cell>
          <cell r="BM445">
            <v>31.8</v>
          </cell>
          <cell r="BN445">
            <v>89.513999999999996</v>
          </cell>
          <cell r="BO445">
            <v>2846.5452</v>
          </cell>
          <cell r="BP445">
            <v>29.990000000000002</v>
          </cell>
          <cell r="BQ445">
            <v>160.286</v>
          </cell>
          <cell r="BR445">
            <v>4806.97714</v>
          </cell>
          <cell r="BS445">
            <v>17.59</v>
          </cell>
          <cell r="BT445">
            <v>255.90600000000001</v>
          </cell>
          <cell r="BU445">
            <v>4501.3865400000004</v>
          </cell>
          <cell r="BV445">
            <v>571</v>
          </cell>
          <cell r="BW445">
            <v>5.6080000000000005</v>
          </cell>
          <cell r="BX445">
            <v>3202.1680000000001</v>
          </cell>
          <cell r="BY445">
            <v>22.650000000000002</v>
          </cell>
          <cell r="BZ445">
            <v>156.703</v>
          </cell>
          <cell r="CA445">
            <v>3549.3229500000002</v>
          </cell>
          <cell r="CB445">
            <v>27826.485950000002</v>
          </cell>
          <cell r="CD445">
            <v>13.33</v>
          </cell>
          <cell r="CE445">
            <v>35.587000000000003</v>
          </cell>
          <cell r="CF445">
            <v>474.37471000000005</v>
          </cell>
          <cell r="CG445">
            <v>14.15</v>
          </cell>
          <cell r="CH445">
            <v>29.400000000000002</v>
          </cell>
          <cell r="CI445">
            <v>416.01000000000005</v>
          </cell>
          <cell r="CJ445">
            <v>890.38471000000004</v>
          </cell>
          <cell r="CL445">
            <v>1462.5</v>
          </cell>
        </row>
        <row r="446">
          <cell r="A446" t="str">
            <v>08/24/2007</v>
          </cell>
          <cell r="B446">
            <v>39318</v>
          </cell>
          <cell r="C446">
            <v>105.23522834956754</v>
          </cell>
          <cell r="D446">
            <v>131.47366649223659</v>
          </cell>
          <cell r="E446">
            <v>48.865429296390865</v>
          </cell>
          <cell r="F446">
            <v>51.256231522015881</v>
          </cell>
          <cell r="G446">
            <v>116.59599621689784</v>
          </cell>
          <cell r="H446">
            <v>155.53765606121627</v>
          </cell>
          <cell r="I446">
            <v>77.239999999999995</v>
          </cell>
          <cell r="J446">
            <v>36.230000000000004</v>
          </cell>
          <cell r="K446">
            <v>203.90899999999999</v>
          </cell>
          <cell r="L446">
            <v>7387.6230700000006</v>
          </cell>
          <cell r="M446">
            <v>87.77</v>
          </cell>
          <cell r="N446">
            <v>66.733000000000004</v>
          </cell>
          <cell r="O446">
            <v>5857.1554100000003</v>
          </cell>
          <cell r="P446">
            <v>83.13</v>
          </cell>
          <cell r="Q446">
            <v>153.173</v>
          </cell>
          <cell r="R446">
            <v>12733.271489999999</v>
          </cell>
          <cell r="S446">
            <v>32.79</v>
          </cell>
          <cell r="T446">
            <v>93.539200000000008</v>
          </cell>
          <cell r="U446">
            <v>3067.1503680000001</v>
          </cell>
          <cell r="V446">
            <v>26.85</v>
          </cell>
          <cell r="W446">
            <v>367.14</v>
          </cell>
          <cell r="X446">
            <v>9857.7090000000007</v>
          </cell>
          <cell r="Y446">
            <v>87.64</v>
          </cell>
          <cell r="Z446">
            <v>68.25</v>
          </cell>
          <cell r="AA446">
            <v>5981.43</v>
          </cell>
          <cell r="AB446">
            <v>22.53</v>
          </cell>
          <cell r="AC446">
            <v>120.90600000000001</v>
          </cell>
          <cell r="AD446">
            <v>2724.0121800000002</v>
          </cell>
          <cell r="AE446">
            <v>70.260000000000005</v>
          </cell>
          <cell r="AF446">
            <v>130.816</v>
          </cell>
          <cell r="AG446">
            <v>9191.132160000001</v>
          </cell>
          <cell r="AH446">
            <v>56.93</v>
          </cell>
          <cell r="AI446">
            <v>82.088999999999999</v>
          </cell>
          <cell r="AJ446">
            <v>4673.3267699999997</v>
          </cell>
          <cell r="AK446">
            <v>61472.810447999997</v>
          </cell>
          <cell r="AM446">
            <v>38.56</v>
          </cell>
          <cell r="AN446">
            <v>48.029000000000003</v>
          </cell>
          <cell r="AO446">
            <v>1851.9982400000004</v>
          </cell>
          <cell r="AP446">
            <v>62.83</v>
          </cell>
          <cell r="AQ446">
            <v>66.691000000000003</v>
          </cell>
          <cell r="AR446">
            <v>4190.19553</v>
          </cell>
          <cell r="AS446">
            <v>134.34</v>
          </cell>
          <cell r="AT446">
            <v>41.792000000000002</v>
          </cell>
          <cell r="AU446">
            <v>5614.3372800000006</v>
          </cell>
          <cell r="AV446">
            <v>77.239999999999995</v>
          </cell>
          <cell r="AW446">
            <v>27.323</v>
          </cell>
          <cell r="AX446">
            <v>2110.4285199999999</v>
          </cell>
          <cell r="AY446">
            <v>7.78</v>
          </cell>
          <cell r="AZ446">
            <v>39.210999999999999</v>
          </cell>
          <cell r="BA446">
            <v>305.06157999999999</v>
          </cell>
          <cell r="BB446">
            <v>91.59</v>
          </cell>
          <cell r="BC446">
            <v>95.55</v>
          </cell>
          <cell r="BD446">
            <v>8751.4244999999992</v>
          </cell>
          <cell r="BE446">
            <v>22823.445650000001</v>
          </cell>
          <cell r="BG446">
            <v>31.990000000000002</v>
          </cell>
          <cell r="BH446">
            <v>120.883</v>
          </cell>
          <cell r="BI446">
            <v>3867.0471700000003</v>
          </cell>
          <cell r="BJ446">
            <v>16.010000000000002</v>
          </cell>
          <cell r="BK446">
            <v>314.63400000000001</v>
          </cell>
          <cell r="BL446">
            <v>5037.2903400000005</v>
          </cell>
          <cell r="BM446">
            <v>31.98</v>
          </cell>
          <cell r="BN446">
            <v>89.513999999999996</v>
          </cell>
          <cell r="BO446">
            <v>2862.6577199999997</v>
          </cell>
          <cell r="BP446">
            <v>29.900000000000002</v>
          </cell>
          <cell r="BQ446">
            <v>160.286</v>
          </cell>
          <cell r="BR446">
            <v>4792.5514000000003</v>
          </cell>
          <cell r="BS446">
            <v>17.53</v>
          </cell>
          <cell r="BT446">
            <v>255.90600000000001</v>
          </cell>
          <cell r="BU446">
            <v>4486.0321800000002</v>
          </cell>
          <cell r="BV446">
            <v>568</v>
          </cell>
          <cell r="BW446">
            <v>5.6080000000000005</v>
          </cell>
          <cell r="BX446">
            <v>3185.3440000000005</v>
          </cell>
          <cell r="BY446">
            <v>23.09</v>
          </cell>
          <cell r="BZ446">
            <v>156.703</v>
          </cell>
          <cell r="CA446">
            <v>3618.2722699999999</v>
          </cell>
          <cell r="CB446">
            <v>27849.195080000001</v>
          </cell>
          <cell r="CD446">
            <v>13.44</v>
          </cell>
          <cell r="CE446">
            <v>35.587000000000003</v>
          </cell>
          <cell r="CF446">
            <v>478.28928000000002</v>
          </cell>
          <cell r="CG446">
            <v>14.59</v>
          </cell>
          <cell r="CH446">
            <v>29.400000000000002</v>
          </cell>
          <cell r="CI446">
            <v>428.94600000000003</v>
          </cell>
          <cell r="CJ446">
            <v>907.2352800000001</v>
          </cell>
          <cell r="CL446">
            <v>1479.3700000000001</v>
          </cell>
        </row>
        <row r="447">
          <cell r="A447" t="str">
            <v>08/27/2007</v>
          </cell>
          <cell r="B447">
            <v>39321</v>
          </cell>
          <cell r="C447">
            <v>104.36292139723169</v>
          </cell>
          <cell r="D447">
            <v>129.83998257916562</v>
          </cell>
          <cell r="E447">
            <v>46.548620434587448</v>
          </cell>
          <cell r="F447">
            <v>49.819084600942361</v>
          </cell>
          <cell r="G447">
            <v>115.6045081967213</v>
          </cell>
          <cell r="H447">
            <v>151.83246073298429</v>
          </cell>
          <cell r="I447">
            <v>75.400000000000006</v>
          </cell>
          <cell r="J447">
            <v>35.880000000000003</v>
          </cell>
          <cell r="K447">
            <v>203.90899999999999</v>
          </cell>
          <cell r="L447">
            <v>7316.2549200000003</v>
          </cell>
          <cell r="M447">
            <v>86.89</v>
          </cell>
          <cell r="N447">
            <v>66.733000000000004</v>
          </cell>
          <cell r="O447">
            <v>5798.43037</v>
          </cell>
          <cell r="P447">
            <v>82.15</v>
          </cell>
          <cell r="Q447">
            <v>153.173</v>
          </cell>
          <cell r="R447">
            <v>12583.161950000002</v>
          </cell>
          <cell r="S447">
            <v>33.94</v>
          </cell>
          <cell r="T447">
            <v>93.539200000000008</v>
          </cell>
          <cell r="U447">
            <v>3174.720448</v>
          </cell>
          <cell r="V447">
            <v>26.32</v>
          </cell>
          <cell r="W447">
            <v>367.14</v>
          </cell>
          <cell r="X447">
            <v>9663.1247999999996</v>
          </cell>
          <cell r="Y447">
            <v>87.38</v>
          </cell>
          <cell r="Z447">
            <v>68.25</v>
          </cell>
          <cell r="AA447">
            <v>5963.6849999999995</v>
          </cell>
          <cell r="AB447">
            <v>22.73</v>
          </cell>
          <cell r="AC447">
            <v>120.90600000000001</v>
          </cell>
          <cell r="AD447">
            <v>2748.1933800000002</v>
          </cell>
          <cell r="AE447">
            <v>69.38</v>
          </cell>
          <cell r="AF447">
            <v>130.816</v>
          </cell>
          <cell r="AG447">
            <v>9076.014079999999</v>
          </cell>
          <cell r="AH447">
            <v>56.52</v>
          </cell>
          <cell r="AI447">
            <v>82.088999999999999</v>
          </cell>
          <cell r="AJ447">
            <v>4639.6702800000003</v>
          </cell>
          <cell r="AK447">
            <v>60963.255227999995</v>
          </cell>
          <cell r="AM447">
            <v>38.160000000000004</v>
          </cell>
          <cell r="AN447">
            <v>48.029000000000003</v>
          </cell>
          <cell r="AO447">
            <v>1832.7866400000003</v>
          </cell>
          <cell r="AP447">
            <v>62.690000000000005</v>
          </cell>
          <cell r="AQ447">
            <v>66.691000000000003</v>
          </cell>
          <cell r="AR447">
            <v>4180.8587900000002</v>
          </cell>
          <cell r="AS447">
            <v>131</v>
          </cell>
          <cell r="AT447">
            <v>41.792000000000002</v>
          </cell>
          <cell r="AU447">
            <v>5474.7520000000004</v>
          </cell>
          <cell r="AV447">
            <v>75.400000000000006</v>
          </cell>
          <cell r="AW447">
            <v>27.323</v>
          </cell>
          <cell r="AX447">
            <v>2060.1542000000004</v>
          </cell>
          <cell r="AY447">
            <v>7.75</v>
          </cell>
          <cell r="AZ447">
            <v>39.210999999999999</v>
          </cell>
          <cell r="BA447">
            <v>303.88524999999998</v>
          </cell>
          <cell r="BB447">
            <v>90.92</v>
          </cell>
          <cell r="BC447">
            <v>95.55</v>
          </cell>
          <cell r="BD447">
            <v>8687.405999999999</v>
          </cell>
          <cell r="BE447">
            <v>22539.84288</v>
          </cell>
          <cell r="BG447">
            <v>30.28</v>
          </cell>
          <cell r="BH447">
            <v>120.883</v>
          </cell>
          <cell r="BI447">
            <v>3660.3372399999998</v>
          </cell>
          <cell r="BJ447">
            <v>15.21</v>
          </cell>
          <cell r="BK447">
            <v>314.63400000000001</v>
          </cell>
          <cell r="BL447">
            <v>4785.5831400000006</v>
          </cell>
          <cell r="BM447">
            <v>30.19</v>
          </cell>
          <cell r="BN447">
            <v>89.513999999999996</v>
          </cell>
          <cell r="BO447">
            <v>2702.4276599999998</v>
          </cell>
          <cell r="BP447">
            <v>28.560000000000002</v>
          </cell>
          <cell r="BQ447">
            <v>160.286</v>
          </cell>
          <cell r="BR447">
            <v>4577.7681600000005</v>
          </cell>
          <cell r="BS447">
            <v>16.7</v>
          </cell>
          <cell r="BT447">
            <v>255.90600000000001</v>
          </cell>
          <cell r="BU447">
            <v>4273.6301999999996</v>
          </cell>
          <cell r="BV447">
            <v>549.5</v>
          </cell>
          <cell r="BW447">
            <v>5.6080000000000005</v>
          </cell>
          <cell r="BX447">
            <v>3081.5960000000005</v>
          </cell>
          <cell r="BY447">
            <v>22</v>
          </cell>
          <cell r="BZ447">
            <v>156.703</v>
          </cell>
          <cell r="CA447">
            <v>3447.4659999999999</v>
          </cell>
          <cell r="CB447">
            <v>26528.808400000002</v>
          </cell>
          <cell r="CD447">
            <v>12.94</v>
          </cell>
          <cell r="CE447">
            <v>35.587000000000003</v>
          </cell>
          <cell r="CF447">
            <v>460.49578000000002</v>
          </cell>
          <cell r="CG447">
            <v>14.33</v>
          </cell>
          <cell r="CH447">
            <v>29.400000000000002</v>
          </cell>
          <cell r="CI447">
            <v>421.30200000000002</v>
          </cell>
          <cell r="CJ447">
            <v>881.7977800000001</v>
          </cell>
          <cell r="CL447">
            <v>1466.79</v>
          </cell>
        </row>
        <row r="448">
          <cell r="A448" t="str">
            <v>08/28/2007</v>
          </cell>
          <cell r="B448">
            <v>39322</v>
          </cell>
          <cell r="C448">
            <v>100.53468622389687</v>
          </cell>
          <cell r="D448">
            <v>126.09593861196832</v>
          </cell>
          <cell r="E448">
            <v>44.44229765868176</v>
          </cell>
          <cell r="F448">
            <v>48.246401518996649</v>
          </cell>
          <cell r="G448">
            <v>112.89092055485497</v>
          </cell>
          <cell r="H448">
            <v>145.63028594442207</v>
          </cell>
          <cell r="I448">
            <v>72.320000000000007</v>
          </cell>
          <cell r="J448">
            <v>34.54</v>
          </cell>
          <cell r="K448">
            <v>203.90899999999999</v>
          </cell>
          <cell r="L448">
            <v>7043.0168599999997</v>
          </cell>
          <cell r="M448">
            <v>83.24</v>
          </cell>
          <cell r="N448">
            <v>66.733000000000004</v>
          </cell>
          <cell r="O448">
            <v>5554.8549199999998</v>
          </cell>
          <cell r="P448">
            <v>80.37</v>
          </cell>
          <cell r="Q448">
            <v>153.173</v>
          </cell>
          <cell r="R448">
            <v>12310.514010000001</v>
          </cell>
          <cell r="S448">
            <v>31.79</v>
          </cell>
          <cell r="T448">
            <v>93.539200000000008</v>
          </cell>
          <cell r="U448">
            <v>2973.6111680000004</v>
          </cell>
          <cell r="V448">
            <v>25.01</v>
          </cell>
          <cell r="W448">
            <v>367.14</v>
          </cell>
          <cell r="X448">
            <v>9182.1714000000011</v>
          </cell>
          <cell r="Y448">
            <v>84.04</v>
          </cell>
          <cell r="Z448">
            <v>68.25</v>
          </cell>
          <cell r="AA448">
            <v>5735.7300000000005</v>
          </cell>
          <cell r="AB448">
            <v>22.16</v>
          </cell>
          <cell r="AC448">
            <v>120.90600000000001</v>
          </cell>
          <cell r="AD448">
            <v>2679.2769600000001</v>
          </cell>
          <cell r="AE448">
            <v>67.41</v>
          </cell>
          <cell r="AF448">
            <v>130.816</v>
          </cell>
          <cell r="AG448">
            <v>8818.3065599999991</v>
          </cell>
          <cell r="AH448">
            <v>53.96</v>
          </cell>
          <cell r="AI448">
            <v>82.088999999999999</v>
          </cell>
          <cell r="AJ448">
            <v>4429.5224399999997</v>
          </cell>
          <cell r="AK448">
            <v>58727.004318000007</v>
          </cell>
          <cell r="AM448">
            <v>36.880000000000003</v>
          </cell>
          <cell r="AN448">
            <v>48.029000000000003</v>
          </cell>
          <cell r="AO448">
            <v>1771.3095200000002</v>
          </cell>
          <cell r="AP448">
            <v>61.690000000000005</v>
          </cell>
          <cell r="AQ448">
            <v>66.691000000000003</v>
          </cell>
          <cell r="AR448">
            <v>4114.1677900000004</v>
          </cell>
          <cell r="AS448">
            <v>128.85</v>
          </cell>
          <cell r="AT448">
            <v>41.792000000000002</v>
          </cell>
          <cell r="AU448">
            <v>5384.8991999999998</v>
          </cell>
          <cell r="AV448">
            <v>72.320000000000007</v>
          </cell>
          <cell r="AW448">
            <v>27.323</v>
          </cell>
          <cell r="AX448">
            <v>1975.9993600000003</v>
          </cell>
          <cell r="AY448">
            <v>7.58</v>
          </cell>
          <cell r="AZ448">
            <v>39.210999999999999</v>
          </cell>
          <cell r="BA448">
            <v>297.21938</v>
          </cell>
          <cell r="BB448">
            <v>87.350000000000009</v>
          </cell>
          <cell r="BC448">
            <v>95.55</v>
          </cell>
          <cell r="BD448">
            <v>8346.2925000000014</v>
          </cell>
          <cell r="BE448">
            <v>21889.887750000002</v>
          </cell>
          <cell r="BG448">
            <v>28.150000000000002</v>
          </cell>
          <cell r="BH448">
            <v>120.883</v>
          </cell>
          <cell r="BI448">
            <v>3402.8564500000002</v>
          </cell>
          <cell r="BJ448">
            <v>14.75</v>
          </cell>
          <cell r="BK448">
            <v>314.63400000000001</v>
          </cell>
          <cell r="BL448">
            <v>4640.8515000000007</v>
          </cell>
          <cell r="BM448">
            <v>28.52</v>
          </cell>
          <cell r="BN448">
            <v>89.513999999999996</v>
          </cell>
          <cell r="BO448">
            <v>2552.9392800000001</v>
          </cell>
          <cell r="BP448">
            <v>27.23</v>
          </cell>
          <cell r="BQ448">
            <v>160.286</v>
          </cell>
          <cell r="BR448">
            <v>4364.5877799999998</v>
          </cell>
          <cell r="BS448">
            <v>15.99</v>
          </cell>
          <cell r="BT448">
            <v>255.90600000000001</v>
          </cell>
          <cell r="BU448">
            <v>4091.93694</v>
          </cell>
          <cell r="BV448">
            <v>530.5</v>
          </cell>
          <cell r="BW448">
            <v>5.6080000000000005</v>
          </cell>
          <cell r="BX448">
            <v>2975.0440000000003</v>
          </cell>
          <cell r="BY448">
            <v>21.06</v>
          </cell>
          <cell r="BZ448">
            <v>156.703</v>
          </cell>
          <cell r="CA448">
            <v>3300.16518</v>
          </cell>
          <cell r="CB448">
            <v>25328.381130000002</v>
          </cell>
          <cell r="CD448">
            <v>12.67</v>
          </cell>
          <cell r="CE448">
            <v>35.587000000000003</v>
          </cell>
          <cell r="CF448">
            <v>450.88729000000006</v>
          </cell>
          <cell r="CG448">
            <v>13.71</v>
          </cell>
          <cell r="CH448">
            <v>29.400000000000002</v>
          </cell>
          <cell r="CI448">
            <v>403.07400000000007</v>
          </cell>
          <cell r="CJ448">
            <v>853.96129000000019</v>
          </cell>
          <cell r="CL448">
            <v>1432.3600000000001</v>
          </cell>
        </row>
        <row r="449">
          <cell r="A449" t="str">
            <v>08/29/2007</v>
          </cell>
          <cell r="B449">
            <v>39323</v>
          </cell>
          <cell r="C449">
            <v>103.21994348098154</v>
          </cell>
          <cell r="D449">
            <v>128.94575715292001</v>
          </cell>
          <cell r="E449">
            <v>45.498804249528419</v>
          </cell>
          <cell r="F449">
            <v>49.228136001686309</v>
          </cell>
          <cell r="G449">
            <v>115.36569987389657</v>
          </cell>
          <cell r="H449">
            <v>148.55014095851791</v>
          </cell>
          <cell r="I449">
            <v>73.77</v>
          </cell>
          <cell r="J449">
            <v>35.97</v>
          </cell>
          <cell r="K449">
            <v>203.90899999999999</v>
          </cell>
          <cell r="L449">
            <v>7334.6067299999995</v>
          </cell>
          <cell r="M449">
            <v>85.44</v>
          </cell>
          <cell r="N449">
            <v>66.733000000000004</v>
          </cell>
          <cell r="O449">
            <v>5701.66752</v>
          </cell>
          <cell r="P449">
            <v>82.09</v>
          </cell>
          <cell r="Q449">
            <v>153.173</v>
          </cell>
          <cell r="R449">
            <v>12573.971570000002</v>
          </cell>
          <cell r="S449">
            <v>32.65</v>
          </cell>
          <cell r="T449">
            <v>93.539200000000008</v>
          </cell>
          <cell r="U449">
            <v>3054.0548800000001</v>
          </cell>
          <cell r="V449">
            <v>25.87</v>
          </cell>
          <cell r="W449">
            <v>367.14</v>
          </cell>
          <cell r="X449">
            <v>9497.9117999999999</v>
          </cell>
          <cell r="Y449">
            <v>86.100000000000009</v>
          </cell>
          <cell r="Z449">
            <v>68.25</v>
          </cell>
          <cell r="AA449">
            <v>5876.3250000000007</v>
          </cell>
          <cell r="AB449">
            <v>22.580000000000002</v>
          </cell>
          <cell r="AC449">
            <v>120.90600000000001</v>
          </cell>
          <cell r="AD449">
            <v>2730.0574800000004</v>
          </cell>
          <cell r="AE449">
            <v>68.540000000000006</v>
          </cell>
          <cell r="AF449">
            <v>130.816</v>
          </cell>
          <cell r="AG449">
            <v>8966.1286400000008</v>
          </cell>
          <cell r="AH449">
            <v>55.56</v>
          </cell>
          <cell r="AI449">
            <v>82.088999999999999</v>
          </cell>
          <cell r="AJ449">
            <v>4560.8648400000002</v>
          </cell>
          <cell r="AK449">
            <v>60295.588460000014</v>
          </cell>
          <cell r="AM449">
            <v>37.700000000000003</v>
          </cell>
          <cell r="AN449">
            <v>48.029000000000003</v>
          </cell>
          <cell r="AO449">
            <v>1810.6933000000004</v>
          </cell>
          <cell r="AP449">
            <v>62.29</v>
          </cell>
          <cell r="AQ449">
            <v>66.691000000000003</v>
          </cell>
          <cell r="AR449">
            <v>4154.1823899999999</v>
          </cell>
          <cell r="AS449">
            <v>131.74</v>
          </cell>
          <cell r="AT449">
            <v>41.792000000000002</v>
          </cell>
          <cell r="AU449">
            <v>5505.6780800000006</v>
          </cell>
          <cell r="AV449">
            <v>73.77</v>
          </cell>
          <cell r="AW449">
            <v>27.323</v>
          </cell>
          <cell r="AX449">
            <v>2015.61771</v>
          </cell>
          <cell r="AY449">
            <v>7.7700000000000005</v>
          </cell>
          <cell r="AZ449">
            <v>39.210999999999999</v>
          </cell>
          <cell r="BA449">
            <v>304.66946999999999</v>
          </cell>
          <cell r="BB449">
            <v>89.94</v>
          </cell>
          <cell r="BC449">
            <v>95.55</v>
          </cell>
          <cell r="BD449">
            <v>8593.7669999999998</v>
          </cell>
          <cell r="BE449">
            <v>22384.607950000005</v>
          </cell>
          <cell r="BG449">
            <v>28.59</v>
          </cell>
          <cell r="BH449">
            <v>120.883</v>
          </cell>
          <cell r="BI449">
            <v>3456.0449699999999</v>
          </cell>
          <cell r="BJ449">
            <v>15.030000000000001</v>
          </cell>
          <cell r="BK449">
            <v>314.63400000000001</v>
          </cell>
          <cell r="BL449">
            <v>4728.9490200000009</v>
          </cell>
          <cell r="BM449">
            <v>29.330000000000002</v>
          </cell>
          <cell r="BN449">
            <v>89.513999999999996</v>
          </cell>
          <cell r="BO449">
            <v>2625.44562</v>
          </cell>
          <cell r="BP449">
            <v>28.1</v>
          </cell>
          <cell r="BQ449">
            <v>160.286</v>
          </cell>
          <cell r="BR449">
            <v>4504.0366000000004</v>
          </cell>
          <cell r="BS449">
            <v>16.57</v>
          </cell>
          <cell r="BT449">
            <v>255.90600000000001</v>
          </cell>
          <cell r="BU449">
            <v>4240.3624200000004</v>
          </cell>
          <cell r="BV449">
            <v>535</v>
          </cell>
          <cell r="BW449">
            <v>5.6080000000000005</v>
          </cell>
          <cell r="BX449">
            <v>3000.28</v>
          </cell>
          <cell r="BY449">
            <v>21.54</v>
          </cell>
          <cell r="BZ449">
            <v>156.703</v>
          </cell>
          <cell r="CA449">
            <v>3375.3826199999999</v>
          </cell>
          <cell r="CB449">
            <v>25930.501250000001</v>
          </cell>
          <cell r="CD449">
            <v>12.77</v>
          </cell>
          <cell r="CE449">
            <v>35.587000000000003</v>
          </cell>
          <cell r="CF449">
            <v>454.44599000000005</v>
          </cell>
          <cell r="CG449">
            <v>14.18</v>
          </cell>
          <cell r="CH449">
            <v>29.400000000000002</v>
          </cell>
          <cell r="CI449">
            <v>416.892</v>
          </cell>
          <cell r="CJ449">
            <v>871.33798999999999</v>
          </cell>
          <cell r="CL449">
            <v>1463.76</v>
          </cell>
        </row>
        <row r="450">
          <cell r="A450" t="str">
            <v>08/30/2007</v>
          </cell>
          <cell r="B450">
            <v>39324</v>
          </cell>
          <cell r="C450">
            <v>103.02346195722983</v>
          </cell>
          <cell r="D450">
            <v>128.00502610786688</v>
          </cell>
          <cell r="E450">
            <v>44.723854012155414</v>
          </cell>
          <cell r="F450">
            <v>49.409113406394908</v>
          </cell>
          <cell r="G450">
            <v>114.88335435056744</v>
          </cell>
          <cell r="H450">
            <v>146.25453080950462</v>
          </cell>
          <cell r="I450">
            <v>72.63</v>
          </cell>
          <cell r="J450">
            <v>35.94</v>
          </cell>
          <cell r="K450">
            <v>203.90899999999999</v>
          </cell>
          <cell r="L450">
            <v>7328.4894599999989</v>
          </cell>
          <cell r="M450">
            <v>85.42</v>
          </cell>
          <cell r="N450">
            <v>66.733000000000004</v>
          </cell>
          <cell r="O450">
            <v>5700.3328600000004</v>
          </cell>
          <cell r="P450">
            <v>82.47</v>
          </cell>
          <cell r="Q450">
            <v>153.173</v>
          </cell>
          <cell r="R450">
            <v>12632.177309999999</v>
          </cell>
          <cell r="S450">
            <v>32.090000000000003</v>
          </cell>
          <cell r="T450">
            <v>93.539200000000008</v>
          </cell>
          <cell r="U450">
            <v>3001.6729280000004</v>
          </cell>
          <cell r="V450">
            <v>25.62</v>
          </cell>
          <cell r="W450">
            <v>367.14</v>
          </cell>
          <cell r="X450">
            <v>9406.1268</v>
          </cell>
          <cell r="Y450">
            <v>85.99</v>
          </cell>
          <cell r="Z450">
            <v>68.25</v>
          </cell>
          <cell r="AA450">
            <v>5868.8174999999992</v>
          </cell>
          <cell r="AB450">
            <v>22.42</v>
          </cell>
          <cell r="AC450">
            <v>120.90600000000001</v>
          </cell>
          <cell r="AD450">
            <v>2710.7125200000005</v>
          </cell>
          <cell r="AE450">
            <v>68.400000000000006</v>
          </cell>
          <cell r="AF450">
            <v>130.816</v>
          </cell>
          <cell r="AG450">
            <v>8947.8144000000011</v>
          </cell>
          <cell r="AH450">
            <v>55.85</v>
          </cell>
          <cell r="AI450">
            <v>82.088999999999999</v>
          </cell>
          <cell r="AJ450">
            <v>4584.67065</v>
          </cell>
          <cell r="AK450">
            <v>60180.814427999998</v>
          </cell>
          <cell r="AM450">
            <v>38.050000000000004</v>
          </cell>
          <cell r="AN450">
            <v>48.029000000000003</v>
          </cell>
          <cell r="AO450">
            <v>1827.5034500000004</v>
          </cell>
          <cell r="AP450">
            <v>61.79</v>
          </cell>
          <cell r="AQ450">
            <v>66.691000000000003</v>
          </cell>
          <cell r="AR450">
            <v>4120.8368900000005</v>
          </cell>
          <cell r="AS450">
            <v>131.85</v>
          </cell>
          <cell r="AT450">
            <v>41.792000000000002</v>
          </cell>
          <cell r="AU450">
            <v>5510.2752</v>
          </cell>
          <cell r="AV450">
            <v>72.63</v>
          </cell>
          <cell r="AW450">
            <v>27.323</v>
          </cell>
          <cell r="AX450">
            <v>1984.46949</v>
          </cell>
          <cell r="AY450">
            <v>7.75</v>
          </cell>
          <cell r="AZ450">
            <v>39.210999999999999</v>
          </cell>
          <cell r="BA450">
            <v>303.88524999999998</v>
          </cell>
          <cell r="BB450">
            <v>88.69</v>
          </cell>
          <cell r="BC450">
            <v>95.55</v>
          </cell>
          <cell r="BD450">
            <v>8474.3294999999998</v>
          </cell>
          <cell r="BE450">
            <v>22221.299780000001</v>
          </cell>
          <cell r="BG450">
            <v>28.04</v>
          </cell>
          <cell r="BH450">
            <v>120.883</v>
          </cell>
          <cell r="BI450">
            <v>3389.5593199999998</v>
          </cell>
          <cell r="BJ450">
            <v>14.56</v>
          </cell>
          <cell r="BK450">
            <v>314.63400000000001</v>
          </cell>
          <cell r="BL450">
            <v>4581.0710400000007</v>
          </cell>
          <cell r="BM450">
            <v>29.11</v>
          </cell>
          <cell r="BN450">
            <v>89.513999999999996</v>
          </cell>
          <cell r="BO450">
            <v>2605.75254</v>
          </cell>
          <cell r="BP450">
            <v>27.52</v>
          </cell>
          <cell r="BQ450">
            <v>160.286</v>
          </cell>
          <cell r="BR450">
            <v>4411.0707199999997</v>
          </cell>
          <cell r="BS450">
            <v>16.25</v>
          </cell>
          <cell r="BT450">
            <v>255.90600000000001</v>
          </cell>
          <cell r="BU450">
            <v>4158.4724999999999</v>
          </cell>
          <cell r="BV450">
            <v>539.5</v>
          </cell>
          <cell r="BW450">
            <v>5.6080000000000005</v>
          </cell>
          <cell r="BX450">
            <v>3025.5160000000001</v>
          </cell>
          <cell r="BY450">
            <v>21.17</v>
          </cell>
          <cell r="BZ450">
            <v>156.703</v>
          </cell>
          <cell r="CA450">
            <v>3317.4025100000003</v>
          </cell>
          <cell r="CB450">
            <v>25488.84463</v>
          </cell>
          <cell r="CD450">
            <v>12.67</v>
          </cell>
          <cell r="CE450">
            <v>35.587000000000003</v>
          </cell>
          <cell r="CF450">
            <v>450.88729000000006</v>
          </cell>
          <cell r="CG450">
            <v>14.41</v>
          </cell>
          <cell r="CH450">
            <v>29.400000000000002</v>
          </cell>
          <cell r="CI450">
            <v>423.65400000000005</v>
          </cell>
          <cell r="CJ450">
            <v>874.54129000000012</v>
          </cell>
          <cell r="CL450">
            <v>1457.64</v>
          </cell>
        </row>
        <row r="451">
          <cell r="A451" t="str">
            <v>08/31/2007</v>
          </cell>
          <cell r="B451">
            <v>39325</v>
          </cell>
          <cell r="C451">
            <v>104.59129331132134</v>
          </cell>
          <cell r="D451">
            <v>129.96980802878213</v>
          </cell>
          <cell r="E451">
            <v>46.74224545982338</v>
          </cell>
          <cell r="F451">
            <v>50.921452984322521</v>
          </cell>
          <cell r="G451">
            <v>116.17197351828499</v>
          </cell>
          <cell r="H451">
            <v>148.44945630285943</v>
          </cell>
          <cell r="I451">
            <v>73.72</v>
          </cell>
          <cell r="J451">
            <v>36.83</v>
          </cell>
          <cell r="K451">
            <v>203.90899999999999</v>
          </cell>
          <cell r="L451">
            <v>7509.9684699999998</v>
          </cell>
          <cell r="M451">
            <v>86.75</v>
          </cell>
          <cell r="N451">
            <v>66.733000000000004</v>
          </cell>
          <cell r="O451">
            <v>5789.0877500000006</v>
          </cell>
          <cell r="P451">
            <v>83.09</v>
          </cell>
          <cell r="Q451">
            <v>153.173</v>
          </cell>
          <cell r="R451">
            <v>12727.14457</v>
          </cell>
          <cell r="S451">
            <v>33.43</v>
          </cell>
          <cell r="T451">
            <v>93.539200000000008</v>
          </cell>
          <cell r="U451">
            <v>3127.0154560000001</v>
          </cell>
          <cell r="V451">
            <v>26.02</v>
          </cell>
          <cell r="W451">
            <v>367.14</v>
          </cell>
          <cell r="X451">
            <v>9552.9827999999998</v>
          </cell>
          <cell r="Y451">
            <v>87.31</v>
          </cell>
          <cell r="Z451">
            <v>68.25</v>
          </cell>
          <cell r="AA451">
            <v>5958.9075000000003</v>
          </cell>
          <cell r="AB451">
            <v>22.64</v>
          </cell>
          <cell r="AC451">
            <v>121.29900000000001</v>
          </cell>
          <cell r="AD451">
            <v>2746.2093600000003</v>
          </cell>
          <cell r="AE451">
            <v>69.010000000000005</v>
          </cell>
          <cell r="AF451">
            <v>130.816</v>
          </cell>
          <cell r="AG451">
            <v>9027.6121600000006</v>
          </cell>
          <cell r="AH451">
            <v>56.74</v>
          </cell>
          <cell r="AI451">
            <v>82.088999999999999</v>
          </cell>
          <cell r="AJ451">
            <v>4657.7298600000004</v>
          </cell>
          <cell r="AK451">
            <v>61096.657926000007</v>
          </cell>
          <cell r="AM451">
            <v>37.96</v>
          </cell>
          <cell r="AN451">
            <v>48.029000000000003</v>
          </cell>
          <cell r="AO451">
            <v>1823.1808400000002</v>
          </cell>
          <cell r="AP451">
            <v>62.51</v>
          </cell>
          <cell r="AQ451">
            <v>66.691000000000003</v>
          </cell>
          <cell r="AR451">
            <v>4168.8544099999999</v>
          </cell>
          <cell r="AS451">
            <v>135</v>
          </cell>
          <cell r="AT451">
            <v>41.792000000000002</v>
          </cell>
          <cell r="AU451">
            <v>5641.92</v>
          </cell>
          <cell r="AV451">
            <v>73.72</v>
          </cell>
          <cell r="AW451">
            <v>27.35</v>
          </cell>
          <cell r="AX451">
            <v>2016.242</v>
          </cell>
          <cell r="AY451">
            <v>7.95</v>
          </cell>
          <cell r="AZ451">
            <v>39.210999999999999</v>
          </cell>
          <cell r="BA451">
            <v>311.72744999999998</v>
          </cell>
          <cell r="BB451">
            <v>90.01</v>
          </cell>
          <cell r="BC451">
            <v>95.55</v>
          </cell>
          <cell r="BD451">
            <v>8600.4555</v>
          </cell>
          <cell r="BE451">
            <v>22562.3802</v>
          </cell>
          <cell r="BG451">
            <v>28.91</v>
          </cell>
          <cell r="BH451">
            <v>120.883</v>
          </cell>
          <cell r="BI451">
            <v>3494.7275300000001</v>
          </cell>
          <cell r="BJ451">
            <v>15.11</v>
          </cell>
          <cell r="BK451">
            <v>314.63400000000001</v>
          </cell>
          <cell r="BL451">
            <v>4754.1197400000001</v>
          </cell>
          <cell r="BM451">
            <v>30.34</v>
          </cell>
          <cell r="BN451">
            <v>102.70400000000001</v>
          </cell>
          <cell r="BO451">
            <v>3116.0393600000002</v>
          </cell>
          <cell r="BP451">
            <v>28.27</v>
          </cell>
          <cell r="BQ451">
            <v>160.28100000000001</v>
          </cell>
          <cell r="BR451">
            <v>4531.1438699999999</v>
          </cell>
          <cell r="BS451">
            <v>16.64</v>
          </cell>
          <cell r="BT451">
            <v>255.90600000000001</v>
          </cell>
          <cell r="BU451">
            <v>4258.2758400000002</v>
          </cell>
          <cell r="BV451">
            <v>559.5</v>
          </cell>
          <cell r="BW451">
            <v>5.6080000000000005</v>
          </cell>
          <cell r="BX451">
            <v>3137.6760000000004</v>
          </cell>
          <cell r="BY451">
            <v>21.36</v>
          </cell>
          <cell r="BZ451">
            <v>156.703</v>
          </cell>
          <cell r="CA451">
            <v>3347.1760800000002</v>
          </cell>
          <cell r="CB451">
            <v>26639.158420000003</v>
          </cell>
          <cell r="CD451">
            <v>13.100000000000001</v>
          </cell>
          <cell r="CE451">
            <v>35.587000000000003</v>
          </cell>
          <cell r="CF451">
            <v>466.18970000000007</v>
          </cell>
          <cell r="CG451">
            <v>14.8</v>
          </cell>
          <cell r="CH451">
            <v>29.400000000000002</v>
          </cell>
          <cell r="CI451">
            <v>435.12000000000006</v>
          </cell>
          <cell r="CJ451">
            <v>901.30970000000013</v>
          </cell>
          <cell r="CL451">
            <v>1473.99</v>
          </cell>
        </row>
        <row r="452">
          <cell r="A452" t="str">
            <v>09/04/2007</v>
          </cell>
          <cell r="B452">
            <v>39329</v>
          </cell>
          <cell r="C452">
            <v>104.79187052890411</v>
          </cell>
          <cell r="D452">
            <v>129.85543145582076</v>
          </cell>
          <cell r="E452">
            <v>47.49860757531755</v>
          </cell>
          <cell r="F452">
            <v>50.652221340580653</v>
          </cell>
          <cell r="G452">
            <v>117.38808322824714</v>
          </cell>
          <cell r="H452">
            <v>148.87233185662504</v>
          </cell>
          <cell r="I452">
            <v>73.930000000000007</v>
          </cell>
          <cell r="J452">
            <v>37.04</v>
          </cell>
          <cell r="K452">
            <v>203.90899999999999</v>
          </cell>
          <cell r="L452">
            <v>7552.7893599999998</v>
          </cell>
          <cell r="M452">
            <v>86.37</v>
          </cell>
          <cell r="N452">
            <v>66.733000000000004</v>
          </cell>
          <cell r="O452">
            <v>5763.7292100000004</v>
          </cell>
          <cell r="P452">
            <v>82.93</v>
          </cell>
          <cell r="Q452">
            <v>153.173</v>
          </cell>
          <cell r="R452">
            <v>12702.636890000002</v>
          </cell>
          <cell r="S452">
            <v>33.42</v>
          </cell>
          <cell r="T452">
            <v>93.539200000000008</v>
          </cell>
          <cell r="U452">
            <v>3126.0800640000002</v>
          </cell>
          <cell r="V452">
            <v>26.28</v>
          </cell>
          <cell r="W452">
            <v>367.14</v>
          </cell>
          <cell r="X452">
            <v>9648.4392000000007</v>
          </cell>
          <cell r="Y452">
            <v>86.91</v>
          </cell>
          <cell r="Z452">
            <v>68.25</v>
          </cell>
          <cell r="AA452">
            <v>5931.6075000000001</v>
          </cell>
          <cell r="AB452">
            <v>23.22</v>
          </cell>
          <cell r="AC452">
            <v>121.29900000000001</v>
          </cell>
          <cell r="AD452">
            <v>2816.5627800000002</v>
          </cell>
          <cell r="AE452">
            <v>68.820000000000007</v>
          </cell>
          <cell r="AF452">
            <v>130.816</v>
          </cell>
          <cell r="AG452">
            <v>9002.757120000002</v>
          </cell>
          <cell r="AH452">
            <v>56.88</v>
          </cell>
          <cell r="AI452">
            <v>82.088999999999999</v>
          </cell>
          <cell r="AJ452">
            <v>4669.2223199999999</v>
          </cell>
          <cell r="AK452">
            <v>61213.824444000005</v>
          </cell>
          <cell r="AM452">
            <v>38.119999999999997</v>
          </cell>
          <cell r="AN452">
            <v>48.029000000000003</v>
          </cell>
          <cell r="AO452">
            <v>1830.8654799999999</v>
          </cell>
          <cell r="AP452">
            <v>62.65</v>
          </cell>
          <cell r="AQ452">
            <v>66.691000000000003</v>
          </cell>
          <cell r="AR452">
            <v>4178.1911499999997</v>
          </cell>
          <cell r="AS452">
            <v>134.72</v>
          </cell>
          <cell r="AT452">
            <v>41.792000000000002</v>
          </cell>
          <cell r="AU452">
            <v>5630.2182400000002</v>
          </cell>
          <cell r="AV452">
            <v>73.930000000000007</v>
          </cell>
          <cell r="AW452">
            <v>27.35</v>
          </cell>
          <cell r="AX452">
            <v>2021.9855000000002</v>
          </cell>
          <cell r="AY452">
            <v>7.99</v>
          </cell>
          <cell r="AZ452">
            <v>39.210999999999999</v>
          </cell>
          <cell r="BA452">
            <v>313.29588999999999</v>
          </cell>
          <cell r="BB452">
            <v>89.67</v>
          </cell>
          <cell r="BC452">
            <v>95.55</v>
          </cell>
          <cell r="BD452">
            <v>8567.968499999999</v>
          </cell>
          <cell r="BE452">
            <v>22542.52476</v>
          </cell>
          <cell r="BG452">
            <v>29.12</v>
          </cell>
          <cell r="BH452">
            <v>120.883</v>
          </cell>
          <cell r="BI452">
            <v>3520.1129599999999</v>
          </cell>
          <cell r="BJ452">
            <v>15.41</v>
          </cell>
          <cell r="BK452">
            <v>314.63400000000001</v>
          </cell>
          <cell r="BL452">
            <v>4848.5099399999999</v>
          </cell>
          <cell r="BM452">
            <v>30.77</v>
          </cell>
          <cell r="BN452">
            <v>102.70400000000001</v>
          </cell>
          <cell r="BO452">
            <v>3160.20208</v>
          </cell>
          <cell r="BP452">
            <v>28.57</v>
          </cell>
          <cell r="BQ452">
            <v>160.28100000000001</v>
          </cell>
          <cell r="BR452">
            <v>4579.2281700000003</v>
          </cell>
          <cell r="BS452">
            <v>16.95</v>
          </cell>
          <cell r="BT452">
            <v>255.90600000000001</v>
          </cell>
          <cell r="BU452">
            <v>4337.6067000000003</v>
          </cell>
          <cell r="BV452">
            <v>571</v>
          </cell>
          <cell r="BW452">
            <v>5.6080000000000005</v>
          </cell>
          <cell r="BX452">
            <v>3202.1680000000001</v>
          </cell>
          <cell r="BY452">
            <v>21.84</v>
          </cell>
          <cell r="BZ452">
            <v>156.703</v>
          </cell>
          <cell r="CA452">
            <v>3422.3935200000001</v>
          </cell>
          <cell r="CB452">
            <v>27070.221370000007</v>
          </cell>
          <cell r="CD452">
            <v>12.9</v>
          </cell>
          <cell r="CE452">
            <v>35.587000000000003</v>
          </cell>
          <cell r="CF452">
            <v>459.07230000000004</v>
          </cell>
          <cell r="CG452">
            <v>14.88</v>
          </cell>
          <cell r="CH452">
            <v>29.400000000000002</v>
          </cell>
          <cell r="CI452">
            <v>437.47200000000004</v>
          </cell>
          <cell r="CJ452">
            <v>896.54430000000002</v>
          </cell>
          <cell r="CL452">
            <v>1489.42</v>
          </cell>
        </row>
        <row r="453">
          <cell r="A453" t="str">
            <v>09/05/2007</v>
          </cell>
          <cell r="B453">
            <v>39330</v>
          </cell>
          <cell r="C453">
            <v>103.15118142754763</v>
          </cell>
          <cell r="D453">
            <v>127.52715657121712</v>
          </cell>
          <cell r="E453">
            <v>45.592294694236671</v>
          </cell>
          <cell r="F453">
            <v>49.152969898505056</v>
          </cell>
          <cell r="G453">
            <v>116.03798865069355</v>
          </cell>
          <cell r="H453">
            <v>148.02658074909382</v>
          </cell>
          <cell r="I453">
            <v>73.510000000000005</v>
          </cell>
          <cell r="J453">
            <v>36.630000000000003</v>
          </cell>
          <cell r="K453">
            <v>203.90899999999999</v>
          </cell>
          <cell r="L453">
            <v>7469.18667</v>
          </cell>
          <cell r="M453">
            <v>83.99</v>
          </cell>
          <cell r="N453">
            <v>66.733000000000004</v>
          </cell>
          <cell r="O453">
            <v>5604.9046699999999</v>
          </cell>
          <cell r="P453">
            <v>81.960000000000008</v>
          </cell>
          <cell r="Q453">
            <v>153.173</v>
          </cell>
          <cell r="R453">
            <v>12554.059080000001</v>
          </cell>
          <cell r="S453">
            <v>32.32</v>
          </cell>
          <cell r="T453">
            <v>93.539200000000008</v>
          </cell>
          <cell r="U453">
            <v>3023.1869440000005</v>
          </cell>
          <cell r="V453">
            <v>25.62</v>
          </cell>
          <cell r="W453">
            <v>367.14</v>
          </cell>
          <cell r="X453">
            <v>9406.1268</v>
          </cell>
          <cell r="Y453">
            <v>85.38</v>
          </cell>
          <cell r="Z453">
            <v>68.25</v>
          </cell>
          <cell r="AA453">
            <v>5827.1849999999995</v>
          </cell>
          <cell r="AB453">
            <v>23.12</v>
          </cell>
          <cell r="AC453">
            <v>121.29900000000001</v>
          </cell>
          <cell r="AD453">
            <v>2804.4328800000003</v>
          </cell>
          <cell r="AE453">
            <v>68.960000000000008</v>
          </cell>
          <cell r="AF453">
            <v>130.816</v>
          </cell>
          <cell r="AG453">
            <v>9021.0713600000017</v>
          </cell>
          <cell r="AH453">
            <v>55.370000000000005</v>
          </cell>
          <cell r="AI453">
            <v>82.088999999999999</v>
          </cell>
          <cell r="AJ453">
            <v>4545.26793</v>
          </cell>
          <cell r="AK453">
            <v>60255.421333999999</v>
          </cell>
          <cell r="AM453">
            <v>37.57</v>
          </cell>
          <cell r="AN453">
            <v>48.029000000000003</v>
          </cell>
          <cell r="AO453">
            <v>1804.4495300000001</v>
          </cell>
          <cell r="AP453">
            <v>62.09</v>
          </cell>
          <cell r="AQ453">
            <v>66.691000000000003</v>
          </cell>
          <cell r="AR453">
            <v>4140.8441900000007</v>
          </cell>
          <cell r="AS453">
            <v>132.18</v>
          </cell>
          <cell r="AT453">
            <v>41.792000000000002</v>
          </cell>
          <cell r="AU453">
            <v>5524.0665600000002</v>
          </cell>
          <cell r="AV453">
            <v>73.510000000000005</v>
          </cell>
          <cell r="AW453">
            <v>27.35</v>
          </cell>
          <cell r="AX453">
            <v>2010.4985000000001</v>
          </cell>
          <cell r="AY453">
            <v>7.84</v>
          </cell>
          <cell r="AZ453">
            <v>39.210999999999999</v>
          </cell>
          <cell r="BA453">
            <v>307.41424000000001</v>
          </cell>
          <cell r="BB453">
            <v>87.4</v>
          </cell>
          <cell r="BC453">
            <v>95.55</v>
          </cell>
          <cell r="BD453">
            <v>8351.07</v>
          </cell>
          <cell r="BE453">
            <v>22138.34302</v>
          </cell>
          <cell r="BG453">
            <v>28.04</v>
          </cell>
          <cell r="BH453">
            <v>120.883</v>
          </cell>
          <cell r="BI453">
            <v>3389.5593199999998</v>
          </cell>
          <cell r="BJ453">
            <v>14.81</v>
          </cell>
          <cell r="BK453">
            <v>314.63400000000001</v>
          </cell>
          <cell r="BL453">
            <v>4659.7295400000003</v>
          </cell>
          <cell r="BM453">
            <v>29.25</v>
          </cell>
          <cell r="BN453">
            <v>102.70400000000001</v>
          </cell>
          <cell r="BO453">
            <v>3004.0920000000001</v>
          </cell>
          <cell r="BP453">
            <v>27.77</v>
          </cell>
          <cell r="BQ453">
            <v>160.28100000000001</v>
          </cell>
          <cell r="BR453">
            <v>4451.0033700000004</v>
          </cell>
          <cell r="BS453">
            <v>16.36</v>
          </cell>
          <cell r="BT453">
            <v>255.90600000000001</v>
          </cell>
          <cell r="BU453">
            <v>4186.6221599999999</v>
          </cell>
          <cell r="BV453">
            <v>530</v>
          </cell>
          <cell r="BW453">
            <v>5.6080000000000005</v>
          </cell>
          <cell r="BX453">
            <v>2972.2400000000002</v>
          </cell>
          <cell r="BY453">
            <v>21.19</v>
          </cell>
          <cell r="BZ453">
            <v>156.703</v>
          </cell>
          <cell r="CA453">
            <v>3320.5365700000002</v>
          </cell>
          <cell r="CB453">
            <v>25983.782960000004</v>
          </cell>
          <cell r="CD453">
            <v>12.65</v>
          </cell>
          <cell r="CE453">
            <v>35.587000000000003</v>
          </cell>
          <cell r="CF453">
            <v>450.17555000000004</v>
          </cell>
          <cell r="CG453">
            <v>14.280000000000001</v>
          </cell>
          <cell r="CH453">
            <v>29.400000000000002</v>
          </cell>
          <cell r="CI453">
            <v>419.83200000000005</v>
          </cell>
          <cell r="CJ453">
            <v>870.00755000000004</v>
          </cell>
          <cell r="CL453">
            <v>1472.29</v>
          </cell>
        </row>
        <row r="454">
          <cell r="A454" t="str">
            <v>09/06/2007</v>
          </cell>
          <cell r="B454">
            <v>39331</v>
          </cell>
          <cell r="C454">
            <v>103.58840325864986</v>
          </cell>
          <cell r="D454">
            <v>127.49334955251619</v>
          </cell>
          <cell r="E454">
            <v>44.932531673983462</v>
          </cell>
          <cell r="F454">
            <v>49.615426404824824</v>
          </cell>
          <cell r="G454">
            <v>116.53136822194196</v>
          </cell>
          <cell r="H454">
            <v>145.75110753121223</v>
          </cell>
          <cell r="I454">
            <v>72.38</v>
          </cell>
          <cell r="J454">
            <v>36.800000000000004</v>
          </cell>
          <cell r="K454">
            <v>203.90899999999999</v>
          </cell>
          <cell r="L454">
            <v>7503.851200000001</v>
          </cell>
          <cell r="M454">
            <v>84.53</v>
          </cell>
          <cell r="N454">
            <v>66.733000000000004</v>
          </cell>
          <cell r="O454">
            <v>5640.9404900000009</v>
          </cell>
          <cell r="P454">
            <v>82.05</v>
          </cell>
          <cell r="Q454">
            <v>153.173</v>
          </cell>
          <cell r="R454">
            <v>12567.844649999999</v>
          </cell>
          <cell r="S454">
            <v>32.75</v>
          </cell>
          <cell r="T454">
            <v>93.539200000000008</v>
          </cell>
          <cell r="U454">
            <v>3063.4088000000002</v>
          </cell>
          <cell r="V454">
            <v>25.650000000000002</v>
          </cell>
          <cell r="W454">
            <v>367.14</v>
          </cell>
          <cell r="X454">
            <v>9417.1409999999996</v>
          </cell>
          <cell r="Y454">
            <v>86.600000000000009</v>
          </cell>
          <cell r="Z454">
            <v>68.25</v>
          </cell>
          <cell r="AA454">
            <v>5910.4500000000007</v>
          </cell>
          <cell r="AB454">
            <v>23.38</v>
          </cell>
          <cell r="AC454">
            <v>121.29900000000001</v>
          </cell>
          <cell r="AD454">
            <v>2835.9706200000001</v>
          </cell>
          <cell r="AE454">
            <v>68.739999999999995</v>
          </cell>
          <cell r="AF454">
            <v>130.816</v>
          </cell>
          <cell r="AG454">
            <v>8992.2918399999999</v>
          </cell>
          <cell r="AH454">
            <v>55.78</v>
          </cell>
          <cell r="AI454">
            <v>82.088999999999999</v>
          </cell>
          <cell r="AJ454">
            <v>4578.9244200000003</v>
          </cell>
          <cell r="AK454">
            <v>60510.823020000003</v>
          </cell>
          <cell r="AM454">
            <v>37.700000000000003</v>
          </cell>
          <cell r="AN454">
            <v>48.029000000000003</v>
          </cell>
          <cell r="AO454">
            <v>1810.6933000000004</v>
          </cell>
          <cell r="AP454">
            <v>61.870000000000005</v>
          </cell>
          <cell r="AQ454">
            <v>66.691000000000003</v>
          </cell>
          <cell r="AR454">
            <v>4126.1721700000007</v>
          </cell>
          <cell r="AS454">
            <v>133.20000000000002</v>
          </cell>
          <cell r="AT454">
            <v>41.792000000000002</v>
          </cell>
          <cell r="AU454">
            <v>5566.6944000000012</v>
          </cell>
          <cell r="AV454">
            <v>72.38</v>
          </cell>
          <cell r="AW454">
            <v>27.35</v>
          </cell>
          <cell r="AX454">
            <v>1979.5930000000001</v>
          </cell>
          <cell r="AY454">
            <v>7.8500000000000005</v>
          </cell>
          <cell r="AZ454">
            <v>39.210999999999999</v>
          </cell>
          <cell r="BA454">
            <v>307.80635000000001</v>
          </cell>
          <cell r="BB454">
            <v>87.300000000000011</v>
          </cell>
          <cell r="BC454">
            <v>95.55</v>
          </cell>
          <cell r="BD454">
            <v>8341.5150000000012</v>
          </cell>
          <cell r="BE454">
            <v>22132.474220000004</v>
          </cell>
          <cell r="BG454">
            <v>27.71</v>
          </cell>
          <cell r="BH454">
            <v>120.883</v>
          </cell>
          <cell r="BI454">
            <v>3349.6679300000001</v>
          </cell>
          <cell r="BJ454">
            <v>14.58</v>
          </cell>
          <cell r="BK454">
            <v>314.63400000000001</v>
          </cell>
          <cell r="BL454">
            <v>4587.3637200000003</v>
          </cell>
          <cell r="BM454">
            <v>28.8</v>
          </cell>
          <cell r="BN454">
            <v>102.70400000000001</v>
          </cell>
          <cell r="BO454">
            <v>2957.8752000000004</v>
          </cell>
          <cell r="BP454">
            <v>27.52</v>
          </cell>
          <cell r="BQ454">
            <v>160.28100000000001</v>
          </cell>
          <cell r="BR454">
            <v>4410.9331199999997</v>
          </cell>
          <cell r="BS454">
            <v>16.080000000000002</v>
          </cell>
          <cell r="BT454">
            <v>255.90600000000001</v>
          </cell>
          <cell r="BU454">
            <v>4114.9684800000005</v>
          </cell>
          <cell r="BV454">
            <v>517</v>
          </cell>
          <cell r="BW454">
            <v>5.6080000000000005</v>
          </cell>
          <cell r="BX454">
            <v>2899.3360000000002</v>
          </cell>
          <cell r="BY454">
            <v>20.98</v>
          </cell>
          <cell r="BZ454">
            <v>156.703</v>
          </cell>
          <cell r="CA454">
            <v>3287.6289400000001</v>
          </cell>
          <cell r="CB454">
            <v>25607.773389999998</v>
          </cell>
          <cell r="CD454">
            <v>12.69</v>
          </cell>
          <cell r="CE454">
            <v>35.587000000000003</v>
          </cell>
          <cell r="CF454">
            <v>451.59903000000003</v>
          </cell>
          <cell r="CG454">
            <v>14.51</v>
          </cell>
          <cell r="CH454">
            <v>29.400000000000002</v>
          </cell>
          <cell r="CI454">
            <v>426.59400000000005</v>
          </cell>
          <cell r="CJ454">
            <v>878.19303000000014</v>
          </cell>
          <cell r="CL454">
            <v>1478.55</v>
          </cell>
        </row>
        <row r="455">
          <cell r="A455" t="str">
            <v>09/07/2007</v>
          </cell>
          <cell r="B455">
            <v>39332</v>
          </cell>
          <cell r="C455">
            <v>100.91914140158933</v>
          </cell>
          <cell r="D455">
            <v>124.76875315815749</v>
          </cell>
          <cell r="E455">
            <v>43.425918991653184</v>
          </cell>
          <cell r="F455">
            <v>48.458864800034057</v>
          </cell>
          <cell r="G455">
            <v>114.56100252206807</v>
          </cell>
          <cell r="H455">
            <v>140.55577929923479</v>
          </cell>
          <cell r="I455">
            <v>69.8</v>
          </cell>
          <cell r="J455">
            <v>35.119999999999997</v>
          </cell>
          <cell r="K455">
            <v>203.90899999999999</v>
          </cell>
          <cell r="L455">
            <v>7161.2840799999994</v>
          </cell>
          <cell r="M455">
            <v>82.37</v>
          </cell>
          <cell r="N455">
            <v>66.733000000000004</v>
          </cell>
          <cell r="O455">
            <v>5496.7972100000006</v>
          </cell>
          <cell r="P455">
            <v>80.64</v>
          </cell>
          <cell r="Q455">
            <v>153.173</v>
          </cell>
          <cell r="R455">
            <v>12351.870720000001</v>
          </cell>
          <cell r="S455">
            <v>31.89</v>
          </cell>
          <cell r="T455">
            <v>93.539200000000008</v>
          </cell>
          <cell r="U455">
            <v>2982.9650880000004</v>
          </cell>
          <cell r="V455">
            <v>25.04</v>
          </cell>
          <cell r="W455">
            <v>367.14</v>
          </cell>
          <cell r="X455">
            <v>9193.1855999999989</v>
          </cell>
          <cell r="Y455">
            <v>85.72</v>
          </cell>
          <cell r="Z455">
            <v>68.25</v>
          </cell>
          <cell r="AA455">
            <v>5850.39</v>
          </cell>
          <cell r="AB455">
            <v>23.06</v>
          </cell>
          <cell r="AC455">
            <v>121.29900000000001</v>
          </cell>
          <cell r="AD455">
            <v>2797.1549399999999</v>
          </cell>
          <cell r="AE455">
            <v>66.53</v>
          </cell>
          <cell r="AF455">
            <v>130.816</v>
          </cell>
          <cell r="AG455">
            <v>8703.1884800000007</v>
          </cell>
          <cell r="AH455">
            <v>53.78</v>
          </cell>
          <cell r="AI455">
            <v>82.088999999999999</v>
          </cell>
          <cell r="AJ455">
            <v>4414.7464200000004</v>
          </cell>
          <cell r="AK455">
            <v>58951.58253800001</v>
          </cell>
          <cell r="AM455">
            <v>37.5</v>
          </cell>
          <cell r="AN455">
            <v>48.029000000000003</v>
          </cell>
          <cell r="AO455">
            <v>1801.0875000000001</v>
          </cell>
          <cell r="AP455">
            <v>61.56</v>
          </cell>
          <cell r="AQ455">
            <v>66.691000000000003</v>
          </cell>
          <cell r="AR455">
            <v>4105.4979600000006</v>
          </cell>
          <cell r="AS455">
            <v>130.57</v>
          </cell>
          <cell r="AT455">
            <v>41.792000000000002</v>
          </cell>
          <cell r="AU455">
            <v>5456.7814399999997</v>
          </cell>
          <cell r="AV455">
            <v>69.8</v>
          </cell>
          <cell r="AW455">
            <v>27.35</v>
          </cell>
          <cell r="AX455">
            <v>1909.03</v>
          </cell>
          <cell r="AY455">
            <v>7.62</v>
          </cell>
          <cell r="AZ455">
            <v>39.210999999999999</v>
          </cell>
          <cell r="BA455">
            <v>298.78782000000001</v>
          </cell>
          <cell r="BB455">
            <v>84.65</v>
          </cell>
          <cell r="BC455">
            <v>95.55</v>
          </cell>
          <cell r="BD455">
            <v>8088.3074999999999</v>
          </cell>
          <cell r="BE455">
            <v>21659.49222</v>
          </cell>
          <cell r="BG455">
            <v>27.060000000000002</v>
          </cell>
          <cell r="BH455">
            <v>120.883</v>
          </cell>
          <cell r="BI455">
            <v>3271.0939800000001</v>
          </cell>
          <cell r="BJ455">
            <v>14.02</v>
          </cell>
          <cell r="BK455">
            <v>314.63400000000001</v>
          </cell>
          <cell r="BL455">
            <v>4411.1686799999998</v>
          </cell>
          <cell r="BM455">
            <v>27.94</v>
          </cell>
          <cell r="BN455">
            <v>102.70400000000001</v>
          </cell>
          <cell r="BO455">
            <v>2869.5497600000003</v>
          </cell>
          <cell r="BP455">
            <v>26.52</v>
          </cell>
          <cell r="BQ455">
            <v>160.28100000000001</v>
          </cell>
          <cell r="BR455">
            <v>4250.6521199999997</v>
          </cell>
          <cell r="BS455">
            <v>15.5</v>
          </cell>
          <cell r="BT455">
            <v>255.90600000000001</v>
          </cell>
          <cell r="BU455">
            <v>3966.5430000000001</v>
          </cell>
          <cell r="BV455">
            <v>498</v>
          </cell>
          <cell r="BW455">
            <v>5.6080000000000005</v>
          </cell>
          <cell r="BX455">
            <v>2792.7840000000001</v>
          </cell>
          <cell r="BY455">
            <v>20.34</v>
          </cell>
          <cell r="BZ455">
            <v>156.703</v>
          </cell>
          <cell r="CA455">
            <v>3187.3390199999999</v>
          </cell>
          <cell r="CB455">
            <v>24749.130560000001</v>
          </cell>
          <cell r="CD455">
            <v>12.47</v>
          </cell>
          <cell r="CE455">
            <v>35.587000000000003</v>
          </cell>
          <cell r="CF455">
            <v>443.76989000000009</v>
          </cell>
          <cell r="CG455">
            <v>14.08</v>
          </cell>
          <cell r="CH455">
            <v>29.400000000000002</v>
          </cell>
          <cell r="CI455">
            <v>413.95200000000006</v>
          </cell>
          <cell r="CJ455">
            <v>857.72189000000014</v>
          </cell>
          <cell r="CL455">
            <v>1453.55</v>
          </cell>
        </row>
        <row r="456">
          <cell r="A456" t="str">
            <v>09/10/2007</v>
          </cell>
          <cell r="B456">
            <v>39335</v>
          </cell>
          <cell r="C456">
            <v>99.694124777058803</v>
          </cell>
          <cell r="D456">
            <v>122.58611758290631</v>
          </cell>
          <cell r="E456">
            <v>42.237591524916382</v>
          </cell>
          <cell r="F456">
            <v>46.128290742649824</v>
          </cell>
          <cell r="G456">
            <v>114.4151954602774</v>
          </cell>
          <cell r="H456">
            <v>139.97180829641562</v>
          </cell>
          <cell r="I456">
            <v>69.510000000000005</v>
          </cell>
          <cell r="J456">
            <v>34.15</v>
          </cell>
          <cell r="K456">
            <v>203.90899999999999</v>
          </cell>
          <cell r="L456">
            <v>6963.4923499999995</v>
          </cell>
          <cell r="M456">
            <v>80.63</v>
          </cell>
          <cell r="N456">
            <v>66.733000000000004</v>
          </cell>
          <cell r="O456">
            <v>5380.6817899999996</v>
          </cell>
          <cell r="P456">
            <v>80.02</v>
          </cell>
          <cell r="Q456">
            <v>153.173</v>
          </cell>
          <cell r="R456">
            <v>12256.90346</v>
          </cell>
          <cell r="S456">
            <v>32.200000000000003</v>
          </cell>
          <cell r="T456">
            <v>93.539200000000008</v>
          </cell>
          <cell r="U456">
            <v>3011.9622400000007</v>
          </cell>
          <cell r="V456">
            <v>24.810000000000002</v>
          </cell>
          <cell r="W456">
            <v>367.14</v>
          </cell>
          <cell r="X456">
            <v>9108.7434000000012</v>
          </cell>
          <cell r="Y456">
            <v>84</v>
          </cell>
          <cell r="Z456">
            <v>68.25</v>
          </cell>
          <cell r="AA456">
            <v>5733</v>
          </cell>
          <cell r="AB456">
            <v>22.81</v>
          </cell>
          <cell r="AC456">
            <v>121.29900000000001</v>
          </cell>
          <cell r="AD456">
            <v>2766.8301900000001</v>
          </cell>
          <cell r="AE456">
            <v>66.14</v>
          </cell>
          <cell r="AF456">
            <v>130.816</v>
          </cell>
          <cell r="AG456">
            <v>8652.1702399999995</v>
          </cell>
          <cell r="AH456">
            <v>53.14</v>
          </cell>
          <cell r="AI456">
            <v>82.088999999999999</v>
          </cell>
          <cell r="AJ456">
            <v>4362.20946</v>
          </cell>
          <cell r="AK456">
            <v>58235.993129999995</v>
          </cell>
          <cell r="AM456">
            <v>36.880000000000003</v>
          </cell>
          <cell r="AN456">
            <v>48.029000000000003</v>
          </cell>
          <cell r="AO456">
            <v>1771.3095200000002</v>
          </cell>
          <cell r="AP456">
            <v>61.07</v>
          </cell>
          <cell r="AQ456">
            <v>66.691000000000003</v>
          </cell>
          <cell r="AR456">
            <v>4072.8193700000002</v>
          </cell>
          <cell r="AS456">
            <v>127.60000000000001</v>
          </cell>
          <cell r="AT456">
            <v>41.792000000000002</v>
          </cell>
          <cell r="AU456">
            <v>5332.659200000001</v>
          </cell>
          <cell r="AV456">
            <v>69.510000000000005</v>
          </cell>
          <cell r="AW456">
            <v>27.35</v>
          </cell>
          <cell r="AX456">
            <v>1901.0985000000003</v>
          </cell>
          <cell r="AY456">
            <v>7.45</v>
          </cell>
          <cell r="AZ456">
            <v>39.210999999999999</v>
          </cell>
          <cell r="BA456">
            <v>292.12194999999997</v>
          </cell>
          <cell r="BB456">
            <v>82.79</v>
          </cell>
          <cell r="BC456">
            <v>95.55</v>
          </cell>
          <cell r="BD456">
            <v>7910.5844999999999</v>
          </cell>
          <cell r="BE456">
            <v>21280.593040000003</v>
          </cell>
          <cell r="BG456">
            <v>26.22</v>
          </cell>
          <cell r="BH456">
            <v>120.883</v>
          </cell>
          <cell r="BI456">
            <v>3169.5522599999999</v>
          </cell>
          <cell r="BJ456">
            <v>13.69</v>
          </cell>
          <cell r="BK456">
            <v>314.63400000000001</v>
          </cell>
          <cell r="BL456">
            <v>4307.3394600000001</v>
          </cell>
          <cell r="BM456">
            <v>26.650000000000002</v>
          </cell>
          <cell r="BN456">
            <v>102.70400000000001</v>
          </cell>
          <cell r="BO456">
            <v>2737.0616000000005</v>
          </cell>
          <cell r="BP456">
            <v>25.88</v>
          </cell>
          <cell r="BQ456">
            <v>160.28100000000001</v>
          </cell>
          <cell r="BR456">
            <v>4148.0722800000003</v>
          </cell>
          <cell r="BS456">
            <v>15.040000000000001</v>
          </cell>
          <cell r="BT456">
            <v>255.90600000000001</v>
          </cell>
          <cell r="BU456">
            <v>3848.8262400000003</v>
          </cell>
          <cell r="BV456">
            <v>488.5</v>
          </cell>
          <cell r="BW456">
            <v>5.6080000000000005</v>
          </cell>
          <cell r="BX456">
            <v>2739.5080000000003</v>
          </cell>
          <cell r="BY456">
            <v>19.920000000000002</v>
          </cell>
          <cell r="BZ456">
            <v>156.703</v>
          </cell>
          <cell r="CA456">
            <v>3121.5237600000005</v>
          </cell>
          <cell r="CB456">
            <v>24071.883600000005</v>
          </cell>
          <cell r="CD456">
            <v>11.790000000000001</v>
          </cell>
          <cell r="CE456">
            <v>35.587000000000003</v>
          </cell>
          <cell r="CF456">
            <v>419.57073000000008</v>
          </cell>
          <cell r="CG456">
            <v>13.5</v>
          </cell>
          <cell r="CH456">
            <v>29.400000000000002</v>
          </cell>
          <cell r="CI456">
            <v>396.90000000000003</v>
          </cell>
          <cell r="CJ456">
            <v>816.47073000000012</v>
          </cell>
          <cell r="CL456">
            <v>1451.7</v>
          </cell>
        </row>
        <row r="457">
          <cell r="A457" t="str">
            <v>09/11/2007</v>
          </cell>
          <cell r="B457">
            <v>39336</v>
          </cell>
          <cell r="C457">
            <v>100.23627980886818</v>
          </cell>
          <cell r="D457">
            <v>125.00952574532886</v>
          </cell>
          <cell r="E457">
            <v>42.200305107047882</v>
          </cell>
          <cell r="F457">
            <v>44.66662235216485</v>
          </cell>
          <cell r="G457">
            <v>115.9749369482976</v>
          </cell>
          <cell r="H457">
            <v>140.85783326621021</v>
          </cell>
          <cell r="I457">
            <v>69.95</v>
          </cell>
          <cell r="J457">
            <v>35.200000000000003</v>
          </cell>
          <cell r="K457">
            <v>203.90899999999999</v>
          </cell>
          <cell r="L457">
            <v>7177.5968000000003</v>
          </cell>
          <cell r="M457">
            <v>81.239999999999995</v>
          </cell>
          <cell r="N457">
            <v>66.733000000000004</v>
          </cell>
          <cell r="O457">
            <v>5421.3889200000003</v>
          </cell>
          <cell r="P457">
            <v>80.77</v>
          </cell>
          <cell r="Q457">
            <v>153.173</v>
          </cell>
          <cell r="R457">
            <v>12371.78321</v>
          </cell>
          <cell r="S457">
            <v>32.29</v>
          </cell>
          <cell r="T457">
            <v>93.539200000000008</v>
          </cell>
          <cell r="U457">
            <v>3020.380768</v>
          </cell>
          <cell r="V457">
            <v>24.27</v>
          </cell>
          <cell r="W457">
            <v>367.14</v>
          </cell>
          <cell r="X457">
            <v>8910.487799999999</v>
          </cell>
          <cell r="Y457">
            <v>84.2</v>
          </cell>
          <cell r="Z457">
            <v>68.25</v>
          </cell>
          <cell r="AA457">
            <v>5746.6500000000005</v>
          </cell>
          <cell r="AB457">
            <v>22.8</v>
          </cell>
          <cell r="AC457">
            <v>121.29900000000001</v>
          </cell>
          <cell r="AD457">
            <v>2765.6172000000001</v>
          </cell>
          <cell r="AE457">
            <v>66.84</v>
          </cell>
          <cell r="AF457">
            <v>130.816</v>
          </cell>
          <cell r="AG457">
            <v>8743.7414399999998</v>
          </cell>
          <cell r="AH457">
            <v>53.54</v>
          </cell>
          <cell r="AI457">
            <v>82.088999999999999</v>
          </cell>
          <cell r="AJ457">
            <v>4395.0450599999995</v>
          </cell>
          <cell r="AK457">
            <v>58552.691197999993</v>
          </cell>
          <cell r="AM457">
            <v>36.07</v>
          </cell>
          <cell r="AN457">
            <v>48.029000000000003</v>
          </cell>
          <cell r="AO457">
            <v>1732.4060300000001</v>
          </cell>
          <cell r="AP457">
            <v>61.400000000000006</v>
          </cell>
          <cell r="AQ457">
            <v>66.691000000000003</v>
          </cell>
          <cell r="AR457">
            <v>4094.8274000000006</v>
          </cell>
          <cell r="AS457">
            <v>131.35</v>
          </cell>
          <cell r="AT457">
            <v>41.792000000000002</v>
          </cell>
          <cell r="AU457">
            <v>5489.3792000000003</v>
          </cell>
          <cell r="AV457">
            <v>69.95</v>
          </cell>
          <cell r="AW457">
            <v>27.35</v>
          </cell>
          <cell r="AX457">
            <v>1913.1325000000002</v>
          </cell>
          <cell r="AY457">
            <v>7.41</v>
          </cell>
          <cell r="AZ457">
            <v>39.210999999999999</v>
          </cell>
          <cell r="BA457">
            <v>290.55351000000002</v>
          </cell>
          <cell r="BB457">
            <v>85.62</v>
          </cell>
          <cell r="BC457">
            <v>95.55</v>
          </cell>
          <cell r="BD457">
            <v>8180.991</v>
          </cell>
          <cell r="BE457">
            <v>21701.289639999999</v>
          </cell>
          <cell r="BG457">
            <v>26.060000000000002</v>
          </cell>
          <cell r="BH457">
            <v>120.883</v>
          </cell>
          <cell r="BI457">
            <v>3150.2109800000003</v>
          </cell>
          <cell r="BJ457">
            <v>13.64</v>
          </cell>
          <cell r="BK457">
            <v>314.63400000000001</v>
          </cell>
          <cell r="BL457">
            <v>4291.6077600000008</v>
          </cell>
          <cell r="BM457">
            <v>26.55</v>
          </cell>
          <cell r="BN457">
            <v>102.70400000000001</v>
          </cell>
          <cell r="BO457">
            <v>2726.7912000000001</v>
          </cell>
          <cell r="BP457">
            <v>25.71</v>
          </cell>
          <cell r="BQ457">
            <v>160.28100000000001</v>
          </cell>
          <cell r="BR457">
            <v>4120.8245100000004</v>
          </cell>
          <cell r="BS457">
            <v>15.22</v>
          </cell>
          <cell r="BT457">
            <v>255.90600000000001</v>
          </cell>
          <cell r="BU457">
            <v>3894.8893200000002</v>
          </cell>
          <cell r="BV457">
            <v>490</v>
          </cell>
          <cell r="BW457">
            <v>5.6080000000000005</v>
          </cell>
          <cell r="BX457">
            <v>2747.92</v>
          </cell>
          <cell r="BY457">
            <v>19.900000000000002</v>
          </cell>
          <cell r="BZ457">
            <v>156.703</v>
          </cell>
          <cell r="CA457">
            <v>3118.3897000000002</v>
          </cell>
          <cell r="CB457">
            <v>24050.633470000001</v>
          </cell>
          <cell r="CD457">
            <v>11.600000000000001</v>
          </cell>
          <cell r="CE457">
            <v>35.587000000000003</v>
          </cell>
          <cell r="CF457">
            <v>412.80920000000009</v>
          </cell>
          <cell r="CG457">
            <v>12.85</v>
          </cell>
          <cell r="CH457">
            <v>29.400000000000002</v>
          </cell>
          <cell r="CI457">
            <v>377.79</v>
          </cell>
          <cell r="CJ457">
            <v>790.59920000000011</v>
          </cell>
          <cell r="CL457">
            <v>1471.49</v>
          </cell>
        </row>
        <row r="458">
          <cell r="A458" t="str">
            <v>09/12/2007</v>
          </cell>
          <cell r="B458">
            <v>39337</v>
          </cell>
          <cell r="C458">
            <v>100.37403770290278</v>
          </cell>
          <cell r="D458">
            <v>125.12201588111667</v>
          </cell>
          <cell r="E458">
            <v>41.865796047389075</v>
          </cell>
          <cell r="F458">
            <v>43.369321196568499</v>
          </cell>
          <cell r="G458">
            <v>115.98045397225722</v>
          </cell>
          <cell r="H458">
            <v>141.38139347563433</v>
          </cell>
          <cell r="I458">
            <v>70.210000000000008</v>
          </cell>
          <cell r="J458">
            <v>35.74</v>
          </cell>
          <cell r="K458">
            <v>203.90899999999999</v>
          </cell>
          <cell r="L458">
            <v>7287.70766</v>
          </cell>
          <cell r="M458">
            <v>82.75</v>
          </cell>
          <cell r="N458">
            <v>66.733000000000004</v>
          </cell>
          <cell r="O458">
            <v>5522.1557499999999</v>
          </cell>
          <cell r="P458">
            <v>80.800000000000011</v>
          </cell>
          <cell r="Q458">
            <v>153.173</v>
          </cell>
          <cell r="R458">
            <v>12376.378400000001</v>
          </cell>
          <cell r="S458">
            <v>31.48</v>
          </cell>
          <cell r="T458">
            <v>93.539200000000008</v>
          </cell>
          <cell r="U458">
            <v>2944.6140160000004</v>
          </cell>
          <cell r="V458">
            <v>24.45</v>
          </cell>
          <cell r="W458">
            <v>367.14</v>
          </cell>
          <cell r="X458">
            <v>8976.5729999999985</v>
          </cell>
          <cell r="Y458">
            <v>83.58</v>
          </cell>
          <cell r="Z458">
            <v>68.25</v>
          </cell>
          <cell r="AA458">
            <v>5704.335</v>
          </cell>
          <cell r="AB458">
            <v>22.59</v>
          </cell>
          <cell r="AC458">
            <v>121.29900000000001</v>
          </cell>
          <cell r="AD458">
            <v>2740.1444100000003</v>
          </cell>
          <cell r="AE458">
            <v>66.349999999999994</v>
          </cell>
          <cell r="AF458">
            <v>130.816</v>
          </cell>
          <cell r="AG458">
            <v>8679.641599999999</v>
          </cell>
          <cell r="AH458">
            <v>53.620000000000005</v>
          </cell>
          <cell r="AI458">
            <v>82.088999999999999</v>
          </cell>
          <cell r="AJ458">
            <v>4401.6121800000001</v>
          </cell>
          <cell r="AK458">
            <v>58633.162015999987</v>
          </cell>
          <cell r="AM458">
            <v>35.67</v>
          </cell>
          <cell r="AN458">
            <v>48.029000000000003</v>
          </cell>
          <cell r="AO458">
            <v>1713.1944300000002</v>
          </cell>
          <cell r="AP458">
            <v>61.370000000000005</v>
          </cell>
          <cell r="AQ458">
            <v>66.691000000000003</v>
          </cell>
          <cell r="AR458">
            <v>4092.8266700000004</v>
          </cell>
          <cell r="AS458">
            <v>131.99</v>
          </cell>
          <cell r="AT458">
            <v>41.792000000000002</v>
          </cell>
          <cell r="AU458">
            <v>5516.1260800000009</v>
          </cell>
          <cell r="AV458">
            <v>70.210000000000008</v>
          </cell>
          <cell r="AW458">
            <v>27.35</v>
          </cell>
          <cell r="AX458">
            <v>1920.2435000000003</v>
          </cell>
          <cell r="AY458">
            <v>7.22</v>
          </cell>
          <cell r="AZ458">
            <v>39.210999999999999</v>
          </cell>
          <cell r="BA458">
            <v>283.10341999999997</v>
          </cell>
          <cell r="BB458">
            <v>85.77</v>
          </cell>
          <cell r="BC458">
            <v>95.55</v>
          </cell>
          <cell r="BD458">
            <v>8195.3234999999986</v>
          </cell>
          <cell r="BE458">
            <v>21720.817600000002</v>
          </cell>
          <cell r="BG458">
            <v>25.8</v>
          </cell>
          <cell r="BH458">
            <v>120.883</v>
          </cell>
          <cell r="BI458">
            <v>3118.7813999999998</v>
          </cell>
          <cell r="BJ458">
            <v>13.8</v>
          </cell>
          <cell r="BK458">
            <v>314.63400000000001</v>
          </cell>
          <cell r="BL458">
            <v>4341.9492</v>
          </cell>
          <cell r="BM458">
            <v>26.26</v>
          </cell>
          <cell r="BN458">
            <v>102.70400000000001</v>
          </cell>
          <cell r="BO458">
            <v>2697.0070400000004</v>
          </cell>
          <cell r="BP458">
            <v>25.060000000000002</v>
          </cell>
          <cell r="BQ458">
            <v>160.28100000000001</v>
          </cell>
          <cell r="BR458">
            <v>4016.6418600000006</v>
          </cell>
          <cell r="BS458">
            <v>15.17</v>
          </cell>
          <cell r="BT458">
            <v>255.90600000000001</v>
          </cell>
          <cell r="BU458">
            <v>3882.09402</v>
          </cell>
          <cell r="BV458">
            <v>485.23</v>
          </cell>
          <cell r="BW458">
            <v>5.6080000000000005</v>
          </cell>
          <cell r="BX458">
            <v>2721.1698400000005</v>
          </cell>
          <cell r="BY458">
            <v>19.670000000000002</v>
          </cell>
          <cell r="BZ458">
            <v>156.703</v>
          </cell>
          <cell r="CA458">
            <v>3082.3480100000002</v>
          </cell>
          <cell r="CB458">
            <v>23859.991370000003</v>
          </cell>
          <cell r="CD458">
            <v>11.31</v>
          </cell>
          <cell r="CE458">
            <v>35.587000000000003</v>
          </cell>
          <cell r="CF458">
            <v>402.48897000000005</v>
          </cell>
          <cell r="CG458">
            <v>12.42</v>
          </cell>
          <cell r="CH458">
            <v>29.400000000000002</v>
          </cell>
          <cell r="CI458">
            <v>365.14800000000002</v>
          </cell>
          <cell r="CJ458">
            <v>767.63697000000002</v>
          </cell>
          <cell r="CL458">
            <v>1471.56</v>
          </cell>
        </row>
        <row r="459">
          <cell r="A459" t="str">
            <v>09/13/2007</v>
          </cell>
          <cell r="B459">
            <v>39338</v>
          </cell>
          <cell r="C459">
            <v>100.53604152730233</v>
          </cell>
          <cell r="D459">
            <v>125.98846278840257</v>
          </cell>
          <cell r="E459">
            <v>42.142854896787199</v>
          </cell>
          <cell r="F459">
            <v>42.895511017707847</v>
          </cell>
          <cell r="G459">
            <v>116.95696721311475</v>
          </cell>
          <cell r="H459">
            <v>143.11316955296013</v>
          </cell>
          <cell r="I459">
            <v>71.070000000000007</v>
          </cell>
          <cell r="J459">
            <v>34.21</v>
          </cell>
          <cell r="K459">
            <v>203.90899999999999</v>
          </cell>
          <cell r="L459">
            <v>6975.7268899999999</v>
          </cell>
          <cell r="M459">
            <v>82.9</v>
          </cell>
          <cell r="N459">
            <v>66.733000000000004</v>
          </cell>
          <cell r="O459">
            <v>5532.1657000000005</v>
          </cell>
          <cell r="P459">
            <v>81.27</v>
          </cell>
          <cell r="Q459">
            <v>153.173</v>
          </cell>
          <cell r="R459">
            <v>12448.369709999999</v>
          </cell>
          <cell r="S459">
            <v>31.82</v>
          </cell>
          <cell r="T459">
            <v>93.539200000000008</v>
          </cell>
          <cell r="U459">
            <v>2976.4173440000004</v>
          </cell>
          <cell r="V459">
            <v>24.68</v>
          </cell>
          <cell r="W459">
            <v>367.14</v>
          </cell>
          <cell r="X459">
            <v>9061.0151999999998</v>
          </cell>
          <cell r="Y459">
            <v>83.53</v>
          </cell>
          <cell r="Z459">
            <v>68.25</v>
          </cell>
          <cell r="AA459">
            <v>5700.9224999999997</v>
          </cell>
          <cell r="AB459">
            <v>22.740000000000002</v>
          </cell>
          <cell r="AC459">
            <v>121.29900000000001</v>
          </cell>
          <cell r="AD459">
            <v>2758.3392600000002</v>
          </cell>
          <cell r="AE459">
            <v>67.56</v>
          </cell>
          <cell r="AF459">
            <v>130.816</v>
          </cell>
          <cell r="AG459">
            <v>8837.9289600000011</v>
          </cell>
          <cell r="AH459">
            <v>54.050000000000004</v>
          </cell>
          <cell r="AI459">
            <v>82.088999999999999</v>
          </cell>
          <cell r="AJ459">
            <v>4436.9104500000003</v>
          </cell>
          <cell r="AK459">
            <v>58727.796014</v>
          </cell>
          <cell r="AM459">
            <v>36.35</v>
          </cell>
          <cell r="AN459">
            <v>48.029000000000003</v>
          </cell>
          <cell r="AO459">
            <v>1745.8541500000001</v>
          </cell>
          <cell r="AP459">
            <v>61.550000000000004</v>
          </cell>
          <cell r="AQ459">
            <v>66.691000000000003</v>
          </cell>
          <cell r="AR459">
            <v>4104.8310500000007</v>
          </cell>
          <cell r="AS459">
            <v>132.57</v>
          </cell>
          <cell r="AT459">
            <v>41.792000000000002</v>
          </cell>
          <cell r="AU459">
            <v>5540.3654399999996</v>
          </cell>
          <cell r="AV459">
            <v>71.070000000000007</v>
          </cell>
          <cell r="AW459">
            <v>27.35</v>
          </cell>
          <cell r="AX459">
            <v>1943.7645000000002</v>
          </cell>
          <cell r="AY459">
            <v>6.92</v>
          </cell>
          <cell r="AZ459">
            <v>39.210999999999999</v>
          </cell>
          <cell r="BA459">
            <v>271.34012000000001</v>
          </cell>
          <cell r="BB459">
            <v>86.5</v>
          </cell>
          <cell r="BC459">
            <v>95.55</v>
          </cell>
          <cell r="BD459">
            <v>8265.0749999999989</v>
          </cell>
          <cell r="BE459">
            <v>21871.230260000004</v>
          </cell>
          <cell r="BG459">
            <v>26.14</v>
          </cell>
          <cell r="BH459">
            <v>120.883</v>
          </cell>
          <cell r="BI459">
            <v>3159.8816200000001</v>
          </cell>
          <cell r="BJ459">
            <v>13.66</v>
          </cell>
          <cell r="BK459">
            <v>314.63400000000001</v>
          </cell>
          <cell r="BL459">
            <v>4297.9004400000003</v>
          </cell>
          <cell r="BM459">
            <v>26.69</v>
          </cell>
          <cell r="BN459">
            <v>102.70400000000001</v>
          </cell>
          <cell r="BO459">
            <v>2741.1697600000002</v>
          </cell>
          <cell r="BP459">
            <v>25.07</v>
          </cell>
          <cell r="BQ459">
            <v>160.28100000000001</v>
          </cell>
          <cell r="BR459">
            <v>4018.24467</v>
          </cell>
          <cell r="BS459">
            <v>15.52</v>
          </cell>
          <cell r="BT459">
            <v>255.90600000000001</v>
          </cell>
          <cell r="BU459">
            <v>3971.6611200000002</v>
          </cell>
          <cell r="BV459">
            <v>480</v>
          </cell>
          <cell r="BW459">
            <v>5.6080000000000005</v>
          </cell>
          <cell r="BX459">
            <v>2691.84</v>
          </cell>
          <cell r="BY459">
            <v>20.02</v>
          </cell>
          <cell r="BZ459">
            <v>156.703</v>
          </cell>
          <cell r="CA459">
            <v>3137.1940599999998</v>
          </cell>
          <cell r="CB459">
            <v>24017.891669999997</v>
          </cell>
          <cell r="CD459">
            <v>11.19</v>
          </cell>
          <cell r="CE459">
            <v>35.587000000000003</v>
          </cell>
          <cell r="CF459">
            <v>398.21853000000004</v>
          </cell>
          <cell r="CG459">
            <v>12.280000000000001</v>
          </cell>
          <cell r="CH459">
            <v>29.400000000000002</v>
          </cell>
          <cell r="CI459">
            <v>361.03200000000004</v>
          </cell>
          <cell r="CJ459">
            <v>759.25053000000003</v>
          </cell>
          <cell r="CL459">
            <v>1483.95</v>
          </cell>
        </row>
        <row r="460">
          <cell r="A460" t="str">
            <v>09/14/2007</v>
          </cell>
          <cell r="B460">
            <v>39339</v>
          </cell>
          <cell r="C460">
            <v>100.91725268422356</v>
          </cell>
          <cell r="D460">
            <v>125.89969839621892</v>
          </cell>
          <cell r="E460">
            <v>43.675320033363249</v>
          </cell>
          <cell r="F460">
            <v>42.589537000358085</v>
          </cell>
          <cell r="G460">
            <v>116.98061160151323</v>
          </cell>
          <cell r="H460">
            <v>144.40193314538865</v>
          </cell>
          <cell r="I460">
            <v>71.710000000000008</v>
          </cell>
          <cell r="J460">
            <v>34.83</v>
          </cell>
          <cell r="K460">
            <v>203.90899999999999</v>
          </cell>
          <cell r="L460">
            <v>7102.1504699999996</v>
          </cell>
          <cell r="M460">
            <v>83.350000000000009</v>
          </cell>
          <cell r="N460">
            <v>66.733000000000004</v>
          </cell>
          <cell r="O460">
            <v>5562.1955500000013</v>
          </cell>
          <cell r="P460">
            <v>81.59</v>
          </cell>
          <cell r="Q460">
            <v>153.173</v>
          </cell>
          <cell r="R460">
            <v>12497.38507</v>
          </cell>
          <cell r="S460">
            <v>31.75</v>
          </cell>
          <cell r="T460">
            <v>93.539200000000008</v>
          </cell>
          <cell r="U460">
            <v>2969.8696000000004</v>
          </cell>
          <cell r="V460">
            <v>24.77</v>
          </cell>
          <cell r="W460">
            <v>367.14</v>
          </cell>
          <cell r="X460">
            <v>9094.0577999999987</v>
          </cell>
          <cell r="Y460">
            <v>83.56</v>
          </cell>
          <cell r="Z460">
            <v>68.25</v>
          </cell>
          <cell r="AA460">
            <v>5702.97</v>
          </cell>
          <cell r="AB460">
            <v>22.85</v>
          </cell>
          <cell r="AC460">
            <v>121.29900000000001</v>
          </cell>
          <cell r="AD460">
            <v>2771.6821500000005</v>
          </cell>
          <cell r="AE460">
            <v>67.02</v>
          </cell>
          <cell r="AF460">
            <v>130.816</v>
          </cell>
          <cell r="AG460">
            <v>8767.2883199999997</v>
          </cell>
          <cell r="AH460">
            <v>54.61</v>
          </cell>
          <cell r="AI460">
            <v>82.088999999999999</v>
          </cell>
          <cell r="AJ460">
            <v>4482.8802900000001</v>
          </cell>
          <cell r="AK460">
            <v>58950.479250000004</v>
          </cell>
          <cell r="AM460">
            <v>36.61</v>
          </cell>
          <cell r="AN460">
            <v>48.029000000000003</v>
          </cell>
          <cell r="AO460">
            <v>1758.3416900000002</v>
          </cell>
          <cell r="AP460">
            <v>61.22</v>
          </cell>
          <cell r="AQ460">
            <v>66.691000000000003</v>
          </cell>
          <cell r="AR460">
            <v>4082.8230200000003</v>
          </cell>
          <cell r="AS460">
            <v>135.20000000000002</v>
          </cell>
          <cell r="AT460">
            <v>41.792000000000002</v>
          </cell>
          <cell r="AU460">
            <v>5650.2784000000011</v>
          </cell>
          <cell r="AV460">
            <v>71.710000000000008</v>
          </cell>
          <cell r="AW460">
            <v>27.35</v>
          </cell>
          <cell r="AX460">
            <v>1961.2685000000004</v>
          </cell>
          <cell r="AY460">
            <v>6.8100000000000005</v>
          </cell>
          <cell r="AZ460">
            <v>39.210999999999999</v>
          </cell>
          <cell r="BA460">
            <v>267.02690999999999</v>
          </cell>
          <cell r="BB460">
            <v>85.15</v>
          </cell>
          <cell r="BC460">
            <v>95.55</v>
          </cell>
          <cell r="BD460">
            <v>8136.0825000000004</v>
          </cell>
          <cell r="BE460">
            <v>21855.821020000003</v>
          </cell>
          <cell r="BG460">
            <v>27.37</v>
          </cell>
          <cell r="BH460">
            <v>120.883</v>
          </cell>
          <cell r="BI460">
            <v>3308.5677099999998</v>
          </cell>
          <cell r="BJ460">
            <v>14.35</v>
          </cell>
          <cell r="BK460">
            <v>314.63400000000001</v>
          </cell>
          <cell r="BL460">
            <v>4514.9979000000003</v>
          </cell>
          <cell r="BM460">
            <v>27.580000000000002</v>
          </cell>
          <cell r="BN460">
            <v>102.70400000000001</v>
          </cell>
          <cell r="BO460">
            <v>2832.5763200000006</v>
          </cell>
          <cell r="BP460">
            <v>25.71</v>
          </cell>
          <cell r="BQ460">
            <v>160.28100000000001</v>
          </cell>
          <cell r="BR460">
            <v>4120.8245100000004</v>
          </cell>
          <cell r="BS460">
            <v>16.04</v>
          </cell>
          <cell r="BT460">
            <v>255.90600000000001</v>
          </cell>
          <cell r="BU460">
            <v>4104.7322400000003</v>
          </cell>
          <cell r="BV460">
            <v>489</v>
          </cell>
          <cell r="BW460">
            <v>5.6080000000000005</v>
          </cell>
          <cell r="BX460">
            <v>2742.3120000000004</v>
          </cell>
          <cell r="BY460">
            <v>20.85</v>
          </cell>
          <cell r="BZ460">
            <v>156.703</v>
          </cell>
          <cell r="CA460">
            <v>3267.2575500000003</v>
          </cell>
          <cell r="CB460">
            <v>24891.268230000001</v>
          </cell>
          <cell r="CD460">
            <v>11.17</v>
          </cell>
          <cell r="CE460">
            <v>35.587000000000003</v>
          </cell>
          <cell r="CF460">
            <v>397.50679000000002</v>
          </cell>
          <cell r="CG460">
            <v>12.120000000000001</v>
          </cell>
          <cell r="CH460">
            <v>29.400000000000002</v>
          </cell>
          <cell r="CI460">
            <v>356.32800000000003</v>
          </cell>
          <cell r="CJ460">
            <v>753.83479000000011</v>
          </cell>
          <cell r="CL460">
            <v>1484.25</v>
          </cell>
        </row>
        <row r="461">
          <cell r="A461" t="str">
            <v>09/17/2007</v>
          </cell>
          <cell r="B461">
            <v>39342</v>
          </cell>
          <cell r="C461">
            <v>99.940343376159873</v>
          </cell>
          <cell r="D461">
            <v>122.80693038826232</v>
          </cell>
          <cell r="E461">
            <v>44.074004029911393</v>
          </cell>
          <cell r="F461">
            <v>42.360516656846379</v>
          </cell>
          <cell r="G461">
            <v>116.38162042875157</v>
          </cell>
          <cell r="H461">
            <v>141.56262585581956</v>
          </cell>
          <cell r="I461">
            <v>70.3</v>
          </cell>
          <cell r="J461">
            <v>34.53</v>
          </cell>
          <cell r="K461">
            <v>203.90899999999999</v>
          </cell>
          <cell r="L461">
            <v>7040.9777699999995</v>
          </cell>
          <cell r="M461">
            <v>82.62</v>
          </cell>
          <cell r="N461">
            <v>66.733000000000004</v>
          </cell>
          <cell r="O461">
            <v>5513.4804600000007</v>
          </cell>
          <cell r="P461">
            <v>80.489999999999995</v>
          </cell>
          <cell r="Q461">
            <v>153.173</v>
          </cell>
          <cell r="R461">
            <v>12328.894769999999</v>
          </cell>
          <cell r="S461">
            <v>31</v>
          </cell>
          <cell r="T461">
            <v>93.539200000000008</v>
          </cell>
          <cell r="U461">
            <v>2899.7152000000001</v>
          </cell>
          <cell r="V461">
            <v>24.43</v>
          </cell>
          <cell r="W461">
            <v>367.14</v>
          </cell>
          <cell r="X461">
            <v>8969.2302</v>
          </cell>
          <cell r="Y461">
            <v>84.100000000000009</v>
          </cell>
          <cell r="Z461">
            <v>68.25</v>
          </cell>
          <cell r="AA461">
            <v>5739.8250000000007</v>
          </cell>
          <cell r="AB461">
            <v>22.78</v>
          </cell>
          <cell r="AC461">
            <v>121.29900000000001</v>
          </cell>
          <cell r="AD461">
            <v>2763.1912200000002</v>
          </cell>
          <cell r="AE461">
            <v>66.210000000000008</v>
          </cell>
          <cell r="AF461">
            <v>130.816</v>
          </cell>
          <cell r="AG461">
            <v>8661.3273600000011</v>
          </cell>
          <cell r="AH461">
            <v>54.370000000000005</v>
          </cell>
          <cell r="AI461">
            <v>82.088999999999999</v>
          </cell>
          <cell r="AJ461">
            <v>4463.17893</v>
          </cell>
          <cell r="AK461">
            <v>58379.820910000002</v>
          </cell>
          <cell r="AM461">
            <v>35.770000000000003</v>
          </cell>
          <cell r="AN461">
            <v>48.029000000000003</v>
          </cell>
          <cell r="AO461">
            <v>1717.9973300000004</v>
          </cell>
          <cell r="AP461">
            <v>60.69</v>
          </cell>
          <cell r="AQ461">
            <v>66.691000000000003</v>
          </cell>
          <cell r="AR461">
            <v>4047.4767900000002</v>
          </cell>
          <cell r="AS461">
            <v>131.81</v>
          </cell>
          <cell r="AT461">
            <v>41.792000000000002</v>
          </cell>
          <cell r="AU461">
            <v>5508.6035200000006</v>
          </cell>
          <cell r="AV461">
            <v>70.3</v>
          </cell>
          <cell r="AW461">
            <v>27.35</v>
          </cell>
          <cell r="AX461">
            <v>1922.7049999999999</v>
          </cell>
          <cell r="AY461">
            <v>6.76</v>
          </cell>
          <cell r="AZ461">
            <v>39.210999999999999</v>
          </cell>
          <cell r="BA461">
            <v>265.06635999999997</v>
          </cell>
          <cell r="BB461">
            <v>82.23</v>
          </cell>
          <cell r="BC461">
            <v>95.55</v>
          </cell>
          <cell r="BD461">
            <v>7857.0765000000001</v>
          </cell>
          <cell r="BE461">
            <v>21318.925500000001</v>
          </cell>
          <cell r="BG461">
            <v>27.84</v>
          </cell>
          <cell r="BH461">
            <v>120.883</v>
          </cell>
          <cell r="BI461">
            <v>3365.3827200000001</v>
          </cell>
          <cell r="BJ461">
            <v>14.52</v>
          </cell>
          <cell r="BK461">
            <v>314.63400000000001</v>
          </cell>
          <cell r="BL461">
            <v>4568.4856799999998</v>
          </cell>
          <cell r="BM461">
            <v>28.12</v>
          </cell>
          <cell r="BN461">
            <v>102.70400000000001</v>
          </cell>
          <cell r="BO461">
            <v>2888.0364800000002</v>
          </cell>
          <cell r="BP461">
            <v>25.71</v>
          </cell>
          <cell r="BQ461">
            <v>160.28100000000001</v>
          </cell>
          <cell r="BR461">
            <v>4120.8245100000004</v>
          </cell>
          <cell r="BS461">
            <v>16.09</v>
          </cell>
          <cell r="BT461">
            <v>255.90600000000001</v>
          </cell>
          <cell r="BU461">
            <v>4117.52754</v>
          </cell>
          <cell r="BV461">
            <v>496</v>
          </cell>
          <cell r="BW461">
            <v>5.6080000000000005</v>
          </cell>
          <cell r="BX461">
            <v>2781.5680000000002</v>
          </cell>
          <cell r="BY461">
            <v>20.91</v>
          </cell>
          <cell r="BZ461">
            <v>156.703</v>
          </cell>
          <cell r="CA461">
            <v>3276.6597300000003</v>
          </cell>
          <cell r="CB461">
            <v>25118.484659999998</v>
          </cell>
          <cell r="CD461">
            <v>10.99</v>
          </cell>
          <cell r="CE461">
            <v>35.587000000000003</v>
          </cell>
          <cell r="CF461">
            <v>391.10113000000007</v>
          </cell>
          <cell r="CG461">
            <v>12.200000000000001</v>
          </cell>
          <cell r="CH461">
            <v>29.400000000000002</v>
          </cell>
          <cell r="CI461">
            <v>358.68000000000006</v>
          </cell>
          <cell r="CJ461">
            <v>749.78113000000008</v>
          </cell>
          <cell r="CL461">
            <v>1476.65</v>
          </cell>
        </row>
        <row r="462">
          <cell r="A462" t="str">
            <v>09/18/2007</v>
          </cell>
          <cell r="B462">
            <v>39343</v>
          </cell>
          <cell r="C462">
            <v>103.98666129463143</v>
          </cell>
          <cell r="D462">
            <v>126.75757655377949</v>
          </cell>
          <cell r="E462">
            <v>46.428779655334814</v>
          </cell>
          <cell r="F462">
            <v>44.633455119870582</v>
          </cell>
          <cell r="G462">
            <v>119.78089533417401</v>
          </cell>
          <cell r="H462">
            <v>150.96657269432137</v>
          </cell>
          <cell r="I462">
            <v>74.97</v>
          </cell>
          <cell r="J462">
            <v>36.090000000000003</v>
          </cell>
          <cell r="K462">
            <v>203.90899999999999</v>
          </cell>
          <cell r="L462">
            <v>7359.0758100000003</v>
          </cell>
          <cell r="M462">
            <v>86.27</v>
          </cell>
          <cell r="N462">
            <v>66.733000000000004</v>
          </cell>
          <cell r="O462">
            <v>5757.05591</v>
          </cell>
          <cell r="P462">
            <v>81.81</v>
          </cell>
          <cell r="Q462">
            <v>153.173</v>
          </cell>
          <cell r="R462">
            <v>12531.083130000001</v>
          </cell>
          <cell r="S462">
            <v>31.87</v>
          </cell>
          <cell r="T462">
            <v>93.539200000000008</v>
          </cell>
          <cell r="U462">
            <v>2981.0943040000002</v>
          </cell>
          <cell r="V462">
            <v>26.150000000000002</v>
          </cell>
          <cell r="W462">
            <v>367.14</v>
          </cell>
          <cell r="X462">
            <v>9600.7110000000011</v>
          </cell>
          <cell r="Y462">
            <v>87.51</v>
          </cell>
          <cell r="Z462">
            <v>68.25</v>
          </cell>
          <cell r="AA462">
            <v>5972.5575000000008</v>
          </cell>
          <cell r="AB462">
            <v>23.31</v>
          </cell>
          <cell r="AC462">
            <v>121.29900000000001</v>
          </cell>
          <cell r="AD462">
            <v>2827.4796900000001</v>
          </cell>
          <cell r="AE462">
            <v>69</v>
          </cell>
          <cell r="AF462">
            <v>130.816</v>
          </cell>
          <cell r="AG462">
            <v>9026.3040000000001</v>
          </cell>
          <cell r="AH462">
            <v>57.11</v>
          </cell>
          <cell r="AI462">
            <v>82.088999999999999</v>
          </cell>
          <cell r="AJ462">
            <v>4688.1027899999999</v>
          </cell>
          <cell r="AK462">
            <v>60743.464134000002</v>
          </cell>
          <cell r="AM462">
            <v>36.910000000000004</v>
          </cell>
          <cell r="AN462">
            <v>48.029000000000003</v>
          </cell>
          <cell r="AO462">
            <v>1772.7503900000004</v>
          </cell>
          <cell r="AP462">
            <v>61.43</v>
          </cell>
          <cell r="AQ462">
            <v>66.691000000000003</v>
          </cell>
          <cell r="AR462">
            <v>4096.8281299999999</v>
          </cell>
          <cell r="AS462">
            <v>134.26</v>
          </cell>
          <cell r="AT462">
            <v>41.792000000000002</v>
          </cell>
          <cell r="AU462">
            <v>5610.9939199999999</v>
          </cell>
          <cell r="AV462">
            <v>74.97</v>
          </cell>
          <cell r="AW462">
            <v>27.35</v>
          </cell>
          <cell r="AX462">
            <v>2050.4295000000002</v>
          </cell>
          <cell r="AY462">
            <v>6.93</v>
          </cell>
          <cell r="AZ462">
            <v>39.210999999999999</v>
          </cell>
          <cell r="BA462">
            <v>271.73222999999996</v>
          </cell>
          <cell r="BB462">
            <v>85.84</v>
          </cell>
          <cell r="BC462">
            <v>95.55</v>
          </cell>
          <cell r="BD462">
            <v>8202.0120000000006</v>
          </cell>
          <cell r="BE462">
            <v>22004.746169999999</v>
          </cell>
          <cell r="BG462">
            <v>29.01</v>
          </cell>
          <cell r="BH462">
            <v>120.883</v>
          </cell>
          <cell r="BI462">
            <v>3506.81583</v>
          </cell>
          <cell r="BJ462">
            <v>15.3</v>
          </cell>
          <cell r="BK462">
            <v>314.63400000000001</v>
          </cell>
          <cell r="BL462">
            <v>4813.9002</v>
          </cell>
          <cell r="BM462">
            <v>29.17</v>
          </cell>
          <cell r="BN462">
            <v>102.70400000000001</v>
          </cell>
          <cell r="BO462">
            <v>2995.8756800000006</v>
          </cell>
          <cell r="BP462">
            <v>26.26</v>
          </cell>
          <cell r="BQ462">
            <v>160.28100000000001</v>
          </cell>
          <cell r="BR462">
            <v>4208.9790600000006</v>
          </cell>
          <cell r="BS462">
            <v>17.100000000000001</v>
          </cell>
          <cell r="BT462">
            <v>255.90600000000001</v>
          </cell>
          <cell r="BU462">
            <v>4375.9926000000005</v>
          </cell>
          <cell r="BV462">
            <v>534.71</v>
          </cell>
          <cell r="BW462">
            <v>5.6080000000000005</v>
          </cell>
          <cell r="BX462">
            <v>2998.6536800000003</v>
          </cell>
          <cell r="BY462">
            <v>22.72</v>
          </cell>
          <cell r="BZ462">
            <v>156.703</v>
          </cell>
          <cell r="CA462">
            <v>3560.29216</v>
          </cell>
          <cell r="CB462">
            <v>26460.509210000004</v>
          </cell>
          <cell r="CD462">
            <v>11.22</v>
          </cell>
          <cell r="CE462">
            <v>35.587000000000003</v>
          </cell>
          <cell r="CF462">
            <v>399.28614000000005</v>
          </cell>
          <cell r="CG462">
            <v>13.290000000000001</v>
          </cell>
          <cell r="CH462">
            <v>29.400000000000002</v>
          </cell>
          <cell r="CI462">
            <v>390.72600000000006</v>
          </cell>
          <cell r="CJ462">
            <v>790.01214000000004</v>
          </cell>
          <cell r="CL462">
            <v>1519.78</v>
          </cell>
        </row>
        <row r="463">
          <cell r="A463" t="str">
            <v>09/19/2007</v>
          </cell>
          <cell r="B463">
            <v>39344</v>
          </cell>
          <cell r="C463">
            <v>102.93111727942215</v>
          </cell>
          <cell r="D463">
            <v>126.74726768269903</v>
          </cell>
          <cell r="E463">
            <v>46.44135617309059</v>
          </cell>
          <cell r="F463">
            <v>44.796061337775228</v>
          </cell>
          <cell r="G463">
            <v>120.50993064312733</v>
          </cell>
          <cell r="H463">
            <v>153.46355215465164</v>
          </cell>
          <cell r="I463">
            <v>76.210000000000008</v>
          </cell>
          <cell r="J463">
            <v>35.68</v>
          </cell>
          <cell r="K463">
            <v>203.90899999999999</v>
          </cell>
          <cell r="L463">
            <v>7275.4731199999997</v>
          </cell>
          <cell r="M463">
            <v>84.87</v>
          </cell>
          <cell r="N463">
            <v>66.733000000000004</v>
          </cell>
          <cell r="O463">
            <v>5663.6297100000011</v>
          </cell>
          <cell r="P463">
            <v>81.89</v>
          </cell>
          <cell r="Q463">
            <v>153.173</v>
          </cell>
          <cell r="R463">
            <v>12543.33697</v>
          </cell>
          <cell r="S463">
            <v>32.300000000000004</v>
          </cell>
          <cell r="T463">
            <v>93.539200000000008</v>
          </cell>
          <cell r="U463">
            <v>3021.3161600000008</v>
          </cell>
          <cell r="V463">
            <v>24.830000000000002</v>
          </cell>
          <cell r="W463">
            <v>367.14</v>
          </cell>
          <cell r="X463">
            <v>9116.0861999999997</v>
          </cell>
          <cell r="Y463">
            <v>86.49</v>
          </cell>
          <cell r="Z463">
            <v>68.25</v>
          </cell>
          <cell r="AA463">
            <v>5902.9424999999992</v>
          </cell>
          <cell r="AB463">
            <v>23.54</v>
          </cell>
          <cell r="AC463">
            <v>121.29900000000001</v>
          </cell>
          <cell r="AD463">
            <v>2855.3784599999999</v>
          </cell>
          <cell r="AE463">
            <v>68.710000000000008</v>
          </cell>
          <cell r="AF463">
            <v>130.816</v>
          </cell>
          <cell r="AG463">
            <v>8988.367360000002</v>
          </cell>
          <cell r="AH463">
            <v>57.99</v>
          </cell>
          <cell r="AI463">
            <v>82.088999999999999</v>
          </cell>
          <cell r="AJ463">
            <v>4760.3411100000003</v>
          </cell>
          <cell r="AK463">
            <v>60126.871590000002</v>
          </cell>
          <cell r="AM463">
            <v>37.61</v>
          </cell>
          <cell r="AN463">
            <v>48.029000000000003</v>
          </cell>
          <cell r="AO463">
            <v>1806.3706900000002</v>
          </cell>
          <cell r="AP463">
            <v>61.11</v>
          </cell>
          <cell r="AQ463">
            <v>66.691000000000003</v>
          </cell>
          <cell r="AR463">
            <v>4075.4870100000003</v>
          </cell>
          <cell r="AS463">
            <v>135.21</v>
          </cell>
          <cell r="AT463">
            <v>41.792000000000002</v>
          </cell>
          <cell r="AU463">
            <v>5650.6963200000009</v>
          </cell>
          <cell r="AV463">
            <v>76.210000000000008</v>
          </cell>
          <cell r="AW463">
            <v>27.35</v>
          </cell>
          <cell r="AX463">
            <v>2084.3435000000004</v>
          </cell>
          <cell r="AY463">
            <v>6.96</v>
          </cell>
          <cell r="AZ463">
            <v>39.210999999999999</v>
          </cell>
          <cell r="BA463">
            <v>272.90855999999997</v>
          </cell>
          <cell r="BB463">
            <v>84.91</v>
          </cell>
          <cell r="BC463">
            <v>95.55</v>
          </cell>
          <cell r="BD463">
            <v>8113.1504999999997</v>
          </cell>
          <cell r="BE463">
            <v>22002.956580000002</v>
          </cell>
          <cell r="BG463">
            <v>29.14</v>
          </cell>
          <cell r="BH463">
            <v>120.883</v>
          </cell>
          <cell r="BI463">
            <v>3522.53062</v>
          </cell>
          <cell r="BJ463">
            <v>15.19</v>
          </cell>
          <cell r="BK463">
            <v>314.63400000000001</v>
          </cell>
          <cell r="BL463">
            <v>4779.2904600000002</v>
          </cell>
          <cell r="BM463">
            <v>29.32</v>
          </cell>
          <cell r="BN463">
            <v>102.70400000000001</v>
          </cell>
          <cell r="BO463">
            <v>3011.2812800000002</v>
          </cell>
          <cell r="BP463">
            <v>27.02</v>
          </cell>
          <cell r="BQ463">
            <v>160.28100000000001</v>
          </cell>
          <cell r="BR463">
            <v>4330.7926200000002</v>
          </cell>
          <cell r="BS463">
            <v>17.260000000000002</v>
          </cell>
          <cell r="BT463">
            <v>255.90600000000001</v>
          </cell>
          <cell r="BU463">
            <v>4416.9375600000003</v>
          </cell>
          <cell r="BV463">
            <v>516.25</v>
          </cell>
          <cell r="BW463">
            <v>5.6080000000000005</v>
          </cell>
          <cell r="BX463">
            <v>2895.13</v>
          </cell>
          <cell r="BY463">
            <v>22.41</v>
          </cell>
          <cell r="BZ463">
            <v>156.703</v>
          </cell>
          <cell r="CA463">
            <v>3511.71423</v>
          </cell>
          <cell r="CB463">
            <v>26467.676770000005</v>
          </cell>
          <cell r="CD463">
            <v>11.21</v>
          </cell>
          <cell r="CE463">
            <v>35.587000000000003</v>
          </cell>
          <cell r="CF463">
            <v>398.93027000000006</v>
          </cell>
          <cell r="CG463">
            <v>13.4</v>
          </cell>
          <cell r="CH463">
            <v>29.400000000000002</v>
          </cell>
          <cell r="CI463">
            <v>393.96000000000004</v>
          </cell>
          <cell r="CJ463">
            <v>792.8902700000001</v>
          </cell>
          <cell r="CL463">
            <v>1529.03</v>
          </cell>
        </row>
        <row r="464">
          <cell r="A464" t="str">
            <v>09/20/2007</v>
          </cell>
          <cell r="B464">
            <v>39345</v>
          </cell>
          <cell r="C464">
            <v>100.63349031002822</v>
          </cell>
          <cell r="D464">
            <v>125.04448358978568</v>
          </cell>
          <cell r="E464">
            <v>43.795032407751556</v>
          </cell>
          <cell r="F464">
            <v>43.397338146275054</v>
          </cell>
          <cell r="G464">
            <v>119.6997162673392</v>
          </cell>
          <cell r="H464">
            <v>152.98026580749092</v>
          </cell>
          <cell r="I464">
            <v>75.97</v>
          </cell>
          <cell r="J464">
            <v>35.14</v>
          </cell>
          <cell r="K464">
            <v>203.90899999999999</v>
          </cell>
          <cell r="L464">
            <v>7165.3622599999999</v>
          </cell>
          <cell r="M464">
            <v>84.38</v>
          </cell>
          <cell r="N464">
            <v>66.733000000000004</v>
          </cell>
          <cell r="O464">
            <v>5630.9305400000003</v>
          </cell>
          <cell r="P464">
            <v>80.960000000000008</v>
          </cell>
          <cell r="Q464">
            <v>153.173</v>
          </cell>
          <cell r="R464">
            <v>12400.886080000002</v>
          </cell>
          <cell r="S464">
            <v>31.69</v>
          </cell>
          <cell r="T464">
            <v>93.539200000000008</v>
          </cell>
          <cell r="U464">
            <v>2964.2572480000003</v>
          </cell>
          <cell r="V464">
            <v>23.37</v>
          </cell>
          <cell r="W464">
            <v>367.14</v>
          </cell>
          <cell r="X464">
            <v>8580.0617999999995</v>
          </cell>
          <cell r="Y464">
            <v>83.850000000000009</v>
          </cell>
          <cell r="Z464">
            <v>68.25</v>
          </cell>
          <cell r="AA464">
            <v>5722.7625000000007</v>
          </cell>
          <cell r="AB464">
            <v>23.43</v>
          </cell>
          <cell r="AC464">
            <v>121.29900000000001</v>
          </cell>
          <cell r="AD464">
            <v>2842.03557</v>
          </cell>
          <cell r="AE464">
            <v>67.239999999999995</v>
          </cell>
          <cell r="AF464">
            <v>130.816</v>
          </cell>
          <cell r="AG464">
            <v>8796.0678399999997</v>
          </cell>
          <cell r="AH464">
            <v>57.04</v>
          </cell>
          <cell r="AI464">
            <v>82.088999999999999</v>
          </cell>
          <cell r="AJ464">
            <v>4682.3565600000002</v>
          </cell>
          <cell r="AK464">
            <v>58784.72039799999</v>
          </cell>
          <cell r="AM464">
            <v>36.25</v>
          </cell>
          <cell r="AN464">
            <v>48.029000000000003</v>
          </cell>
          <cell r="AO464">
            <v>1741.0512500000002</v>
          </cell>
          <cell r="AP464">
            <v>60.58</v>
          </cell>
          <cell r="AQ464">
            <v>66.691000000000003</v>
          </cell>
          <cell r="AR464">
            <v>4040.1407800000002</v>
          </cell>
          <cell r="AS464">
            <v>132.88</v>
          </cell>
          <cell r="AT464">
            <v>41.792000000000002</v>
          </cell>
          <cell r="AU464">
            <v>5553.32096</v>
          </cell>
          <cell r="AV464">
            <v>75.97</v>
          </cell>
          <cell r="AW464">
            <v>27.35</v>
          </cell>
          <cell r="AX464">
            <v>2077.7795000000001</v>
          </cell>
          <cell r="AY464">
            <v>6.93</v>
          </cell>
          <cell r="AZ464">
            <v>39.210999999999999</v>
          </cell>
          <cell r="BA464">
            <v>271.73222999999996</v>
          </cell>
          <cell r="BB464">
            <v>83.97</v>
          </cell>
          <cell r="BC464">
            <v>95.55</v>
          </cell>
          <cell r="BD464">
            <v>8023.3334999999997</v>
          </cell>
          <cell r="BE464">
            <v>21707.358219999998</v>
          </cell>
          <cell r="BG464">
            <v>27.55</v>
          </cell>
          <cell r="BH464">
            <v>120.883</v>
          </cell>
          <cell r="BI464">
            <v>3330.32665</v>
          </cell>
          <cell r="BJ464">
            <v>14.08</v>
          </cell>
          <cell r="BK464">
            <v>314.63400000000001</v>
          </cell>
          <cell r="BL464">
            <v>4430.0467200000003</v>
          </cell>
          <cell r="BM464">
            <v>27.37</v>
          </cell>
          <cell r="BN464">
            <v>102.70400000000001</v>
          </cell>
          <cell r="BO464">
            <v>2811.0084800000004</v>
          </cell>
          <cell r="BP464">
            <v>25.560000000000002</v>
          </cell>
          <cell r="BQ464">
            <v>160.28100000000001</v>
          </cell>
          <cell r="BR464">
            <v>4096.7823600000002</v>
          </cell>
          <cell r="BS464">
            <v>16.11</v>
          </cell>
          <cell r="BT464">
            <v>255.90600000000001</v>
          </cell>
          <cell r="BU464">
            <v>4122.6456600000001</v>
          </cell>
          <cell r="BV464">
            <v>508.99</v>
          </cell>
          <cell r="BW464">
            <v>5.6080000000000005</v>
          </cell>
          <cell r="BX464">
            <v>2854.4159200000004</v>
          </cell>
          <cell r="BY464">
            <v>21.150000000000002</v>
          </cell>
          <cell r="BZ464">
            <v>156.703</v>
          </cell>
          <cell r="CA464">
            <v>3314.2684500000005</v>
          </cell>
          <cell r="CB464">
            <v>24959.494240000004</v>
          </cell>
          <cell r="CD464">
            <v>11.01</v>
          </cell>
          <cell r="CE464">
            <v>35.587000000000003</v>
          </cell>
          <cell r="CF464">
            <v>391.81287000000003</v>
          </cell>
          <cell r="CG464">
            <v>12.8</v>
          </cell>
          <cell r="CH464">
            <v>29.400000000000002</v>
          </cell>
          <cell r="CI464">
            <v>376.32000000000005</v>
          </cell>
          <cell r="CJ464">
            <v>768.13287000000014</v>
          </cell>
          <cell r="CL464">
            <v>1518.75</v>
          </cell>
        </row>
        <row r="465">
          <cell r="A465" t="str">
            <v>09/21/2007</v>
          </cell>
          <cell r="B465">
            <v>39346</v>
          </cell>
          <cell r="C465">
            <v>100.9294663458026</v>
          </cell>
          <cell r="D465">
            <v>126.60371752129372</v>
          </cell>
          <cell r="E465">
            <v>43.565983098376535</v>
          </cell>
          <cell r="F465">
            <v>44.265403135191598</v>
          </cell>
          <cell r="G465">
            <v>120.25141866330389</v>
          </cell>
          <cell r="H465">
            <v>154.3697140555779</v>
          </cell>
          <cell r="I465">
            <v>76.66</v>
          </cell>
          <cell r="J465">
            <v>36.15</v>
          </cell>
          <cell r="K465">
            <v>203.90899999999999</v>
          </cell>
          <cell r="L465">
            <v>7371.3103499999997</v>
          </cell>
          <cell r="M465">
            <v>84.31</v>
          </cell>
          <cell r="N465">
            <v>66.733000000000004</v>
          </cell>
          <cell r="O465">
            <v>5626.2592300000006</v>
          </cell>
          <cell r="P465">
            <v>80.66</v>
          </cell>
          <cell r="Q465">
            <v>153.173</v>
          </cell>
          <cell r="R465">
            <v>12354.93418</v>
          </cell>
          <cell r="S465">
            <v>31.25</v>
          </cell>
          <cell r="T465">
            <v>93.539200000000008</v>
          </cell>
          <cell r="U465">
            <v>2923.1000000000004</v>
          </cell>
          <cell r="V465">
            <v>23.87</v>
          </cell>
          <cell r="W465">
            <v>367.14</v>
          </cell>
          <cell r="X465">
            <v>8763.6317999999992</v>
          </cell>
          <cell r="Y465">
            <v>84.16</v>
          </cell>
          <cell r="Z465">
            <v>68.25</v>
          </cell>
          <cell r="AA465">
            <v>5743.92</v>
          </cell>
          <cell r="AB465">
            <v>23.67</v>
          </cell>
          <cell r="AC465">
            <v>121.29900000000001</v>
          </cell>
          <cell r="AD465">
            <v>2871.1473300000002</v>
          </cell>
          <cell r="AE465">
            <v>65.87</v>
          </cell>
          <cell r="AF465">
            <v>130.816</v>
          </cell>
          <cell r="AG465">
            <v>8616.8499200000006</v>
          </cell>
          <cell r="AH465">
            <v>57.09</v>
          </cell>
          <cell r="AI465">
            <v>82.088999999999999</v>
          </cell>
          <cell r="AJ465">
            <v>4686.46101</v>
          </cell>
          <cell r="AK465">
            <v>58957.613819999999</v>
          </cell>
          <cell r="AM465">
            <v>36.6</v>
          </cell>
          <cell r="AN465">
            <v>48.029000000000003</v>
          </cell>
          <cell r="AO465">
            <v>1757.8614000000002</v>
          </cell>
          <cell r="AP465">
            <v>59.25</v>
          </cell>
          <cell r="AQ465">
            <v>66.691000000000003</v>
          </cell>
          <cell r="AR465">
            <v>3951.44175</v>
          </cell>
          <cell r="AS465">
            <v>134.1</v>
          </cell>
          <cell r="AT465">
            <v>41.792000000000002</v>
          </cell>
          <cell r="AU465">
            <v>5604.3072000000002</v>
          </cell>
          <cell r="AV465">
            <v>76.66</v>
          </cell>
          <cell r="AW465">
            <v>27.35</v>
          </cell>
          <cell r="AX465">
            <v>2096.6509999999998</v>
          </cell>
          <cell r="AY465">
            <v>6.94</v>
          </cell>
          <cell r="AZ465">
            <v>39.210999999999999</v>
          </cell>
          <cell r="BA465">
            <v>272.12434000000002</v>
          </cell>
          <cell r="BB465">
            <v>86.820000000000007</v>
          </cell>
          <cell r="BC465">
            <v>95.55</v>
          </cell>
          <cell r="BD465">
            <v>8295.6509999999998</v>
          </cell>
          <cell r="BE465">
            <v>21978.036690000001</v>
          </cell>
          <cell r="BG465">
            <v>27.17</v>
          </cell>
          <cell r="BH465">
            <v>120.883</v>
          </cell>
          <cell r="BI465">
            <v>3284.39111</v>
          </cell>
          <cell r="BJ465">
            <v>14.100000000000001</v>
          </cell>
          <cell r="BK465">
            <v>314.63400000000001</v>
          </cell>
          <cell r="BL465">
            <v>4436.3394000000008</v>
          </cell>
          <cell r="BM465">
            <v>27.27</v>
          </cell>
          <cell r="BN465">
            <v>102.70400000000001</v>
          </cell>
          <cell r="BO465">
            <v>2800.7380800000001</v>
          </cell>
          <cell r="BP465">
            <v>25.32</v>
          </cell>
          <cell r="BQ465">
            <v>160.28100000000001</v>
          </cell>
          <cell r="BR465">
            <v>4058.3149200000003</v>
          </cell>
          <cell r="BS465">
            <v>16.16</v>
          </cell>
          <cell r="BT465">
            <v>255.90600000000001</v>
          </cell>
          <cell r="BU465">
            <v>4135.4409599999999</v>
          </cell>
          <cell r="BV465">
            <v>504.5</v>
          </cell>
          <cell r="BW465">
            <v>5.6080000000000005</v>
          </cell>
          <cell r="BX465">
            <v>2829.2360000000003</v>
          </cell>
          <cell r="BY465">
            <v>20.96</v>
          </cell>
          <cell r="BZ465">
            <v>156.703</v>
          </cell>
          <cell r="CA465">
            <v>3284.4948800000002</v>
          </cell>
          <cell r="CB465">
            <v>24828.955350000004</v>
          </cell>
          <cell r="CD465">
            <v>11.26</v>
          </cell>
          <cell r="CE465">
            <v>35.587000000000003</v>
          </cell>
          <cell r="CF465">
            <v>400.70962000000003</v>
          </cell>
          <cell r="CG465">
            <v>13.02</v>
          </cell>
          <cell r="CH465">
            <v>29.400000000000002</v>
          </cell>
          <cell r="CI465">
            <v>382.78800000000001</v>
          </cell>
          <cell r="CJ465">
            <v>783.4976200000001</v>
          </cell>
          <cell r="CL465">
            <v>1525.75</v>
          </cell>
        </row>
        <row r="466">
          <cell r="A466" t="str">
            <v>09/24/2007</v>
          </cell>
          <cell r="B466">
            <v>39349</v>
          </cell>
          <cell r="C466">
            <v>100.00698444180341</v>
          </cell>
          <cell r="D466">
            <v>125.8522782459418</v>
          </cell>
          <cell r="E466">
            <v>41.379830519998748</v>
          </cell>
          <cell r="F466">
            <v>42.894617232379431</v>
          </cell>
          <cell r="G466">
            <v>119.61932534678435</v>
          </cell>
          <cell r="H466">
            <v>154.22875553765604</v>
          </cell>
          <cell r="I466">
            <v>76.59</v>
          </cell>
          <cell r="J466">
            <v>35.81</v>
          </cell>
          <cell r="K466">
            <v>203.90899999999999</v>
          </cell>
          <cell r="L466">
            <v>7301.9812899999997</v>
          </cell>
          <cell r="M466">
            <v>82.9</v>
          </cell>
          <cell r="N466">
            <v>66.733000000000004</v>
          </cell>
          <cell r="O466">
            <v>5532.1657000000005</v>
          </cell>
          <cell r="P466">
            <v>80.95</v>
          </cell>
          <cell r="Q466">
            <v>153.173</v>
          </cell>
          <cell r="R466">
            <v>12399.354350000001</v>
          </cell>
          <cell r="S466">
            <v>30.64</v>
          </cell>
          <cell r="T466">
            <v>93.539200000000008</v>
          </cell>
          <cell r="U466">
            <v>2866.0410880000004</v>
          </cell>
          <cell r="V466">
            <v>23.580000000000002</v>
          </cell>
          <cell r="W466">
            <v>367.14</v>
          </cell>
          <cell r="X466">
            <v>8657.1612000000005</v>
          </cell>
          <cell r="Y466">
            <v>83.9</v>
          </cell>
          <cell r="Z466">
            <v>68.25</v>
          </cell>
          <cell r="AA466">
            <v>5726.1750000000002</v>
          </cell>
          <cell r="AB466">
            <v>23.59</v>
          </cell>
          <cell r="AC466">
            <v>121.29900000000001</v>
          </cell>
          <cell r="AD466">
            <v>2861.4434100000003</v>
          </cell>
          <cell r="AE466">
            <v>64.66</v>
          </cell>
          <cell r="AF466">
            <v>130.816</v>
          </cell>
          <cell r="AG466">
            <v>8458.5625600000003</v>
          </cell>
          <cell r="AH466">
            <v>56.230000000000004</v>
          </cell>
          <cell r="AI466">
            <v>82.088999999999999</v>
          </cell>
          <cell r="AJ466">
            <v>4615.8644700000004</v>
          </cell>
          <cell r="AK466">
            <v>58418.749068000005</v>
          </cell>
          <cell r="AM466">
            <v>36.25</v>
          </cell>
          <cell r="AN466">
            <v>48.029000000000003</v>
          </cell>
          <cell r="AO466">
            <v>1741.0512500000002</v>
          </cell>
          <cell r="AP466">
            <v>59.31</v>
          </cell>
          <cell r="AQ466">
            <v>66.691000000000003</v>
          </cell>
          <cell r="AR466">
            <v>3955.4432100000004</v>
          </cell>
          <cell r="AS466">
            <v>133.16</v>
          </cell>
          <cell r="AT466">
            <v>41.792000000000002</v>
          </cell>
          <cell r="AU466">
            <v>5565.0227199999999</v>
          </cell>
          <cell r="AV466">
            <v>76.59</v>
          </cell>
          <cell r="AW466">
            <v>27.35</v>
          </cell>
          <cell r="AX466">
            <v>2094.7365</v>
          </cell>
          <cell r="AY466">
            <v>6.94</v>
          </cell>
          <cell r="AZ466">
            <v>39.210999999999999</v>
          </cell>
          <cell r="BA466">
            <v>272.12434000000002</v>
          </cell>
          <cell r="BB466">
            <v>86.02</v>
          </cell>
          <cell r="BC466">
            <v>95.55</v>
          </cell>
          <cell r="BD466">
            <v>8219.2109999999993</v>
          </cell>
          <cell r="BE466">
            <v>21847.589019999999</v>
          </cell>
          <cell r="BG466">
            <v>25.8</v>
          </cell>
          <cell r="BH466">
            <v>120.883</v>
          </cell>
          <cell r="BI466">
            <v>3118.7813999999998</v>
          </cell>
          <cell r="BJ466">
            <v>13.56</v>
          </cell>
          <cell r="BK466">
            <v>314.63400000000001</v>
          </cell>
          <cell r="BL466">
            <v>4266.4370400000007</v>
          </cell>
          <cell r="BM466">
            <v>25.740000000000002</v>
          </cell>
          <cell r="BN466">
            <v>102.70400000000001</v>
          </cell>
          <cell r="BO466">
            <v>2643.6009600000002</v>
          </cell>
          <cell r="BP466">
            <v>24.18</v>
          </cell>
          <cell r="BQ466">
            <v>160.28100000000001</v>
          </cell>
          <cell r="BR466">
            <v>3875.59458</v>
          </cell>
          <cell r="BS466">
            <v>15.100000000000001</v>
          </cell>
          <cell r="BT466">
            <v>255.90600000000001</v>
          </cell>
          <cell r="BU466">
            <v>3864.1806000000006</v>
          </cell>
          <cell r="BV466">
            <v>476</v>
          </cell>
          <cell r="BW466">
            <v>5.6080000000000005</v>
          </cell>
          <cell r="BX466">
            <v>2669.4080000000004</v>
          </cell>
          <cell r="BY466">
            <v>20.07</v>
          </cell>
          <cell r="BZ466">
            <v>156.703</v>
          </cell>
          <cell r="CA466">
            <v>3145.0292100000001</v>
          </cell>
          <cell r="CB466">
            <v>23583.031790000001</v>
          </cell>
          <cell r="CD466">
            <v>11.33</v>
          </cell>
          <cell r="CE466">
            <v>35.587000000000003</v>
          </cell>
          <cell r="CF466">
            <v>403.20071000000002</v>
          </cell>
          <cell r="CG466">
            <v>12.11</v>
          </cell>
          <cell r="CH466">
            <v>29.400000000000002</v>
          </cell>
          <cell r="CI466">
            <v>356.03399999999999</v>
          </cell>
          <cell r="CJ466">
            <v>759.23470999999995</v>
          </cell>
          <cell r="CL466">
            <v>1517.73</v>
          </cell>
        </row>
        <row r="467">
          <cell r="A467" t="str">
            <v>09/25/2007</v>
          </cell>
          <cell r="B467">
            <v>39350</v>
          </cell>
          <cell r="C467">
            <v>98.812349795403563</v>
          </cell>
          <cell r="D467">
            <v>125.20432106356927</v>
          </cell>
          <cell r="E467">
            <v>40.394614088742195</v>
          </cell>
          <cell r="F467">
            <v>40.682048827046174</v>
          </cell>
          <cell r="G467">
            <v>119.57834174022696</v>
          </cell>
          <cell r="H467">
            <v>157.18888441401532</v>
          </cell>
          <cell r="I467">
            <v>78.06</v>
          </cell>
          <cell r="J467">
            <v>34.980000000000004</v>
          </cell>
          <cell r="K467">
            <v>203.90899999999999</v>
          </cell>
          <cell r="L467">
            <v>7132.7368200000001</v>
          </cell>
          <cell r="M467">
            <v>82.320000000000007</v>
          </cell>
          <cell r="N467">
            <v>66.733000000000004</v>
          </cell>
          <cell r="O467">
            <v>5493.4605600000004</v>
          </cell>
          <cell r="P467">
            <v>80.45</v>
          </cell>
          <cell r="Q467">
            <v>153.173</v>
          </cell>
          <cell r="R467">
            <v>12322.76785</v>
          </cell>
          <cell r="S467">
            <v>30.86</v>
          </cell>
          <cell r="T467">
            <v>93.539200000000008</v>
          </cell>
          <cell r="U467">
            <v>2886.6197120000002</v>
          </cell>
          <cell r="V467">
            <v>23.200000000000003</v>
          </cell>
          <cell r="W467">
            <v>367.14</v>
          </cell>
          <cell r="X467">
            <v>8517.648000000001</v>
          </cell>
          <cell r="Y467">
            <v>81.52</v>
          </cell>
          <cell r="Z467">
            <v>68.25</v>
          </cell>
          <cell r="AA467">
            <v>5563.74</v>
          </cell>
          <cell r="AB467">
            <v>23.27</v>
          </cell>
          <cell r="AC467">
            <v>121.29900000000001</v>
          </cell>
          <cell r="AD467">
            <v>2822.6277300000002</v>
          </cell>
          <cell r="AE467">
            <v>64.72</v>
          </cell>
          <cell r="AF467">
            <v>130.816</v>
          </cell>
          <cell r="AG467">
            <v>8466.4115199999997</v>
          </cell>
          <cell r="AH467">
            <v>55</v>
          </cell>
          <cell r="AI467">
            <v>82.088999999999999</v>
          </cell>
          <cell r="AJ467">
            <v>4514.8949999999995</v>
          </cell>
          <cell r="AK467">
            <v>57720.907191999999</v>
          </cell>
          <cell r="AM467">
            <v>36.119999999999997</v>
          </cell>
          <cell r="AN467">
            <v>48.029000000000003</v>
          </cell>
          <cell r="AO467">
            <v>1734.8074799999999</v>
          </cell>
          <cell r="AP467">
            <v>60.61</v>
          </cell>
          <cell r="AQ467">
            <v>66.691000000000003</v>
          </cell>
          <cell r="AR467">
            <v>4042.1415099999999</v>
          </cell>
          <cell r="AS467">
            <v>130.58000000000001</v>
          </cell>
          <cell r="AT467">
            <v>41.792000000000002</v>
          </cell>
          <cell r="AU467">
            <v>5457.1993600000005</v>
          </cell>
          <cell r="AV467">
            <v>78.06</v>
          </cell>
          <cell r="AW467">
            <v>27.35</v>
          </cell>
          <cell r="AX467">
            <v>2134.9410000000003</v>
          </cell>
          <cell r="AY467">
            <v>6.79</v>
          </cell>
          <cell r="AZ467">
            <v>39.210999999999999</v>
          </cell>
          <cell r="BA467">
            <v>266.24268999999998</v>
          </cell>
          <cell r="BB467">
            <v>84.77</v>
          </cell>
          <cell r="BC467">
            <v>95.55</v>
          </cell>
          <cell r="BD467">
            <v>8099.7734999999993</v>
          </cell>
          <cell r="BE467">
            <v>21735.105539999997</v>
          </cell>
          <cell r="BG467">
            <v>26.02</v>
          </cell>
          <cell r="BH467">
            <v>120.883</v>
          </cell>
          <cell r="BI467">
            <v>3145.3756599999997</v>
          </cell>
          <cell r="BJ467">
            <v>13.280000000000001</v>
          </cell>
          <cell r="BK467">
            <v>314.63400000000001</v>
          </cell>
          <cell r="BL467">
            <v>4178.3395200000004</v>
          </cell>
          <cell r="BM467">
            <v>25.09</v>
          </cell>
          <cell r="BN467">
            <v>102.70400000000001</v>
          </cell>
          <cell r="BO467">
            <v>2576.8433600000003</v>
          </cell>
          <cell r="BP467">
            <v>23.22</v>
          </cell>
          <cell r="BQ467">
            <v>160.28100000000001</v>
          </cell>
          <cell r="BR467">
            <v>3721.7248199999999</v>
          </cell>
          <cell r="BS467">
            <v>14.64</v>
          </cell>
          <cell r="BT467">
            <v>255.90600000000001</v>
          </cell>
          <cell r="BU467">
            <v>3746.4638400000003</v>
          </cell>
          <cell r="BV467">
            <v>450.25</v>
          </cell>
          <cell r="BW467">
            <v>5.6080000000000005</v>
          </cell>
          <cell r="BX467">
            <v>2525.0020000000004</v>
          </cell>
          <cell r="BY467">
            <v>19.96</v>
          </cell>
          <cell r="BZ467">
            <v>156.703</v>
          </cell>
          <cell r="CA467">
            <v>3127.7918800000002</v>
          </cell>
          <cell r="CB467">
            <v>23021.541079999999</v>
          </cell>
          <cell r="CD467">
            <v>10.75</v>
          </cell>
          <cell r="CE467">
            <v>35.587000000000003</v>
          </cell>
          <cell r="CF467">
            <v>382.56025000000005</v>
          </cell>
          <cell r="CG467">
            <v>11.48</v>
          </cell>
          <cell r="CH467">
            <v>29.400000000000002</v>
          </cell>
          <cell r="CI467">
            <v>337.51200000000006</v>
          </cell>
          <cell r="CJ467">
            <v>720.07225000000017</v>
          </cell>
          <cell r="CL467">
            <v>1517.21</v>
          </cell>
        </row>
        <row r="468">
          <cell r="A468" t="str">
            <v>09/26/2007</v>
          </cell>
          <cell r="B468">
            <v>39351</v>
          </cell>
          <cell r="C468">
            <v>99.442775007920034</v>
          </cell>
          <cell r="D468">
            <v>124.61220577412494</v>
          </cell>
          <cell r="E468">
            <v>38.995803343538405</v>
          </cell>
          <cell r="F468">
            <v>39.734401915652022</v>
          </cell>
          <cell r="G468">
            <v>120.22540983606555</v>
          </cell>
          <cell r="H468">
            <v>153.78574305275876</v>
          </cell>
          <cell r="I468">
            <v>76.37</v>
          </cell>
          <cell r="J468">
            <v>35.15</v>
          </cell>
          <cell r="K468">
            <v>203.90899999999999</v>
          </cell>
          <cell r="L468">
            <v>7167.4013499999992</v>
          </cell>
          <cell r="M468">
            <v>82.070000000000007</v>
          </cell>
          <cell r="N468">
            <v>66.733000000000004</v>
          </cell>
          <cell r="O468">
            <v>5476.7773100000004</v>
          </cell>
          <cell r="P468">
            <v>80.37</v>
          </cell>
          <cell r="Q468">
            <v>153.173</v>
          </cell>
          <cell r="R468">
            <v>12310.514010000001</v>
          </cell>
          <cell r="S468">
            <v>31.220000000000002</v>
          </cell>
          <cell r="T468">
            <v>93.539200000000008</v>
          </cell>
          <cell r="U468">
            <v>2920.2938240000003</v>
          </cell>
          <cell r="V468">
            <v>23.1</v>
          </cell>
          <cell r="W468">
            <v>367.14</v>
          </cell>
          <cell r="X468">
            <v>8480.9340000000011</v>
          </cell>
          <cell r="Y468">
            <v>82.61</v>
          </cell>
          <cell r="Z468">
            <v>68.25</v>
          </cell>
          <cell r="AA468">
            <v>5638.1324999999997</v>
          </cell>
          <cell r="AB468">
            <v>23.62</v>
          </cell>
          <cell r="AC468">
            <v>121.29900000000001</v>
          </cell>
          <cell r="AD468">
            <v>2865.0823800000003</v>
          </cell>
          <cell r="AE468">
            <v>66.91</v>
          </cell>
          <cell r="AF468">
            <v>130.816</v>
          </cell>
          <cell r="AG468">
            <v>8752.8985599999996</v>
          </cell>
          <cell r="AH468">
            <v>54.54</v>
          </cell>
          <cell r="AI468">
            <v>82.088999999999999</v>
          </cell>
          <cell r="AJ468">
            <v>4477.1340599999994</v>
          </cell>
          <cell r="AK468">
            <v>58089.167994000003</v>
          </cell>
          <cell r="AM468">
            <v>35.869999999999997</v>
          </cell>
          <cell r="AN468">
            <v>48.029000000000003</v>
          </cell>
          <cell r="AO468">
            <v>1722.8002300000001</v>
          </cell>
          <cell r="AP468">
            <v>61.74</v>
          </cell>
          <cell r="AQ468">
            <v>66.691000000000003</v>
          </cell>
          <cell r="AR468">
            <v>4117.50234</v>
          </cell>
          <cell r="AS468">
            <v>126.99000000000001</v>
          </cell>
          <cell r="AT468">
            <v>41.792000000000002</v>
          </cell>
          <cell r="AU468">
            <v>5307.1660800000009</v>
          </cell>
          <cell r="AV468">
            <v>76.37</v>
          </cell>
          <cell r="AW468">
            <v>27.35</v>
          </cell>
          <cell r="AX468">
            <v>2088.7195000000002</v>
          </cell>
          <cell r="AY468">
            <v>6.9</v>
          </cell>
          <cell r="AZ468">
            <v>39.210999999999999</v>
          </cell>
          <cell r="BA468">
            <v>270.55590000000001</v>
          </cell>
          <cell r="BB468">
            <v>85.04</v>
          </cell>
          <cell r="BC468">
            <v>95.55</v>
          </cell>
          <cell r="BD468">
            <v>8125.5720000000001</v>
          </cell>
          <cell r="BE468">
            <v>21632.316050000001</v>
          </cell>
          <cell r="BG468">
            <v>25.44</v>
          </cell>
          <cell r="BH468">
            <v>120.883</v>
          </cell>
          <cell r="BI468">
            <v>3075.26352</v>
          </cell>
          <cell r="BJ468">
            <v>12.86</v>
          </cell>
          <cell r="BK468">
            <v>314.63400000000001</v>
          </cell>
          <cell r="BL468">
            <v>4046.1932400000001</v>
          </cell>
          <cell r="BM468">
            <v>24.09</v>
          </cell>
          <cell r="BN468">
            <v>102.70400000000001</v>
          </cell>
          <cell r="BO468">
            <v>2474.1393600000001</v>
          </cell>
          <cell r="BP468">
            <v>22.26</v>
          </cell>
          <cell r="BQ468">
            <v>160.28100000000001</v>
          </cell>
          <cell r="BR468">
            <v>3567.8550600000003</v>
          </cell>
          <cell r="BS468">
            <v>13.47</v>
          </cell>
          <cell r="BT468">
            <v>255.90600000000001</v>
          </cell>
          <cell r="BU468">
            <v>3447.0538200000001</v>
          </cell>
          <cell r="BV468">
            <v>454.20000000000005</v>
          </cell>
          <cell r="BW468">
            <v>5.6080000000000005</v>
          </cell>
          <cell r="BX468">
            <v>2547.1536000000006</v>
          </cell>
          <cell r="BY468">
            <v>19.57</v>
          </cell>
          <cell r="BZ468">
            <v>156.703</v>
          </cell>
          <cell r="CA468">
            <v>3066.6777099999999</v>
          </cell>
          <cell r="CB468">
            <v>22224.336310000002</v>
          </cell>
          <cell r="CD468">
            <v>10.700000000000001</v>
          </cell>
          <cell r="CE468">
            <v>35.587000000000003</v>
          </cell>
          <cell r="CF468">
            <v>380.78090000000009</v>
          </cell>
          <cell r="CG468">
            <v>10.97</v>
          </cell>
          <cell r="CH468">
            <v>29.400000000000002</v>
          </cell>
          <cell r="CI468">
            <v>322.51800000000003</v>
          </cell>
          <cell r="CJ468">
            <v>703.29890000000012</v>
          </cell>
          <cell r="CL468">
            <v>1525.42</v>
          </cell>
        </row>
        <row r="469">
          <cell r="A469" t="str">
            <v>09/27/2007</v>
          </cell>
          <cell r="B469">
            <v>39352</v>
          </cell>
          <cell r="C469">
            <v>100.09438095826211</v>
          </cell>
          <cell r="D469">
            <v>129.5762290189476</v>
          </cell>
          <cell r="E469">
            <v>39.937594523550715</v>
          </cell>
          <cell r="F469">
            <v>39.91009626940869</v>
          </cell>
          <cell r="G469">
            <v>120.6951450189155</v>
          </cell>
          <cell r="H469">
            <v>161.29681836488118</v>
          </cell>
          <cell r="I469">
            <v>80.100000000000009</v>
          </cell>
          <cell r="J469">
            <v>35.43</v>
          </cell>
          <cell r="K469">
            <v>203.90899999999999</v>
          </cell>
          <cell r="L469">
            <v>7224.4958699999997</v>
          </cell>
          <cell r="M469">
            <v>82.850000000000009</v>
          </cell>
          <cell r="N469">
            <v>66.733000000000004</v>
          </cell>
          <cell r="O469">
            <v>5528.8290500000012</v>
          </cell>
          <cell r="P469">
            <v>80.900000000000006</v>
          </cell>
          <cell r="Q469">
            <v>153.173</v>
          </cell>
          <cell r="R469">
            <v>12391.6957</v>
          </cell>
          <cell r="S469">
            <v>31.5001</v>
          </cell>
          <cell r="T469">
            <v>93.539200000000008</v>
          </cell>
          <cell r="U469">
            <v>2946.4941539200004</v>
          </cell>
          <cell r="V469">
            <v>23</v>
          </cell>
          <cell r="W469">
            <v>367.14</v>
          </cell>
          <cell r="X469">
            <v>8444.2199999999993</v>
          </cell>
          <cell r="Y469">
            <v>81.790000000000006</v>
          </cell>
          <cell r="Z469">
            <v>68.25</v>
          </cell>
          <cell r="AA469">
            <v>5582.1675000000005</v>
          </cell>
          <cell r="AB469">
            <v>24.330000000000002</v>
          </cell>
          <cell r="AC469">
            <v>121.29900000000001</v>
          </cell>
          <cell r="AD469">
            <v>2951.2046700000005</v>
          </cell>
          <cell r="AE469">
            <v>67.38</v>
          </cell>
          <cell r="AF469">
            <v>130.816</v>
          </cell>
          <cell r="AG469">
            <v>8814.3820799999994</v>
          </cell>
          <cell r="AH469">
            <v>55.870000000000005</v>
          </cell>
          <cell r="AI469">
            <v>82.088999999999999</v>
          </cell>
          <cell r="AJ469">
            <v>4586.3124299999999</v>
          </cell>
          <cell r="AK469">
            <v>58469.801453920001</v>
          </cell>
          <cell r="AM469">
            <v>35.75</v>
          </cell>
          <cell r="AN469">
            <v>48.029000000000003</v>
          </cell>
          <cell r="AO469">
            <v>1717.0367500000002</v>
          </cell>
          <cell r="AP469">
            <v>62.370000000000005</v>
          </cell>
          <cell r="AQ469">
            <v>66.691000000000003</v>
          </cell>
          <cell r="AR469">
            <v>4159.5176700000002</v>
          </cell>
          <cell r="AS469">
            <v>134.66</v>
          </cell>
          <cell r="AT469">
            <v>41.792000000000002</v>
          </cell>
          <cell r="AU469">
            <v>5627.71072</v>
          </cell>
          <cell r="AV469">
            <v>80.100000000000009</v>
          </cell>
          <cell r="AW469">
            <v>27.35</v>
          </cell>
          <cell r="AX469">
            <v>2190.7350000000001</v>
          </cell>
          <cell r="AY469">
            <v>6.99</v>
          </cell>
          <cell r="AZ469">
            <v>39.210999999999999</v>
          </cell>
          <cell r="BA469">
            <v>274.08488999999997</v>
          </cell>
          <cell r="BB469">
            <v>89.22</v>
          </cell>
          <cell r="BC469">
            <v>95.55</v>
          </cell>
          <cell r="BD469">
            <v>8524.9709999999995</v>
          </cell>
          <cell r="BE469">
            <v>22494.05603</v>
          </cell>
          <cell r="BG469">
            <v>26.3</v>
          </cell>
          <cell r="BH469">
            <v>120.883</v>
          </cell>
          <cell r="BI469">
            <v>3179.2228999999998</v>
          </cell>
          <cell r="BJ469">
            <v>13.18</v>
          </cell>
          <cell r="BK469">
            <v>314.63400000000001</v>
          </cell>
          <cell r="BL469">
            <v>4146.8761199999999</v>
          </cell>
          <cell r="BM469">
            <v>24.71</v>
          </cell>
          <cell r="BN469">
            <v>102.70400000000001</v>
          </cell>
          <cell r="BO469">
            <v>2537.8158400000002</v>
          </cell>
          <cell r="BP469">
            <v>22.5</v>
          </cell>
          <cell r="BQ469">
            <v>160.28100000000001</v>
          </cell>
          <cell r="BR469">
            <v>3606.3225000000002</v>
          </cell>
          <cell r="BS469">
            <v>13.66</v>
          </cell>
          <cell r="BT469">
            <v>255.90600000000001</v>
          </cell>
          <cell r="BU469">
            <v>3495.67596</v>
          </cell>
          <cell r="BV469">
            <v>474.24</v>
          </cell>
          <cell r="BW469">
            <v>5.6080000000000005</v>
          </cell>
          <cell r="BX469">
            <v>2659.5379200000002</v>
          </cell>
          <cell r="BY469">
            <v>20.010000000000002</v>
          </cell>
          <cell r="BZ469">
            <v>156.703</v>
          </cell>
          <cell r="CA469">
            <v>3135.6270300000001</v>
          </cell>
          <cell r="CB469">
            <v>22761.078269999998</v>
          </cell>
          <cell r="CD469">
            <v>10.870000000000001</v>
          </cell>
          <cell r="CE469">
            <v>35.587000000000003</v>
          </cell>
          <cell r="CF469">
            <v>386.83069000000006</v>
          </cell>
          <cell r="CG469">
            <v>10.870000000000001</v>
          </cell>
          <cell r="CH469">
            <v>29.400000000000002</v>
          </cell>
          <cell r="CI469">
            <v>319.57800000000003</v>
          </cell>
          <cell r="CJ469">
            <v>706.40869000000009</v>
          </cell>
          <cell r="CL469">
            <v>1531.38</v>
          </cell>
        </row>
        <row r="470">
          <cell r="A470" t="str">
            <v>09/28/2007</v>
          </cell>
          <cell r="B470">
            <v>39353</v>
          </cell>
          <cell r="C470">
            <v>97.922371405132978</v>
          </cell>
          <cell r="D470">
            <v>128.28864469024623</v>
          </cell>
          <cell r="E470">
            <v>39.474645717236065</v>
          </cell>
          <cell r="F470">
            <v>39.274248234236545</v>
          </cell>
          <cell r="G470">
            <v>120.33023329129884</v>
          </cell>
          <cell r="H470">
            <v>158.07490938380991</v>
          </cell>
          <cell r="I470">
            <v>78.5</v>
          </cell>
          <cell r="J470">
            <v>35.619999999999997</v>
          </cell>
          <cell r="K470">
            <v>192.41</v>
          </cell>
          <cell r="L470">
            <v>6853.6441999999997</v>
          </cell>
          <cell r="M470">
            <v>83.300000000000011</v>
          </cell>
          <cell r="N470">
            <v>62.536000000000001</v>
          </cell>
          <cell r="O470">
            <v>5209.2488000000012</v>
          </cell>
          <cell r="P470">
            <v>81.489999999999995</v>
          </cell>
          <cell r="Q470">
            <v>153.81399999999999</v>
          </cell>
          <cell r="R470">
            <v>12534.302859999998</v>
          </cell>
          <cell r="S470">
            <v>31.6</v>
          </cell>
          <cell r="T470">
            <v>92.037000000000006</v>
          </cell>
          <cell r="U470">
            <v>2908.3692000000005</v>
          </cell>
          <cell r="V470">
            <v>23.17</v>
          </cell>
          <cell r="W470">
            <v>361.26</v>
          </cell>
          <cell r="X470">
            <v>8370.3942000000006</v>
          </cell>
          <cell r="Y470">
            <v>81.300000000000011</v>
          </cell>
          <cell r="Z470">
            <v>68.302999999999997</v>
          </cell>
          <cell r="AA470">
            <v>5553.0339000000004</v>
          </cell>
          <cell r="AB470">
            <v>23.95</v>
          </cell>
          <cell r="AC470">
            <v>121.29900000000001</v>
          </cell>
          <cell r="AD470">
            <v>2905.11105</v>
          </cell>
          <cell r="AE470">
            <v>65.710000000000008</v>
          </cell>
          <cell r="AF470">
            <v>125.61500000000001</v>
          </cell>
          <cell r="AG470">
            <v>8254.1616500000018</v>
          </cell>
          <cell r="AH470">
            <v>56.13</v>
          </cell>
          <cell r="AI470">
            <v>82.18</v>
          </cell>
          <cell r="AJ470">
            <v>4612.7634000000007</v>
          </cell>
          <cell r="AK470">
            <v>57201.02926000001</v>
          </cell>
          <cell r="AM470">
            <v>35.74</v>
          </cell>
          <cell r="AN470">
            <v>44.352000000000004</v>
          </cell>
          <cell r="AO470">
            <v>1585.1404800000003</v>
          </cell>
          <cell r="AP470">
            <v>62.49</v>
          </cell>
          <cell r="AQ470">
            <v>66.692999999999998</v>
          </cell>
          <cell r="AR470">
            <v>4167.6455699999997</v>
          </cell>
          <cell r="AS470">
            <v>133.55000000000001</v>
          </cell>
          <cell r="AT470">
            <v>41.86</v>
          </cell>
          <cell r="AU470">
            <v>5590.4030000000002</v>
          </cell>
          <cell r="AV470">
            <v>78.5</v>
          </cell>
          <cell r="AW470">
            <v>27.35</v>
          </cell>
          <cell r="AX470">
            <v>2146.9749999999999</v>
          </cell>
          <cell r="AY470">
            <v>6.59</v>
          </cell>
          <cell r="AZ470">
            <v>39.216000000000001</v>
          </cell>
          <cell r="BA470">
            <v>258.43344000000002</v>
          </cell>
          <cell r="BB470">
            <v>89.15</v>
          </cell>
          <cell r="BC470">
            <v>95.591000000000008</v>
          </cell>
          <cell r="BD470">
            <v>8521.9376500000017</v>
          </cell>
          <cell r="BE470">
            <v>22270.535140000004</v>
          </cell>
          <cell r="BG470">
            <v>26.57</v>
          </cell>
          <cell r="BH470">
            <v>121.529</v>
          </cell>
          <cell r="BI470">
            <v>3229.0255299999999</v>
          </cell>
          <cell r="BJ470">
            <v>12.81</v>
          </cell>
          <cell r="BK470">
            <v>314.74099999999999</v>
          </cell>
          <cell r="BL470">
            <v>4031.83221</v>
          </cell>
          <cell r="BM470">
            <v>25.060000000000002</v>
          </cell>
          <cell r="BN470">
            <v>102.70400000000001</v>
          </cell>
          <cell r="BO470">
            <v>2573.7622400000005</v>
          </cell>
          <cell r="BP470">
            <v>22.650000000000002</v>
          </cell>
          <cell r="BQ470">
            <v>160.28100000000001</v>
          </cell>
          <cell r="BR470">
            <v>3630.3646500000004</v>
          </cell>
          <cell r="BS470">
            <v>13.61</v>
          </cell>
          <cell r="BT470">
            <v>256.029</v>
          </cell>
          <cell r="BU470">
            <v>3484.5546899999999</v>
          </cell>
          <cell r="BV470">
            <v>470.25</v>
          </cell>
          <cell r="BW470">
            <v>5.1360000000000001</v>
          </cell>
          <cell r="BX470">
            <v>2415.2040000000002</v>
          </cell>
          <cell r="BY470">
            <v>19.990000000000002</v>
          </cell>
          <cell r="BZ470">
            <v>156.703</v>
          </cell>
          <cell r="CA470">
            <v>3132.4929700000002</v>
          </cell>
          <cell r="CB470">
            <v>22497.236290000001</v>
          </cell>
          <cell r="CD470">
            <v>10.78</v>
          </cell>
          <cell r="CE470">
            <v>35.631</v>
          </cell>
          <cell r="CF470">
            <v>384.10217999999998</v>
          </cell>
          <cell r="CG470">
            <v>10.58</v>
          </cell>
          <cell r="CH470">
            <v>29.400000000000002</v>
          </cell>
          <cell r="CI470">
            <v>311.05200000000002</v>
          </cell>
          <cell r="CJ470">
            <v>695.15418</v>
          </cell>
          <cell r="CL470">
            <v>1526.75</v>
          </cell>
        </row>
        <row r="471">
          <cell r="A471" t="str">
            <v>10/01/2007</v>
          </cell>
          <cell r="B471">
            <v>39356</v>
          </cell>
          <cell r="C471">
            <v>99.335936049606801</v>
          </cell>
          <cell r="D471">
            <v>130.67551871448967</v>
          </cell>
          <cell r="E471">
            <v>41.289024452849823</v>
          </cell>
          <cell r="F471">
            <v>40.879385554112147</v>
          </cell>
          <cell r="G471">
            <v>121.92938209331649</v>
          </cell>
          <cell r="H471">
            <v>153.22190898107129</v>
          </cell>
          <cell r="I471">
            <v>76.09</v>
          </cell>
          <cell r="J471">
            <v>36.380000000000003</v>
          </cell>
          <cell r="K471">
            <v>192.41</v>
          </cell>
          <cell r="L471">
            <v>6999.8758000000007</v>
          </cell>
          <cell r="M471">
            <v>83.37</v>
          </cell>
          <cell r="N471">
            <v>62.536000000000001</v>
          </cell>
          <cell r="O471">
            <v>5213.6263200000003</v>
          </cell>
          <cell r="P471">
            <v>81.72</v>
          </cell>
          <cell r="Q471">
            <v>153.81399999999999</v>
          </cell>
          <cell r="R471">
            <v>12569.68008</v>
          </cell>
          <cell r="S471">
            <v>33.15</v>
          </cell>
          <cell r="T471">
            <v>92.037000000000006</v>
          </cell>
          <cell r="U471">
            <v>3051.02655</v>
          </cell>
          <cell r="V471">
            <v>23.700000000000003</v>
          </cell>
          <cell r="W471">
            <v>361.26</v>
          </cell>
          <cell r="X471">
            <v>8561.862000000001</v>
          </cell>
          <cell r="Y471">
            <v>83.94</v>
          </cell>
          <cell r="Z471">
            <v>68.302999999999997</v>
          </cell>
          <cell r="AA471">
            <v>5733.3538199999994</v>
          </cell>
          <cell r="AB471">
            <v>24.35</v>
          </cell>
          <cell r="AC471">
            <v>121.29900000000001</v>
          </cell>
          <cell r="AD471">
            <v>2953.6306500000005</v>
          </cell>
          <cell r="AE471">
            <v>66.210000000000008</v>
          </cell>
          <cell r="AF471">
            <v>125.61500000000001</v>
          </cell>
          <cell r="AG471">
            <v>8316.9691500000008</v>
          </cell>
          <cell r="AH471">
            <v>56.300000000000004</v>
          </cell>
          <cell r="AI471">
            <v>82.18</v>
          </cell>
          <cell r="AJ471">
            <v>4626.7340000000004</v>
          </cell>
          <cell r="AK471">
            <v>58026.758369999996</v>
          </cell>
          <cell r="AM471">
            <v>36.26</v>
          </cell>
          <cell r="AN471">
            <v>44.352000000000004</v>
          </cell>
          <cell r="AO471">
            <v>1608.20352</v>
          </cell>
          <cell r="AP471">
            <v>63.190000000000005</v>
          </cell>
          <cell r="AQ471">
            <v>66.692999999999998</v>
          </cell>
          <cell r="AR471">
            <v>4214.3306700000003</v>
          </cell>
          <cell r="AS471">
            <v>137.47</v>
          </cell>
          <cell r="AT471">
            <v>41.86</v>
          </cell>
          <cell r="AU471">
            <v>5754.4942000000001</v>
          </cell>
          <cell r="AV471">
            <v>76.09</v>
          </cell>
          <cell r="AW471">
            <v>27.35</v>
          </cell>
          <cell r="AX471">
            <v>2081.0615000000003</v>
          </cell>
          <cell r="AY471">
            <v>6.78</v>
          </cell>
          <cell r="AZ471">
            <v>39.216000000000001</v>
          </cell>
          <cell r="BA471">
            <v>265.88448</v>
          </cell>
          <cell r="BB471">
            <v>91.65</v>
          </cell>
          <cell r="BC471">
            <v>95.591000000000008</v>
          </cell>
          <cell r="BD471">
            <v>8760.9151500000007</v>
          </cell>
          <cell r="BE471">
            <v>22684.889520000001</v>
          </cell>
          <cell r="BG471">
            <v>27.92</v>
          </cell>
          <cell r="BH471">
            <v>121.529</v>
          </cell>
          <cell r="BI471">
            <v>3393.08968</v>
          </cell>
          <cell r="BJ471">
            <v>13.46</v>
          </cell>
          <cell r="BK471">
            <v>314.74099999999999</v>
          </cell>
          <cell r="BL471">
            <v>4236.4138599999997</v>
          </cell>
          <cell r="BM471">
            <v>25.97</v>
          </cell>
          <cell r="BN471">
            <v>102.70400000000001</v>
          </cell>
          <cell r="BO471">
            <v>2667.2228800000003</v>
          </cell>
          <cell r="BP471">
            <v>23.27</v>
          </cell>
          <cell r="BQ471">
            <v>160.28100000000001</v>
          </cell>
          <cell r="BR471">
            <v>3729.7388700000001</v>
          </cell>
          <cell r="BS471">
            <v>14.790000000000001</v>
          </cell>
          <cell r="BT471">
            <v>256.029</v>
          </cell>
          <cell r="BU471">
            <v>3786.6689100000003</v>
          </cell>
          <cell r="BV471">
            <v>483.3</v>
          </cell>
          <cell r="BW471">
            <v>5.1360000000000001</v>
          </cell>
          <cell r="BX471">
            <v>2482.2288000000003</v>
          </cell>
          <cell r="BY471">
            <v>20.650000000000002</v>
          </cell>
          <cell r="BZ471">
            <v>156.703</v>
          </cell>
          <cell r="CA471">
            <v>3235.9169500000003</v>
          </cell>
          <cell r="CB471">
            <v>23531.27995</v>
          </cell>
          <cell r="CD471">
            <v>10.81</v>
          </cell>
          <cell r="CE471">
            <v>35.631</v>
          </cell>
          <cell r="CF471">
            <v>385.17111</v>
          </cell>
          <cell r="CG471">
            <v>11.51</v>
          </cell>
          <cell r="CH471">
            <v>29.400000000000002</v>
          </cell>
          <cell r="CI471">
            <v>338.39400000000001</v>
          </cell>
          <cell r="CJ471">
            <v>723.56511</v>
          </cell>
          <cell r="CL471">
            <v>1547.04</v>
          </cell>
        </row>
        <row r="472">
          <cell r="A472" t="str">
            <v>10/02/2007</v>
          </cell>
          <cell r="B472">
            <v>39357</v>
          </cell>
          <cell r="C472">
            <v>99.275636709518182</v>
          </cell>
          <cell r="D472">
            <v>134.04563503835618</v>
          </cell>
          <cell r="E472">
            <v>43.542451020745759</v>
          </cell>
          <cell r="F472">
            <v>41.01578725172461</v>
          </cell>
          <cell r="G472">
            <v>121.89706809583858</v>
          </cell>
          <cell r="H472">
            <v>156.48409182440597</v>
          </cell>
          <cell r="I472">
            <v>77.710000000000008</v>
          </cell>
          <cell r="J472">
            <v>36.22</v>
          </cell>
          <cell r="K472">
            <v>192.41</v>
          </cell>
          <cell r="L472">
            <v>6969.0901999999996</v>
          </cell>
          <cell r="M472">
            <v>83.25</v>
          </cell>
          <cell r="N472">
            <v>62.536000000000001</v>
          </cell>
          <cell r="O472">
            <v>5206.1220000000003</v>
          </cell>
          <cell r="P472">
            <v>82.04</v>
          </cell>
          <cell r="Q472">
            <v>153.81399999999999</v>
          </cell>
          <cell r="R472">
            <v>12618.90056</v>
          </cell>
          <cell r="S472">
            <v>32.79</v>
          </cell>
          <cell r="T472">
            <v>92.037000000000006</v>
          </cell>
          <cell r="U472">
            <v>3017.8932300000001</v>
          </cell>
          <cell r="V472">
            <v>24.3</v>
          </cell>
          <cell r="W472">
            <v>361.26</v>
          </cell>
          <cell r="X472">
            <v>8778.6180000000004</v>
          </cell>
          <cell r="Y472">
            <v>84.070000000000007</v>
          </cell>
          <cell r="Z472">
            <v>68.302999999999997</v>
          </cell>
          <cell r="AA472">
            <v>5742.2332100000003</v>
          </cell>
          <cell r="AB472">
            <v>24.29</v>
          </cell>
          <cell r="AC472">
            <v>121.29900000000001</v>
          </cell>
          <cell r="AD472">
            <v>2946.3527100000001</v>
          </cell>
          <cell r="AE472">
            <v>64.44</v>
          </cell>
          <cell r="AF472">
            <v>125.61500000000001</v>
          </cell>
          <cell r="AG472">
            <v>8094.6306000000004</v>
          </cell>
          <cell r="AH472">
            <v>56.19</v>
          </cell>
          <cell r="AI472">
            <v>82.18</v>
          </cell>
          <cell r="AJ472">
            <v>4617.6941999999999</v>
          </cell>
          <cell r="AK472">
            <v>57991.534709999993</v>
          </cell>
          <cell r="AM472">
            <v>37.26</v>
          </cell>
          <cell r="AN472">
            <v>44.352000000000004</v>
          </cell>
          <cell r="AO472">
            <v>1652.5555200000001</v>
          </cell>
          <cell r="AP472">
            <v>63.75</v>
          </cell>
          <cell r="AQ472">
            <v>66.692999999999998</v>
          </cell>
          <cell r="AR472">
            <v>4251.67875</v>
          </cell>
          <cell r="AS472">
            <v>141.31</v>
          </cell>
          <cell r="AT472">
            <v>41.86</v>
          </cell>
          <cell r="AU472">
            <v>5915.2366000000002</v>
          </cell>
          <cell r="AV472">
            <v>77.710000000000008</v>
          </cell>
          <cell r="AW472">
            <v>27.35</v>
          </cell>
          <cell r="AX472">
            <v>2125.3685000000005</v>
          </cell>
          <cell r="AY472">
            <v>6.83</v>
          </cell>
          <cell r="AZ472">
            <v>39.216000000000001</v>
          </cell>
          <cell r="BA472">
            <v>267.84528</v>
          </cell>
          <cell r="BB472">
            <v>94.75</v>
          </cell>
          <cell r="BC472">
            <v>95.591000000000008</v>
          </cell>
          <cell r="BD472">
            <v>9057.2472500000003</v>
          </cell>
          <cell r="BE472">
            <v>23269.931900000003</v>
          </cell>
          <cell r="BG472">
            <v>28.98</v>
          </cell>
          <cell r="BH472">
            <v>121.529</v>
          </cell>
          <cell r="BI472">
            <v>3521.9104200000002</v>
          </cell>
          <cell r="BJ472">
            <v>14.34</v>
          </cell>
          <cell r="BK472">
            <v>314.74099999999999</v>
          </cell>
          <cell r="BL472">
            <v>4513.3859400000001</v>
          </cell>
          <cell r="BM472">
            <v>27.25</v>
          </cell>
          <cell r="BN472">
            <v>102.70400000000001</v>
          </cell>
          <cell r="BO472">
            <v>2798.6840000000002</v>
          </cell>
          <cell r="BP472">
            <v>24.72</v>
          </cell>
          <cell r="BQ472">
            <v>160.28100000000001</v>
          </cell>
          <cell r="BR472">
            <v>3962.1463199999998</v>
          </cell>
          <cell r="BS472">
            <v>15.5</v>
          </cell>
          <cell r="BT472">
            <v>256.029</v>
          </cell>
          <cell r="BU472">
            <v>3968.4494999999997</v>
          </cell>
          <cell r="BV472">
            <v>500.20000000000005</v>
          </cell>
          <cell r="BW472">
            <v>5.1360000000000001</v>
          </cell>
          <cell r="BX472">
            <v>2569.0272000000004</v>
          </cell>
          <cell r="BY472">
            <v>22.22</v>
          </cell>
          <cell r="BZ472">
            <v>156.703</v>
          </cell>
          <cell r="CA472">
            <v>3481.9406599999998</v>
          </cell>
          <cell r="CB472">
            <v>24815.544040000001</v>
          </cell>
          <cell r="CD472">
            <v>10.82</v>
          </cell>
          <cell r="CE472">
            <v>35.631</v>
          </cell>
          <cell r="CF472">
            <v>385.52742000000001</v>
          </cell>
          <cell r="CG472">
            <v>11.58</v>
          </cell>
          <cell r="CH472">
            <v>29.400000000000002</v>
          </cell>
          <cell r="CI472">
            <v>340.45200000000006</v>
          </cell>
          <cell r="CJ472">
            <v>725.97942000000012</v>
          </cell>
          <cell r="CL472">
            <v>1546.63</v>
          </cell>
        </row>
        <row r="473">
          <cell r="A473" t="str">
            <v>10/03/2007</v>
          </cell>
          <cell r="B473">
            <v>39358</v>
          </cell>
          <cell r="C473">
            <v>98.985767995848278</v>
          </cell>
          <cell r="D473">
            <v>134.57118406143042</v>
          </cell>
          <cell r="E473">
            <v>44.897575651748483</v>
          </cell>
          <cell r="F473">
            <v>42.19555507166352</v>
          </cell>
          <cell r="G473">
            <v>121.34260718789405</v>
          </cell>
          <cell r="H473">
            <v>160.22956101490132</v>
          </cell>
          <cell r="I473">
            <v>79.570000000000007</v>
          </cell>
          <cell r="J473">
            <v>36.25</v>
          </cell>
          <cell r="K473">
            <v>192.41</v>
          </cell>
          <cell r="L473">
            <v>6974.8625000000002</v>
          </cell>
          <cell r="M473">
            <v>83.16</v>
          </cell>
          <cell r="N473">
            <v>62.536000000000001</v>
          </cell>
          <cell r="O473">
            <v>5200.4937600000003</v>
          </cell>
          <cell r="P473">
            <v>82.38</v>
          </cell>
          <cell r="Q473">
            <v>153.81399999999999</v>
          </cell>
          <cell r="R473">
            <v>12671.197319999999</v>
          </cell>
          <cell r="S473">
            <v>32.5</v>
          </cell>
          <cell r="T473">
            <v>92.037000000000006</v>
          </cell>
          <cell r="U473">
            <v>2991.2025000000003</v>
          </cell>
          <cell r="V473">
            <v>23.96</v>
          </cell>
          <cell r="W473">
            <v>361.26</v>
          </cell>
          <cell r="X473">
            <v>8655.7896000000001</v>
          </cell>
          <cell r="Y473">
            <v>84.56</v>
          </cell>
          <cell r="Z473">
            <v>68.302999999999997</v>
          </cell>
          <cell r="AA473">
            <v>5775.7016800000001</v>
          </cell>
          <cell r="AB473">
            <v>23.55</v>
          </cell>
          <cell r="AC473">
            <v>121.29900000000001</v>
          </cell>
          <cell r="AD473">
            <v>2856.5914500000003</v>
          </cell>
          <cell r="AE473">
            <v>64.47</v>
          </cell>
          <cell r="AF473">
            <v>125.61500000000001</v>
          </cell>
          <cell r="AG473">
            <v>8098.3990500000009</v>
          </cell>
          <cell r="AH473">
            <v>55.95</v>
          </cell>
          <cell r="AI473">
            <v>82.18</v>
          </cell>
          <cell r="AJ473">
            <v>4597.9710000000005</v>
          </cell>
          <cell r="AK473">
            <v>57822.208859999992</v>
          </cell>
          <cell r="AM473">
            <v>37.83</v>
          </cell>
          <cell r="AN473">
            <v>44.352000000000004</v>
          </cell>
          <cell r="AO473">
            <v>1677.8361600000001</v>
          </cell>
          <cell r="AP473">
            <v>63.79</v>
          </cell>
          <cell r="AQ473">
            <v>66.692999999999998</v>
          </cell>
          <cell r="AR473">
            <v>4254.3464699999995</v>
          </cell>
          <cell r="AS473">
            <v>141.5</v>
          </cell>
          <cell r="AT473">
            <v>41.86</v>
          </cell>
          <cell r="AU473">
            <v>5923.19</v>
          </cell>
          <cell r="AV473">
            <v>79.570000000000007</v>
          </cell>
          <cell r="AW473">
            <v>27.35</v>
          </cell>
          <cell r="AX473">
            <v>2176.2395000000001</v>
          </cell>
          <cell r="AY473">
            <v>6.7</v>
          </cell>
          <cell r="AZ473">
            <v>39.216000000000001</v>
          </cell>
          <cell r="BA473">
            <v>262.74720000000002</v>
          </cell>
          <cell r="BB473">
            <v>94.850000000000009</v>
          </cell>
          <cell r="BC473">
            <v>95.591000000000008</v>
          </cell>
          <cell r="BD473">
            <v>9066.8063500000007</v>
          </cell>
          <cell r="BE473">
            <v>23361.165679999998</v>
          </cell>
          <cell r="BG473">
            <v>29.05</v>
          </cell>
          <cell r="BH473">
            <v>121.529</v>
          </cell>
          <cell r="BI473">
            <v>3530.4174499999999</v>
          </cell>
          <cell r="BJ473">
            <v>14.81</v>
          </cell>
          <cell r="BK473">
            <v>314.74099999999999</v>
          </cell>
          <cell r="BL473">
            <v>4661.3142099999995</v>
          </cell>
          <cell r="BM473">
            <v>28.72</v>
          </cell>
          <cell r="BN473">
            <v>102.70400000000001</v>
          </cell>
          <cell r="BO473">
            <v>2949.65888</v>
          </cell>
          <cell r="BP473">
            <v>25.82</v>
          </cell>
          <cell r="BQ473">
            <v>160.28100000000001</v>
          </cell>
          <cell r="BR473">
            <v>4138.4554200000002</v>
          </cell>
          <cell r="BS473">
            <v>15.96</v>
          </cell>
          <cell r="BT473">
            <v>256.029</v>
          </cell>
          <cell r="BU473">
            <v>4086.2228400000004</v>
          </cell>
          <cell r="BV473">
            <v>524</v>
          </cell>
          <cell r="BW473">
            <v>5.1360000000000001</v>
          </cell>
          <cell r="BX473">
            <v>2691.2640000000001</v>
          </cell>
          <cell r="BY473">
            <v>22.53</v>
          </cell>
          <cell r="BZ473">
            <v>156.703</v>
          </cell>
          <cell r="CA473">
            <v>3530.5185900000001</v>
          </cell>
          <cell r="CB473">
            <v>25587.85139</v>
          </cell>
          <cell r="CD473">
            <v>11.01</v>
          </cell>
          <cell r="CE473">
            <v>35.631</v>
          </cell>
          <cell r="CF473">
            <v>392.29730999999998</v>
          </cell>
          <cell r="CG473">
            <v>12.06</v>
          </cell>
          <cell r="CH473">
            <v>29.400000000000002</v>
          </cell>
          <cell r="CI473">
            <v>354.56400000000002</v>
          </cell>
          <cell r="CJ473">
            <v>746.86131</v>
          </cell>
          <cell r="CL473">
            <v>1539.595</v>
          </cell>
        </row>
        <row r="474">
          <cell r="A474" t="str">
            <v>10/04/2007</v>
          </cell>
          <cell r="B474">
            <v>39359</v>
          </cell>
          <cell r="C474">
            <v>98.635838529420823</v>
          </cell>
          <cell r="D474">
            <v>133.12339860077159</v>
          </cell>
          <cell r="E474">
            <v>43.3737423997013</v>
          </cell>
          <cell r="F474">
            <v>42.458788975173789</v>
          </cell>
          <cell r="G474">
            <v>121.59836065573771</v>
          </cell>
          <cell r="H474">
            <v>154.9335481272654</v>
          </cell>
          <cell r="I474">
            <v>76.94</v>
          </cell>
          <cell r="J474">
            <v>35.82</v>
          </cell>
          <cell r="K474">
            <v>192.41</v>
          </cell>
          <cell r="L474">
            <v>6892.1261999999997</v>
          </cell>
          <cell r="M474">
            <v>81.820000000000007</v>
          </cell>
          <cell r="N474">
            <v>62.536000000000001</v>
          </cell>
          <cell r="O474">
            <v>5116.6955200000002</v>
          </cell>
          <cell r="P474">
            <v>83.03</v>
          </cell>
          <cell r="Q474">
            <v>153.81399999999999</v>
          </cell>
          <cell r="R474">
            <v>12771.17642</v>
          </cell>
          <cell r="S474">
            <v>32.25</v>
          </cell>
          <cell r="T474">
            <v>92.037000000000006</v>
          </cell>
          <cell r="U474">
            <v>2968.1932500000003</v>
          </cell>
          <cell r="V474">
            <v>23.68</v>
          </cell>
          <cell r="W474">
            <v>361.26</v>
          </cell>
          <cell r="X474">
            <v>8554.6368000000002</v>
          </cell>
          <cell r="Y474">
            <v>83.92</v>
          </cell>
          <cell r="Z474">
            <v>68.302999999999997</v>
          </cell>
          <cell r="AA474">
            <v>5731.98776</v>
          </cell>
          <cell r="AB474">
            <v>22.88</v>
          </cell>
          <cell r="AC474">
            <v>121.29900000000001</v>
          </cell>
          <cell r="AD474">
            <v>2775.3211200000001</v>
          </cell>
          <cell r="AE474">
            <v>65.67</v>
          </cell>
          <cell r="AF474">
            <v>125.61500000000001</v>
          </cell>
          <cell r="AG474">
            <v>8249.1370500000012</v>
          </cell>
          <cell r="AH474">
            <v>55.47</v>
          </cell>
          <cell r="AI474">
            <v>82.18</v>
          </cell>
          <cell r="AJ474">
            <v>4558.5246000000006</v>
          </cell>
          <cell r="AK474">
            <v>57617.798720000006</v>
          </cell>
          <cell r="AM474">
            <v>37.01</v>
          </cell>
          <cell r="AN474">
            <v>44.352000000000004</v>
          </cell>
          <cell r="AO474">
            <v>1641.4675200000001</v>
          </cell>
          <cell r="AP474">
            <v>63.550000000000004</v>
          </cell>
          <cell r="AQ474">
            <v>66.692999999999998</v>
          </cell>
          <cell r="AR474">
            <v>4238.34015</v>
          </cell>
          <cell r="AS474">
            <v>141.18</v>
          </cell>
          <cell r="AT474">
            <v>41.86</v>
          </cell>
          <cell r="AU474">
            <v>5909.7948000000006</v>
          </cell>
          <cell r="AV474">
            <v>76.94</v>
          </cell>
          <cell r="AW474">
            <v>27.35</v>
          </cell>
          <cell r="AX474">
            <v>2104.3090000000002</v>
          </cell>
          <cell r="AY474">
            <v>6.63</v>
          </cell>
          <cell r="AZ474">
            <v>39.216000000000001</v>
          </cell>
          <cell r="BA474">
            <v>260.00207999999998</v>
          </cell>
          <cell r="BB474">
            <v>93.69</v>
          </cell>
          <cell r="BC474">
            <v>95.591000000000008</v>
          </cell>
          <cell r="BD474">
            <v>8955.9207900000001</v>
          </cell>
          <cell r="BE474">
            <v>23109.834340000001</v>
          </cell>
          <cell r="BG474">
            <v>28.310000000000002</v>
          </cell>
          <cell r="BH474">
            <v>121.529</v>
          </cell>
          <cell r="BI474">
            <v>3440.4859900000001</v>
          </cell>
          <cell r="BJ474">
            <v>14.39</v>
          </cell>
          <cell r="BK474">
            <v>314.74099999999999</v>
          </cell>
          <cell r="BL474">
            <v>4529.1229899999998</v>
          </cell>
          <cell r="BM474">
            <v>28.1</v>
          </cell>
          <cell r="BN474">
            <v>102.70400000000001</v>
          </cell>
          <cell r="BO474">
            <v>2885.9824000000003</v>
          </cell>
          <cell r="BP474">
            <v>24.34</v>
          </cell>
          <cell r="BQ474">
            <v>160.28100000000001</v>
          </cell>
          <cell r="BR474">
            <v>3901.23954</v>
          </cell>
          <cell r="BS474">
            <v>15.42</v>
          </cell>
          <cell r="BT474">
            <v>256.029</v>
          </cell>
          <cell r="BU474">
            <v>3947.9671800000001</v>
          </cell>
          <cell r="BV474">
            <v>498</v>
          </cell>
          <cell r="BW474">
            <v>5.1360000000000001</v>
          </cell>
          <cell r="BX474">
            <v>2557.7280000000001</v>
          </cell>
          <cell r="BY474">
            <v>22.06</v>
          </cell>
          <cell r="BZ474">
            <v>156.703</v>
          </cell>
          <cell r="CA474">
            <v>3456.8681799999999</v>
          </cell>
          <cell r="CB474">
            <v>24719.39428</v>
          </cell>
          <cell r="CD474">
            <v>11.05</v>
          </cell>
          <cell r="CE474">
            <v>35.631</v>
          </cell>
          <cell r="CF474">
            <v>393.72255000000001</v>
          </cell>
          <cell r="CG474">
            <v>12.17</v>
          </cell>
          <cell r="CH474">
            <v>29.400000000000002</v>
          </cell>
          <cell r="CI474">
            <v>357.798</v>
          </cell>
          <cell r="CJ474">
            <v>751.52054999999996</v>
          </cell>
          <cell r="CL474">
            <v>1542.8400000000001</v>
          </cell>
        </row>
        <row r="475">
          <cell r="A475" t="str">
            <v>10/05/2007</v>
          </cell>
          <cell r="B475">
            <v>39360</v>
          </cell>
          <cell r="C475">
            <v>100.331546807431</v>
          </cell>
          <cell r="D475">
            <v>135.54564234274022</v>
          </cell>
          <cell r="E475">
            <v>44.188434661988154</v>
          </cell>
          <cell r="F475">
            <v>42.704866946141443</v>
          </cell>
          <cell r="G475">
            <v>122.76087641866329</v>
          </cell>
          <cell r="H475">
            <v>163.14941602899717</v>
          </cell>
          <cell r="I475">
            <v>81.02</v>
          </cell>
          <cell r="J475">
            <v>36.369999999999997</v>
          </cell>
          <cell r="K475">
            <v>192.41</v>
          </cell>
          <cell r="L475">
            <v>6997.9516999999996</v>
          </cell>
          <cell r="M475">
            <v>83.72</v>
          </cell>
          <cell r="N475">
            <v>62.536000000000001</v>
          </cell>
          <cell r="O475">
            <v>5235.5139200000003</v>
          </cell>
          <cell r="P475">
            <v>84.320000000000007</v>
          </cell>
          <cell r="Q475">
            <v>153.81399999999999</v>
          </cell>
          <cell r="R475">
            <v>12969.59648</v>
          </cell>
          <cell r="S475">
            <v>32.51</v>
          </cell>
          <cell r="T475">
            <v>92.037000000000006</v>
          </cell>
          <cell r="U475">
            <v>2992.1228700000001</v>
          </cell>
          <cell r="V475">
            <v>24.66</v>
          </cell>
          <cell r="W475">
            <v>361.26</v>
          </cell>
          <cell r="X475">
            <v>8908.6715999999997</v>
          </cell>
          <cell r="Y475">
            <v>84.43</v>
          </cell>
          <cell r="Z475">
            <v>68.302999999999997</v>
          </cell>
          <cell r="AA475">
            <v>5766.8222900000001</v>
          </cell>
          <cell r="AB475">
            <v>22.71</v>
          </cell>
          <cell r="AC475">
            <v>121.29900000000001</v>
          </cell>
          <cell r="AD475">
            <v>2754.7002900000002</v>
          </cell>
          <cell r="AE475">
            <v>66.13</v>
          </cell>
          <cell r="AF475">
            <v>125.61500000000001</v>
          </cell>
          <cell r="AG475">
            <v>8306.9199499999995</v>
          </cell>
          <cell r="AH475">
            <v>56.900000000000006</v>
          </cell>
          <cell r="AI475">
            <v>82.18</v>
          </cell>
          <cell r="AJ475">
            <v>4676.0420000000013</v>
          </cell>
          <cell r="AK475">
            <v>58608.341100000005</v>
          </cell>
          <cell r="AM475">
            <v>38.980000000000004</v>
          </cell>
          <cell r="AN475">
            <v>44.352000000000004</v>
          </cell>
          <cell r="AO475">
            <v>1728.8409600000002</v>
          </cell>
          <cell r="AP475">
            <v>64.03</v>
          </cell>
          <cell r="AQ475">
            <v>66.692999999999998</v>
          </cell>
          <cell r="AR475">
            <v>4270.3527899999999</v>
          </cell>
          <cell r="AS475">
            <v>142.61000000000001</v>
          </cell>
          <cell r="AT475">
            <v>41.86</v>
          </cell>
          <cell r="AU475">
            <v>5969.6546000000008</v>
          </cell>
          <cell r="AV475">
            <v>81.02</v>
          </cell>
          <cell r="AW475">
            <v>27.35</v>
          </cell>
          <cell r="AX475">
            <v>2215.8969999999999</v>
          </cell>
          <cell r="AY475">
            <v>6.67</v>
          </cell>
          <cell r="AZ475">
            <v>39.216000000000001</v>
          </cell>
          <cell r="BA475">
            <v>261.57071999999999</v>
          </cell>
          <cell r="BB475">
            <v>95.03</v>
          </cell>
          <cell r="BC475">
            <v>95.591000000000008</v>
          </cell>
          <cell r="BD475">
            <v>9084.0127300000004</v>
          </cell>
          <cell r="BE475">
            <v>23530.328800000003</v>
          </cell>
          <cell r="BG475">
            <v>28.75</v>
          </cell>
          <cell r="BH475">
            <v>121.529</v>
          </cell>
          <cell r="BI475">
            <v>3493.9587499999998</v>
          </cell>
          <cell r="BJ475">
            <v>14.65</v>
          </cell>
          <cell r="BK475">
            <v>314.74099999999999</v>
          </cell>
          <cell r="BL475">
            <v>4610.9556499999999</v>
          </cell>
          <cell r="BM475">
            <v>29.400000000000002</v>
          </cell>
          <cell r="BN475">
            <v>102.70400000000001</v>
          </cell>
          <cell r="BO475">
            <v>3019.4976000000006</v>
          </cell>
          <cell r="BP475">
            <v>24.95</v>
          </cell>
          <cell r="BQ475">
            <v>160.28100000000001</v>
          </cell>
          <cell r="BR475">
            <v>3999.0109499999999</v>
          </cell>
          <cell r="BS475">
            <v>15.43</v>
          </cell>
          <cell r="BT475">
            <v>256.029</v>
          </cell>
          <cell r="BU475">
            <v>3950.52747</v>
          </cell>
          <cell r="BV475">
            <v>497</v>
          </cell>
          <cell r="BW475">
            <v>5.1360000000000001</v>
          </cell>
          <cell r="BX475">
            <v>2552.5920000000001</v>
          </cell>
          <cell r="BY475">
            <v>22.700000000000003</v>
          </cell>
          <cell r="BZ475">
            <v>156.703</v>
          </cell>
          <cell r="CA475">
            <v>3557.1581000000006</v>
          </cell>
          <cell r="CB475">
            <v>25183.700520000002</v>
          </cell>
          <cell r="CD475">
            <v>11.23</v>
          </cell>
          <cell r="CE475">
            <v>35.631</v>
          </cell>
          <cell r="CF475">
            <v>400.13613000000004</v>
          </cell>
          <cell r="CG475">
            <v>12.100000000000001</v>
          </cell>
          <cell r="CH475">
            <v>29.400000000000002</v>
          </cell>
          <cell r="CI475">
            <v>355.74000000000007</v>
          </cell>
          <cell r="CJ475">
            <v>755.8761300000001</v>
          </cell>
          <cell r="CL475">
            <v>1557.5900000000001</v>
          </cell>
        </row>
        <row r="476">
          <cell r="A476" t="str">
            <v>10/08/2007</v>
          </cell>
          <cell r="B476">
            <v>39363</v>
          </cell>
          <cell r="C476">
            <v>99.716688047888596</v>
          </cell>
          <cell r="D476">
            <v>134.16978262775373</v>
          </cell>
          <cell r="E476">
            <v>43.104604154702855</v>
          </cell>
          <cell r="F476">
            <v>40.968485555874011</v>
          </cell>
          <cell r="G476">
            <v>122.36601513240855</v>
          </cell>
          <cell r="H476">
            <v>159.24285138944822</v>
          </cell>
          <cell r="I476">
            <v>79.08</v>
          </cell>
          <cell r="J476">
            <v>36.300000000000004</v>
          </cell>
          <cell r="K476">
            <v>192.41</v>
          </cell>
          <cell r="L476">
            <v>6984.4830000000011</v>
          </cell>
          <cell r="M476">
            <v>83.67</v>
          </cell>
          <cell r="N476">
            <v>62.536000000000001</v>
          </cell>
          <cell r="O476">
            <v>5232.3871200000003</v>
          </cell>
          <cell r="P476">
            <v>84.08</v>
          </cell>
          <cell r="Q476">
            <v>153.81399999999999</v>
          </cell>
          <cell r="R476">
            <v>12932.681119999999</v>
          </cell>
          <cell r="S476">
            <v>32.79</v>
          </cell>
          <cell r="T476">
            <v>92.037000000000006</v>
          </cell>
          <cell r="U476">
            <v>3017.8932300000001</v>
          </cell>
          <cell r="V476">
            <v>23.92</v>
          </cell>
          <cell r="W476">
            <v>361.26</v>
          </cell>
          <cell r="X476">
            <v>8641.3392000000003</v>
          </cell>
          <cell r="Y476">
            <v>83.49</v>
          </cell>
          <cell r="Z476">
            <v>68.302999999999997</v>
          </cell>
          <cell r="AA476">
            <v>5702.6174699999992</v>
          </cell>
          <cell r="AB476">
            <v>22.35</v>
          </cell>
          <cell r="AC476">
            <v>121.29900000000001</v>
          </cell>
          <cell r="AD476">
            <v>2711.0326500000001</v>
          </cell>
          <cell r="AE476">
            <v>66.400000000000006</v>
          </cell>
          <cell r="AF476">
            <v>125.61500000000001</v>
          </cell>
          <cell r="AG476">
            <v>8340.8360000000011</v>
          </cell>
          <cell r="AH476">
            <v>57.02</v>
          </cell>
          <cell r="AI476">
            <v>82.18</v>
          </cell>
          <cell r="AJ476">
            <v>4685.9036000000006</v>
          </cell>
          <cell r="AK476">
            <v>58249.173390000004</v>
          </cell>
          <cell r="AM476">
            <v>38.65</v>
          </cell>
          <cell r="AN476">
            <v>44.352000000000004</v>
          </cell>
          <cell r="AO476">
            <v>1714.2048</v>
          </cell>
          <cell r="AP476">
            <v>63.6</v>
          </cell>
          <cell r="AQ476">
            <v>66.692999999999998</v>
          </cell>
          <cell r="AR476">
            <v>4241.6747999999998</v>
          </cell>
          <cell r="AS476">
            <v>141.5</v>
          </cell>
          <cell r="AT476">
            <v>41.86</v>
          </cell>
          <cell r="AU476">
            <v>5923.19</v>
          </cell>
          <cell r="AV476">
            <v>79.08</v>
          </cell>
          <cell r="AW476">
            <v>27.35</v>
          </cell>
          <cell r="AX476">
            <v>2162.8380000000002</v>
          </cell>
          <cell r="AY476">
            <v>6.44</v>
          </cell>
          <cell r="AZ476">
            <v>39.216000000000001</v>
          </cell>
          <cell r="BA476">
            <v>252.55104000000003</v>
          </cell>
          <cell r="BB476">
            <v>94.12</v>
          </cell>
          <cell r="BC476">
            <v>95.591000000000008</v>
          </cell>
          <cell r="BD476">
            <v>8997.0249200000017</v>
          </cell>
          <cell r="BE476">
            <v>23291.483560000001</v>
          </cell>
          <cell r="BG476">
            <v>28.080000000000002</v>
          </cell>
          <cell r="BH476">
            <v>121.529</v>
          </cell>
          <cell r="BI476">
            <v>3412.5343200000002</v>
          </cell>
          <cell r="BJ476">
            <v>14.34</v>
          </cell>
          <cell r="BK476">
            <v>314.74099999999999</v>
          </cell>
          <cell r="BL476">
            <v>4513.3859400000001</v>
          </cell>
          <cell r="BM476">
            <v>28.76</v>
          </cell>
          <cell r="BN476">
            <v>102.70400000000001</v>
          </cell>
          <cell r="BO476">
            <v>2953.7670400000002</v>
          </cell>
          <cell r="BP476">
            <v>24.57</v>
          </cell>
          <cell r="BQ476">
            <v>160.28100000000001</v>
          </cell>
          <cell r="BR476">
            <v>3938.1041700000001</v>
          </cell>
          <cell r="BS476">
            <v>14.84</v>
          </cell>
          <cell r="BT476">
            <v>256.029</v>
          </cell>
          <cell r="BU476">
            <v>3799.4703599999998</v>
          </cell>
          <cell r="BV476">
            <v>474.5</v>
          </cell>
          <cell r="BW476">
            <v>5.1360000000000001</v>
          </cell>
          <cell r="BX476">
            <v>2437.0320000000002</v>
          </cell>
          <cell r="BY476">
            <v>22.41</v>
          </cell>
          <cell r="BZ476">
            <v>156.703</v>
          </cell>
          <cell r="CA476">
            <v>3511.71423</v>
          </cell>
          <cell r="CB476">
            <v>24566.008060000004</v>
          </cell>
          <cell r="CD476">
            <v>10.78</v>
          </cell>
          <cell r="CE476">
            <v>35.631</v>
          </cell>
          <cell r="CF476">
            <v>384.10217999999998</v>
          </cell>
          <cell r="CG476">
            <v>11.600000000000001</v>
          </cell>
          <cell r="CH476">
            <v>29.400000000000002</v>
          </cell>
          <cell r="CI476">
            <v>341.04000000000008</v>
          </cell>
          <cell r="CJ476">
            <v>725.14218000000005</v>
          </cell>
          <cell r="CL476">
            <v>1552.58</v>
          </cell>
        </row>
        <row r="477">
          <cell r="A477" t="str">
            <v>10/09/2007</v>
          </cell>
          <cell r="B477">
            <v>39364</v>
          </cell>
          <cell r="C477">
            <v>99.847341274445256</v>
          </cell>
          <cell r="D477">
            <v>132.9154209185495</v>
          </cell>
          <cell r="E477">
            <v>43.743190110617263</v>
          </cell>
          <cell r="F477">
            <v>39.842068584447688</v>
          </cell>
          <cell r="G477">
            <v>123.35671500630517</v>
          </cell>
          <cell r="H477">
            <v>163.39105920257754</v>
          </cell>
          <cell r="I477">
            <v>81.14</v>
          </cell>
          <cell r="J477">
            <v>36.300000000000004</v>
          </cell>
          <cell r="K477">
            <v>192.41</v>
          </cell>
          <cell r="L477">
            <v>6984.4830000000011</v>
          </cell>
          <cell r="M477">
            <v>82.64</v>
          </cell>
          <cell r="N477">
            <v>62.536000000000001</v>
          </cell>
          <cell r="O477">
            <v>5167.9750400000003</v>
          </cell>
          <cell r="P477">
            <v>84.11</v>
          </cell>
          <cell r="Q477">
            <v>153.81399999999999</v>
          </cell>
          <cell r="R477">
            <v>12937.295539999999</v>
          </cell>
          <cell r="S477">
            <v>33.31</v>
          </cell>
          <cell r="T477">
            <v>92.037000000000006</v>
          </cell>
          <cell r="U477">
            <v>3065.7524700000004</v>
          </cell>
          <cell r="V477">
            <v>24.240000000000002</v>
          </cell>
          <cell r="W477">
            <v>361.26</v>
          </cell>
          <cell r="X477">
            <v>8756.9423999999999</v>
          </cell>
          <cell r="Y477">
            <v>82.43</v>
          </cell>
          <cell r="Z477">
            <v>68.302999999999997</v>
          </cell>
          <cell r="AA477">
            <v>5630.2162900000003</v>
          </cell>
          <cell r="AB477">
            <v>22.75</v>
          </cell>
          <cell r="AC477">
            <v>121.29900000000001</v>
          </cell>
          <cell r="AD477">
            <v>2759.5522500000002</v>
          </cell>
          <cell r="AE477">
            <v>66.150000000000006</v>
          </cell>
          <cell r="AF477">
            <v>125.61500000000001</v>
          </cell>
          <cell r="AG477">
            <v>8309.4322500000017</v>
          </cell>
          <cell r="AH477">
            <v>57.36</v>
          </cell>
          <cell r="AI477">
            <v>82.18</v>
          </cell>
          <cell r="AJ477">
            <v>4713.8448000000008</v>
          </cell>
          <cell r="AK477">
            <v>58325.494039999998</v>
          </cell>
          <cell r="AM477">
            <v>38.43</v>
          </cell>
          <cell r="AN477">
            <v>44.352000000000004</v>
          </cell>
          <cell r="AO477">
            <v>1704.4473600000001</v>
          </cell>
          <cell r="AP477">
            <v>63.54</v>
          </cell>
          <cell r="AQ477">
            <v>66.692999999999998</v>
          </cell>
          <cell r="AR477">
            <v>4237.6732199999997</v>
          </cell>
          <cell r="AS477">
            <v>138.26</v>
          </cell>
          <cell r="AT477">
            <v>41.86</v>
          </cell>
          <cell r="AU477">
            <v>5787.5635999999995</v>
          </cell>
          <cell r="AV477">
            <v>81.14</v>
          </cell>
          <cell r="AW477">
            <v>27.35</v>
          </cell>
          <cell r="AX477">
            <v>2219.1790000000001</v>
          </cell>
          <cell r="AY477">
            <v>5.99</v>
          </cell>
          <cell r="AZ477">
            <v>39.216000000000001</v>
          </cell>
          <cell r="BA477">
            <v>234.90384</v>
          </cell>
          <cell r="BB477">
            <v>93</v>
          </cell>
          <cell r="BC477">
            <v>95.591000000000008</v>
          </cell>
          <cell r="BD477">
            <v>8889.9630000000016</v>
          </cell>
          <cell r="BE477">
            <v>23073.730020000003</v>
          </cell>
          <cell r="BG477">
            <v>28.8</v>
          </cell>
          <cell r="BH477">
            <v>121.529</v>
          </cell>
          <cell r="BI477">
            <v>3500.0351999999998</v>
          </cell>
          <cell r="BJ477">
            <v>14.31</v>
          </cell>
          <cell r="BK477">
            <v>314.74099999999999</v>
          </cell>
          <cell r="BL477">
            <v>4503.9437099999996</v>
          </cell>
          <cell r="BM477">
            <v>29.61</v>
          </cell>
          <cell r="BN477">
            <v>102.70400000000001</v>
          </cell>
          <cell r="BO477">
            <v>3041.0654400000003</v>
          </cell>
          <cell r="BP477">
            <v>24.92</v>
          </cell>
          <cell r="BQ477">
            <v>160.28100000000001</v>
          </cell>
          <cell r="BR477">
            <v>3994.2025200000003</v>
          </cell>
          <cell r="BS477">
            <v>14.98</v>
          </cell>
          <cell r="BT477">
            <v>256.029</v>
          </cell>
          <cell r="BU477">
            <v>3835.3144200000002</v>
          </cell>
          <cell r="BV477">
            <v>485.5</v>
          </cell>
          <cell r="BW477">
            <v>5.1360000000000001</v>
          </cell>
          <cell r="BX477">
            <v>2493.5280000000002</v>
          </cell>
          <cell r="BY477">
            <v>22.73</v>
          </cell>
          <cell r="BZ477">
            <v>156.703</v>
          </cell>
          <cell r="CA477">
            <v>3561.8591900000001</v>
          </cell>
          <cell r="CB477">
            <v>24929.948480000003</v>
          </cell>
          <cell r="CD477">
            <v>10.600000000000001</v>
          </cell>
          <cell r="CE477">
            <v>35.631</v>
          </cell>
          <cell r="CF477">
            <v>377.68860000000006</v>
          </cell>
          <cell r="CG477">
            <v>11.14</v>
          </cell>
          <cell r="CH477">
            <v>29.400000000000002</v>
          </cell>
          <cell r="CI477">
            <v>327.51600000000002</v>
          </cell>
          <cell r="CJ477">
            <v>705.20460000000003</v>
          </cell>
          <cell r="CL477">
            <v>1565.15</v>
          </cell>
        </row>
        <row r="478">
          <cell r="A478" t="str">
            <v>10/10/2007</v>
          </cell>
          <cell r="B478">
            <v>39365</v>
          </cell>
          <cell r="C478">
            <v>99.379970416972668</v>
          </cell>
          <cell r="D478">
            <v>131.9047520067914</v>
          </cell>
          <cell r="E478">
            <v>44.256054105861182</v>
          </cell>
          <cell r="F478">
            <v>39.792238074987765</v>
          </cell>
          <cell r="G478">
            <v>123.14549180327867</v>
          </cell>
          <cell r="H478">
            <v>163.31051147805076</v>
          </cell>
          <cell r="I478">
            <v>81.100000000000009</v>
          </cell>
          <cell r="J478">
            <v>35.550000000000004</v>
          </cell>
          <cell r="K478">
            <v>192.41</v>
          </cell>
          <cell r="L478">
            <v>6840.1755000000003</v>
          </cell>
          <cell r="M478">
            <v>82.08</v>
          </cell>
          <cell r="N478">
            <v>62.536000000000001</v>
          </cell>
          <cell r="O478">
            <v>5132.9548800000002</v>
          </cell>
          <cell r="P478">
            <v>83.68</v>
          </cell>
          <cell r="Q478">
            <v>153.81399999999999</v>
          </cell>
          <cell r="R478">
            <v>12871.15552</v>
          </cell>
          <cell r="S478">
            <v>33.51</v>
          </cell>
          <cell r="T478">
            <v>92.037000000000006</v>
          </cell>
          <cell r="U478">
            <v>3084.15987</v>
          </cell>
          <cell r="V478">
            <v>24.12</v>
          </cell>
          <cell r="W478">
            <v>361.26</v>
          </cell>
          <cell r="X478">
            <v>8713.5912000000008</v>
          </cell>
          <cell r="Y478">
            <v>82.49</v>
          </cell>
          <cell r="Z478">
            <v>68.302999999999997</v>
          </cell>
          <cell r="AA478">
            <v>5634.3144699999993</v>
          </cell>
          <cell r="AB478">
            <v>22.54</v>
          </cell>
          <cell r="AC478">
            <v>121.29900000000001</v>
          </cell>
          <cell r="AD478">
            <v>2734.0794599999999</v>
          </cell>
          <cell r="AE478">
            <v>65.92</v>
          </cell>
          <cell r="AF478">
            <v>125.61500000000001</v>
          </cell>
          <cell r="AG478">
            <v>8280.5408000000007</v>
          </cell>
          <cell r="AH478">
            <v>57.94</v>
          </cell>
          <cell r="AI478">
            <v>82.18</v>
          </cell>
          <cell r="AJ478">
            <v>4761.5092000000004</v>
          </cell>
          <cell r="AK478">
            <v>58052.480900000002</v>
          </cell>
          <cell r="AM478">
            <v>38.6</v>
          </cell>
          <cell r="AN478">
            <v>44.352000000000004</v>
          </cell>
          <cell r="AO478">
            <v>1711.9872000000003</v>
          </cell>
          <cell r="AP478">
            <v>63.36</v>
          </cell>
          <cell r="AQ478">
            <v>66.692999999999998</v>
          </cell>
          <cell r="AR478">
            <v>4225.6684800000003</v>
          </cell>
          <cell r="AS478">
            <v>136.56</v>
          </cell>
          <cell r="AT478">
            <v>41.86</v>
          </cell>
          <cell r="AU478">
            <v>5716.4016000000001</v>
          </cell>
          <cell r="AV478">
            <v>81.100000000000009</v>
          </cell>
          <cell r="AW478">
            <v>27.35</v>
          </cell>
          <cell r="AX478">
            <v>2218.0850000000005</v>
          </cell>
          <cell r="AY478">
            <v>5.91</v>
          </cell>
          <cell r="AZ478">
            <v>39.216000000000001</v>
          </cell>
          <cell r="BA478">
            <v>231.76656</v>
          </cell>
          <cell r="BB478">
            <v>92</v>
          </cell>
          <cell r="BC478">
            <v>95.591000000000008</v>
          </cell>
          <cell r="BD478">
            <v>8794.3720000000012</v>
          </cell>
          <cell r="BE478">
            <v>22898.280840000003</v>
          </cell>
          <cell r="BG478">
            <v>29.330000000000002</v>
          </cell>
          <cell r="BH478">
            <v>121.529</v>
          </cell>
          <cell r="BI478">
            <v>3564.4455700000003</v>
          </cell>
          <cell r="BJ478">
            <v>14.370000000000001</v>
          </cell>
          <cell r="BK478">
            <v>314.74099999999999</v>
          </cell>
          <cell r="BL478">
            <v>4522.8281699999998</v>
          </cell>
          <cell r="BM478">
            <v>29.900000000000002</v>
          </cell>
          <cell r="BN478">
            <v>102.70400000000001</v>
          </cell>
          <cell r="BO478">
            <v>3070.8496000000005</v>
          </cell>
          <cell r="BP478">
            <v>25.310000000000002</v>
          </cell>
          <cell r="BQ478">
            <v>160.28100000000001</v>
          </cell>
          <cell r="BR478">
            <v>4056.7121100000004</v>
          </cell>
          <cell r="BS478">
            <v>15.36</v>
          </cell>
          <cell r="BT478">
            <v>256.029</v>
          </cell>
          <cell r="BU478">
            <v>3932.6054399999998</v>
          </cell>
          <cell r="BV478">
            <v>477.38</v>
          </cell>
          <cell r="BW478">
            <v>5.1360000000000001</v>
          </cell>
          <cell r="BX478">
            <v>2451.82368</v>
          </cell>
          <cell r="BY478">
            <v>23.12</v>
          </cell>
          <cell r="BZ478">
            <v>156.703</v>
          </cell>
          <cell r="CA478">
            <v>3622.9733600000004</v>
          </cell>
          <cell r="CB478">
            <v>25222.237930000003</v>
          </cell>
          <cell r="CD478">
            <v>10.600000000000001</v>
          </cell>
          <cell r="CE478">
            <v>35.631</v>
          </cell>
          <cell r="CF478">
            <v>377.68860000000006</v>
          </cell>
          <cell r="CG478">
            <v>11.11</v>
          </cell>
          <cell r="CH478">
            <v>29.400000000000002</v>
          </cell>
          <cell r="CI478">
            <v>326.63400000000001</v>
          </cell>
          <cell r="CJ478">
            <v>704.32260000000008</v>
          </cell>
          <cell r="CL478">
            <v>1562.47</v>
          </cell>
        </row>
        <row r="479">
          <cell r="A479" t="str">
            <v>10/11/2007</v>
          </cell>
          <cell r="B479">
            <v>39366</v>
          </cell>
          <cell r="C479">
            <v>98.81461110753574</v>
          </cell>
          <cell r="D479">
            <v>130.56772162977464</v>
          </cell>
          <cell r="E479">
            <v>44.454169563956413</v>
          </cell>
          <cell r="F479">
            <v>39.373017727715052</v>
          </cell>
          <cell r="G479">
            <v>122.51024590163932</v>
          </cell>
          <cell r="H479">
            <v>158.67901731776078</v>
          </cell>
          <cell r="I479">
            <v>78.800000000000011</v>
          </cell>
          <cell r="J479">
            <v>35.03</v>
          </cell>
          <cell r="K479">
            <v>192.41</v>
          </cell>
          <cell r="L479">
            <v>6740.1223</v>
          </cell>
          <cell r="M479">
            <v>81.11</v>
          </cell>
          <cell r="N479">
            <v>62.536000000000001</v>
          </cell>
          <cell r="O479">
            <v>5072.2949600000002</v>
          </cell>
          <cell r="P479">
            <v>84.02</v>
          </cell>
          <cell r="Q479">
            <v>153.81399999999999</v>
          </cell>
          <cell r="R479">
            <v>12923.45228</v>
          </cell>
          <cell r="S479">
            <v>33.75</v>
          </cell>
          <cell r="T479">
            <v>92.037000000000006</v>
          </cell>
          <cell r="U479">
            <v>3106.2487500000002</v>
          </cell>
          <cell r="V479">
            <v>23.86</v>
          </cell>
          <cell r="W479">
            <v>361.26</v>
          </cell>
          <cell r="X479">
            <v>8619.6635999999999</v>
          </cell>
          <cell r="Y479">
            <v>82.38</v>
          </cell>
          <cell r="Z479">
            <v>68.302999999999997</v>
          </cell>
          <cell r="AA479">
            <v>5626.8011399999996</v>
          </cell>
          <cell r="AB479">
            <v>22.45</v>
          </cell>
          <cell r="AC479">
            <v>121.29900000000001</v>
          </cell>
          <cell r="AD479">
            <v>2723.16255</v>
          </cell>
          <cell r="AE479">
            <v>65.010000000000005</v>
          </cell>
          <cell r="AF479">
            <v>125.61500000000001</v>
          </cell>
          <cell r="AG479">
            <v>8166.2311500000014</v>
          </cell>
          <cell r="AH479">
            <v>57.730000000000004</v>
          </cell>
          <cell r="AI479">
            <v>82.18</v>
          </cell>
          <cell r="AJ479">
            <v>4744.251400000001</v>
          </cell>
          <cell r="AK479">
            <v>57722.228129999996</v>
          </cell>
          <cell r="AM479">
            <v>39.06</v>
          </cell>
          <cell r="AN479">
            <v>44.352000000000004</v>
          </cell>
          <cell r="AO479">
            <v>1732.3891200000003</v>
          </cell>
          <cell r="AP479">
            <v>63</v>
          </cell>
          <cell r="AQ479">
            <v>66.692999999999998</v>
          </cell>
          <cell r="AR479">
            <v>4201.6589999999997</v>
          </cell>
          <cell r="AS479">
            <v>135.80000000000001</v>
          </cell>
          <cell r="AT479">
            <v>41.86</v>
          </cell>
          <cell r="AU479">
            <v>5684.5880000000006</v>
          </cell>
          <cell r="AV479">
            <v>78.800000000000011</v>
          </cell>
          <cell r="AW479">
            <v>27.35</v>
          </cell>
          <cell r="AX479">
            <v>2155.1800000000003</v>
          </cell>
          <cell r="AY479">
            <v>5.96</v>
          </cell>
          <cell r="AZ479">
            <v>39.216000000000001</v>
          </cell>
          <cell r="BA479">
            <v>233.72736</v>
          </cell>
          <cell r="BB479">
            <v>90.58</v>
          </cell>
          <cell r="BC479">
            <v>95.591000000000008</v>
          </cell>
          <cell r="BD479">
            <v>8658.6327799999999</v>
          </cell>
          <cell r="BE479">
            <v>22666.17626</v>
          </cell>
          <cell r="BG479">
            <v>29.43</v>
          </cell>
          <cell r="BH479">
            <v>121.529</v>
          </cell>
          <cell r="BI479">
            <v>3576.5984699999999</v>
          </cell>
          <cell r="BJ479">
            <v>14.46</v>
          </cell>
          <cell r="BK479">
            <v>314.74099999999999</v>
          </cell>
          <cell r="BL479">
            <v>4551.1548599999996</v>
          </cell>
          <cell r="BM479">
            <v>29.6</v>
          </cell>
          <cell r="BN479">
            <v>102.70400000000001</v>
          </cell>
          <cell r="BO479">
            <v>3040.0384000000004</v>
          </cell>
          <cell r="BP479">
            <v>25.29</v>
          </cell>
          <cell r="BQ479">
            <v>160.28100000000001</v>
          </cell>
          <cell r="BR479">
            <v>4053.5064900000002</v>
          </cell>
          <cell r="BS479">
            <v>15.540000000000001</v>
          </cell>
          <cell r="BT479">
            <v>256.029</v>
          </cell>
          <cell r="BU479">
            <v>3978.6906600000002</v>
          </cell>
          <cell r="BV479">
            <v>481.81</v>
          </cell>
          <cell r="BW479">
            <v>5.1360000000000001</v>
          </cell>
          <cell r="BX479">
            <v>2474.5761600000001</v>
          </cell>
          <cell r="BY479">
            <v>23.36</v>
          </cell>
          <cell r="BZ479">
            <v>156.703</v>
          </cell>
          <cell r="CA479">
            <v>3660.5820800000001</v>
          </cell>
          <cell r="CB479">
            <v>25335.147120000001</v>
          </cell>
          <cell r="CD479">
            <v>10.4</v>
          </cell>
          <cell r="CE479">
            <v>35.631</v>
          </cell>
          <cell r="CF479">
            <v>370.56240000000003</v>
          </cell>
          <cell r="CG479">
            <v>11.100000000000001</v>
          </cell>
          <cell r="CH479">
            <v>29.400000000000002</v>
          </cell>
          <cell r="CI479">
            <v>326.34000000000009</v>
          </cell>
          <cell r="CJ479">
            <v>696.90240000000017</v>
          </cell>
          <cell r="CL479">
            <v>1554.41</v>
          </cell>
        </row>
        <row r="480">
          <cell r="A480" t="str">
            <v>10/12/2007</v>
          </cell>
          <cell r="B480">
            <v>39367</v>
          </cell>
          <cell r="C480">
            <v>98.408027738084911</v>
          </cell>
          <cell r="D480">
            <v>132.81297864715984</v>
          </cell>
          <cell r="E480">
            <v>43.065455076711693</v>
          </cell>
          <cell r="F480">
            <v>39.450019424152927</v>
          </cell>
          <cell r="G480">
            <v>123.09268600252206</v>
          </cell>
          <cell r="H480">
            <v>161.6190092629883</v>
          </cell>
          <cell r="I480">
            <v>80.260000000000005</v>
          </cell>
          <cell r="J480">
            <v>35.04</v>
          </cell>
          <cell r="K480">
            <v>192.41</v>
          </cell>
          <cell r="L480">
            <v>6742.0463999999993</v>
          </cell>
          <cell r="M480">
            <v>80.78</v>
          </cell>
          <cell r="N480">
            <v>62.536000000000001</v>
          </cell>
          <cell r="O480">
            <v>5051.6580800000002</v>
          </cell>
          <cell r="P480">
            <v>84.2</v>
          </cell>
          <cell r="Q480">
            <v>153.81399999999999</v>
          </cell>
          <cell r="R480">
            <v>12951.138800000001</v>
          </cell>
          <cell r="S480">
            <v>33.17</v>
          </cell>
          <cell r="T480">
            <v>92.037000000000006</v>
          </cell>
          <cell r="U480">
            <v>3052.8672900000001</v>
          </cell>
          <cell r="V480">
            <v>23.41</v>
          </cell>
          <cell r="W480">
            <v>361.26</v>
          </cell>
          <cell r="X480">
            <v>8457.0965999999989</v>
          </cell>
          <cell r="Y480">
            <v>82.34</v>
          </cell>
          <cell r="Z480">
            <v>68.302999999999997</v>
          </cell>
          <cell r="AA480">
            <v>5624.0690199999999</v>
          </cell>
          <cell r="AB480">
            <v>22.240000000000002</v>
          </cell>
          <cell r="AC480">
            <v>121.29900000000001</v>
          </cell>
          <cell r="AD480">
            <v>2697.6897600000002</v>
          </cell>
          <cell r="AE480">
            <v>65.070000000000007</v>
          </cell>
          <cell r="AF480">
            <v>125.61500000000001</v>
          </cell>
          <cell r="AG480">
            <v>8173.7680500000015</v>
          </cell>
          <cell r="AH480">
            <v>57.61</v>
          </cell>
          <cell r="AI480">
            <v>82.18</v>
          </cell>
          <cell r="AJ480">
            <v>4734.3897999999999</v>
          </cell>
          <cell r="AK480">
            <v>57484.7238</v>
          </cell>
          <cell r="AM480">
            <v>39.1</v>
          </cell>
          <cell r="AN480">
            <v>44.352000000000004</v>
          </cell>
          <cell r="AO480">
            <v>1734.1632000000002</v>
          </cell>
          <cell r="AP480">
            <v>63.38</v>
          </cell>
          <cell r="AQ480">
            <v>66.692999999999998</v>
          </cell>
          <cell r="AR480">
            <v>4227.00234</v>
          </cell>
          <cell r="AS480">
            <v>139.33000000000001</v>
          </cell>
          <cell r="AT480">
            <v>41.86</v>
          </cell>
          <cell r="AU480">
            <v>5832.3538000000008</v>
          </cell>
          <cell r="AV480">
            <v>80.260000000000005</v>
          </cell>
          <cell r="AW480">
            <v>27.35</v>
          </cell>
          <cell r="AX480">
            <v>2195.1110000000003</v>
          </cell>
          <cell r="AY480">
            <v>6.18</v>
          </cell>
          <cell r="AZ480">
            <v>39.216000000000001</v>
          </cell>
          <cell r="BA480">
            <v>242.35488000000001</v>
          </cell>
          <cell r="BB480">
            <v>92.320000000000007</v>
          </cell>
          <cell r="BC480">
            <v>95.591000000000008</v>
          </cell>
          <cell r="BD480">
            <v>8824.9611200000018</v>
          </cell>
          <cell r="BE480">
            <v>23055.946340000002</v>
          </cell>
          <cell r="BG480">
            <v>28.05</v>
          </cell>
          <cell r="BH480">
            <v>121.529</v>
          </cell>
          <cell r="BI480">
            <v>3408.8884499999999</v>
          </cell>
          <cell r="BJ480">
            <v>14.100000000000001</v>
          </cell>
          <cell r="BK480">
            <v>314.74099999999999</v>
          </cell>
          <cell r="BL480">
            <v>4437.8481000000002</v>
          </cell>
          <cell r="BM480">
            <v>28.94</v>
          </cell>
          <cell r="BN480">
            <v>102.70400000000001</v>
          </cell>
          <cell r="BO480">
            <v>2972.2537600000005</v>
          </cell>
          <cell r="BP480">
            <v>24.200000000000003</v>
          </cell>
          <cell r="BQ480">
            <v>160.28100000000001</v>
          </cell>
          <cell r="BR480">
            <v>3878.8002000000006</v>
          </cell>
          <cell r="BS480">
            <v>15.16</v>
          </cell>
          <cell r="BT480">
            <v>256.029</v>
          </cell>
          <cell r="BU480">
            <v>3881.3996400000001</v>
          </cell>
          <cell r="BV480">
            <v>467.5</v>
          </cell>
          <cell r="BW480">
            <v>5.1360000000000001</v>
          </cell>
          <cell r="BX480">
            <v>2401.08</v>
          </cell>
          <cell r="BY480">
            <v>22.740000000000002</v>
          </cell>
          <cell r="BZ480">
            <v>156.703</v>
          </cell>
          <cell r="CA480">
            <v>3563.4262200000003</v>
          </cell>
          <cell r="CB480">
            <v>24543.696370000005</v>
          </cell>
          <cell r="CD480">
            <v>10.43</v>
          </cell>
          <cell r="CE480">
            <v>35.631</v>
          </cell>
          <cell r="CF480">
            <v>371.63132999999999</v>
          </cell>
          <cell r="CG480">
            <v>11.11</v>
          </cell>
          <cell r="CH480">
            <v>29.400000000000002</v>
          </cell>
          <cell r="CI480">
            <v>326.63400000000001</v>
          </cell>
          <cell r="CJ480">
            <v>698.26532999999995</v>
          </cell>
          <cell r="CL480">
            <v>1561.8000000000002</v>
          </cell>
        </row>
        <row r="481">
          <cell r="A481" t="str">
            <v>10/15/2007</v>
          </cell>
          <cell r="B481">
            <v>39370</v>
          </cell>
          <cell r="C481">
            <v>96.828716764062449</v>
          </cell>
          <cell r="D481">
            <v>132.17319936694264</v>
          </cell>
          <cell r="E481">
            <v>41.35991346567738</v>
          </cell>
          <cell r="F481">
            <v>38.394109233781826</v>
          </cell>
          <cell r="G481">
            <v>122.06100252206808</v>
          </cell>
          <cell r="H481">
            <v>158.15545710833669</v>
          </cell>
          <cell r="I481">
            <v>78.540000000000006</v>
          </cell>
          <cell r="J481">
            <v>34.4</v>
          </cell>
          <cell r="K481">
            <v>192.41</v>
          </cell>
          <cell r="L481">
            <v>6618.9039999999995</v>
          </cell>
          <cell r="M481">
            <v>80.2</v>
          </cell>
          <cell r="N481">
            <v>62.536000000000001</v>
          </cell>
          <cell r="O481">
            <v>5015.3872000000001</v>
          </cell>
          <cell r="P481">
            <v>83.79</v>
          </cell>
          <cell r="Q481">
            <v>153.81399999999999</v>
          </cell>
          <cell r="R481">
            <v>12888.075060000001</v>
          </cell>
          <cell r="S481">
            <v>32.51</v>
          </cell>
          <cell r="T481">
            <v>92.037000000000006</v>
          </cell>
          <cell r="U481">
            <v>2992.1228700000001</v>
          </cell>
          <cell r="V481">
            <v>23.02</v>
          </cell>
          <cell r="W481">
            <v>361.26</v>
          </cell>
          <cell r="X481">
            <v>8316.2052000000003</v>
          </cell>
          <cell r="Y481">
            <v>81.48</v>
          </cell>
          <cell r="Z481">
            <v>68.302999999999997</v>
          </cell>
          <cell r="AA481">
            <v>5565.3284400000002</v>
          </cell>
          <cell r="AB481">
            <v>21.95</v>
          </cell>
          <cell r="AC481">
            <v>121.29900000000001</v>
          </cell>
          <cell r="AD481">
            <v>2662.51305</v>
          </cell>
          <cell r="AE481">
            <v>63.06</v>
          </cell>
          <cell r="AF481">
            <v>125.61500000000001</v>
          </cell>
          <cell r="AG481">
            <v>7921.2819000000009</v>
          </cell>
          <cell r="AH481">
            <v>55.76</v>
          </cell>
          <cell r="AI481">
            <v>82.18</v>
          </cell>
          <cell r="AJ481">
            <v>4582.3568000000005</v>
          </cell>
          <cell r="AK481">
            <v>56562.17452</v>
          </cell>
          <cell r="AM481">
            <v>38.910000000000004</v>
          </cell>
          <cell r="AN481">
            <v>44.352000000000004</v>
          </cell>
          <cell r="AO481">
            <v>1725.7363200000002</v>
          </cell>
          <cell r="AP481">
            <v>63.53</v>
          </cell>
          <cell r="AQ481">
            <v>66.692999999999998</v>
          </cell>
          <cell r="AR481">
            <v>4237.0062900000003</v>
          </cell>
          <cell r="AS481">
            <v>137.37</v>
          </cell>
          <cell r="AT481">
            <v>41.86</v>
          </cell>
          <cell r="AU481">
            <v>5750.3082000000004</v>
          </cell>
          <cell r="AV481">
            <v>78.540000000000006</v>
          </cell>
          <cell r="AW481">
            <v>27.35</v>
          </cell>
          <cell r="AX481">
            <v>2148.0690000000004</v>
          </cell>
          <cell r="AY481">
            <v>5.99</v>
          </cell>
          <cell r="AZ481">
            <v>39.216000000000001</v>
          </cell>
          <cell r="BA481">
            <v>234.90384</v>
          </cell>
          <cell r="BB481">
            <v>92.570000000000007</v>
          </cell>
          <cell r="BC481">
            <v>95.591000000000008</v>
          </cell>
          <cell r="BD481">
            <v>8848.8588700000018</v>
          </cell>
          <cell r="BE481">
            <v>22944.882520000003</v>
          </cell>
          <cell r="BG481">
            <v>26.490000000000002</v>
          </cell>
          <cell r="BH481">
            <v>121.529</v>
          </cell>
          <cell r="BI481">
            <v>3219.30321</v>
          </cell>
          <cell r="BJ481">
            <v>13.58</v>
          </cell>
          <cell r="BK481">
            <v>314.74099999999999</v>
          </cell>
          <cell r="BL481">
            <v>4274.1827800000001</v>
          </cell>
          <cell r="BM481">
            <v>27.700000000000003</v>
          </cell>
          <cell r="BN481">
            <v>102.70400000000001</v>
          </cell>
          <cell r="BO481">
            <v>2844.9008000000003</v>
          </cell>
          <cell r="BP481">
            <v>23.63</v>
          </cell>
          <cell r="BQ481">
            <v>160.28100000000001</v>
          </cell>
          <cell r="BR481">
            <v>3787.4400300000002</v>
          </cell>
          <cell r="BS481">
            <v>14.43</v>
          </cell>
          <cell r="BT481">
            <v>256.029</v>
          </cell>
          <cell r="BU481">
            <v>3694.49847</v>
          </cell>
          <cell r="BV481">
            <v>444</v>
          </cell>
          <cell r="BW481">
            <v>5.1360000000000001</v>
          </cell>
          <cell r="BX481">
            <v>2280.384</v>
          </cell>
          <cell r="BY481">
            <v>22.150000000000002</v>
          </cell>
          <cell r="BZ481">
            <v>156.703</v>
          </cell>
          <cell r="CA481">
            <v>3470.9714500000005</v>
          </cell>
          <cell r="CB481">
            <v>23571.68074</v>
          </cell>
          <cell r="CD481">
            <v>10.120000000000001</v>
          </cell>
          <cell r="CE481">
            <v>35.631</v>
          </cell>
          <cell r="CF481">
            <v>360.58572000000004</v>
          </cell>
          <cell r="CG481">
            <v>10.85</v>
          </cell>
          <cell r="CH481">
            <v>29.400000000000002</v>
          </cell>
          <cell r="CI481">
            <v>318.99</v>
          </cell>
          <cell r="CJ481">
            <v>679.57572000000005</v>
          </cell>
          <cell r="CL481">
            <v>1548.71</v>
          </cell>
        </row>
        <row r="482">
          <cell r="A482" t="str">
            <v>10/16/2007</v>
          </cell>
          <cell r="B482">
            <v>39371</v>
          </cell>
          <cell r="C482">
            <v>96.070463765969478</v>
          </cell>
          <cell r="D482">
            <v>128.62357968641632</v>
          </cell>
          <cell r="E482">
            <v>39.926971433663333</v>
          </cell>
          <cell r="F482">
            <v>37.440388875939895</v>
          </cell>
          <cell r="G482">
            <v>121.25866960907943</v>
          </cell>
          <cell r="H482">
            <v>156.06121627064033</v>
          </cell>
          <cell r="I482">
            <v>77.5</v>
          </cell>
          <cell r="J482">
            <v>34.04</v>
          </cell>
          <cell r="K482">
            <v>192.41</v>
          </cell>
          <cell r="L482">
            <v>6549.6363999999994</v>
          </cell>
          <cell r="M482">
            <v>79.98</v>
          </cell>
          <cell r="N482">
            <v>62.536000000000001</v>
          </cell>
          <cell r="O482">
            <v>5001.6292800000001</v>
          </cell>
          <cell r="P482">
            <v>82.9</v>
          </cell>
          <cell r="Q482">
            <v>153.81399999999999</v>
          </cell>
          <cell r="R482">
            <v>12751.1806</v>
          </cell>
          <cell r="S482">
            <v>31.85</v>
          </cell>
          <cell r="T482">
            <v>92.037000000000006</v>
          </cell>
          <cell r="U482">
            <v>2931.3784500000002</v>
          </cell>
          <cell r="V482">
            <v>22.66</v>
          </cell>
          <cell r="W482">
            <v>361.26</v>
          </cell>
          <cell r="X482">
            <v>8186.1516000000001</v>
          </cell>
          <cell r="Y482">
            <v>81.37</v>
          </cell>
          <cell r="Z482">
            <v>68.302999999999997</v>
          </cell>
          <cell r="AA482">
            <v>5557.8151100000005</v>
          </cell>
          <cell r="AB482">
            <v>21.55</v>
          </cell>
          <cell r="AC482">
            <v>121.29900000000001</v>
          </cell>
          <cell r="AD482">
            <v>2613.9934500000004</v>
          </cell>
          <cell r="AE482">
            <v>63.230000000000004</v>
          </cell>
          <cell r="AF482">
            <v>125.61500000000001</v>
          </cell>
          <cell r="AG482">
            <v>7942.6364500000009</v>
          </cell>
          <cell r="AH482">
            <v>55.79</v>
          </cell>
          <cell r="AI482">
            <v>82.18</v>
          </cell>
          <cell r="AJ482">
            <v>4584.8222000000005</v>
          </cell>
          <cell r="AK482">
            <v>56119.243540000003</v>
          </cell>
          <cell r="AM482">
            <v>37.700000000000003</v>
          </cell>
          <cell r="AN482">
            <v>44.352000000000004</v>
          </cell>
          <cell r="AO482">
            <v>1672.0704000000003</v>
          </cell>
          <cell r="AP482">
            <v>62.84</v>
          </cell>
          <cell r="AQ482">
            <v>66.692999999999998</v>
          </cell>
          <cell r="AR482">
            <v>4190.98812</v>
          </cell>
          <cell r="AS482">
            <v>131.64000000000001</v>
          </cell>
          <cell r="AT482">
            <v>41.86</v>
          </cell>
          <cell r="AU482">
            <v>5510.4504000000006</v>
          </cell>
          <cell r="AV482">
            <v>77.5</v>
          </cell>
          <cell r="AW482">
            <v>27.35</v>
          </cell>
          <cell r="AX482">
            <v>2119.625</v>
          </cell>
          <cell r="AY482">
            <v>5.73</v>
          </cell>
          <cell r="AZ482">
            <v>39.216000000000001</v>
          </cell>
          <cell r="BA482">
            <v>224.70768000000001</v>
          </cell>
          <cell r="BB482">
            <v>90.08</v>
          </cell>
          <cell r="BC482">
            <v>95.591000000000008</v>
          </cell>
          <cell r="BD482">
            <v>8610.8372799999997</v>
          </cell>
          <cell r="BE482">
            <v>22328.678879999999</v>
          </cell>
          <cell r="BG482">
            <v>25.6</v>
          </cell>
          <cell r="BH482">
            <v>121.529</v>
          </cell>
          <cell r="BI482">
            <v>3111.1424000000002</v>
          </cell>
          <cell r="BJ482">
            <v>12.86</v>
          </cell>
          <cell r="BK482">
            <v>314.74099999999999</v>
          </cell>
          <cell r="BL482">
            <v>4047.5692599999998</v>
          </cell>
          <cell r="BM482">
            <v>26.54</v>
          </cell>
          <cell r="BN482">
            <v>102.70400000000001</v>
          </cell>
          <cell r="BO482">
            <v>2725.7641600000002</v>
          </cell>
          <cell r="BP482">
            <v>22.97</v>
          </cell>
          <cell r="BQ482">
            <v>160.28100000000001</v>
          </cell>
          <cell r="BR482">
            <v>3681.6545700000001</v>
          </cell>
          <cell r="BS482">
            <v>14.15</v>
          </cell>
          <cell r="BT482">
            <v>256.029</v>
          </cell>
          <cell r="BU482">
            <v>3622.8103500000002</v>
          </cell>
          <cell r="BV482">
            <v>431.42</v>
          </cell>
          <cell r="BW482">
            <v>5.1360000000000001</v>
          </cell>
          <cell r="BX482">
            <v>2215.7731200000003</v>
          </cell>
          <cell r="BY482">
            <v>21.38</v>
          </cell>
          <cell r="BZ482">
            <v>156.703</v>
          </cell>
          <cell r="CA482">
            <v>3350.31014</v>
          </cell>
          <cell r="CB482">
            <v>22755.024000000005</v>
          </cell>
          <cell r="CD482">
            <v>9.77</v>
          </cell>
          <cell r="CE482">
            <v>35.631</v>
          </cell>
          <cell r="CF482">
            <v>348.11487</v>
          </cell>
          <cell r="CG482">
            <v>10.700000000000001</v>
          </cell>
          <cell r="CH482">
            <v>29.400000000000002</v>
          </cell>
          <cell r="CI482">
            <v>314.58000000000004</v>
          </cell>
          <cell r="CJ482">
            <v>662.69487000000004</v>
          </cell>
          <cell r="CL482">
            <v>1538.53</v>
          </cell>
        </row>
        <row r="483">
          <cell r="A483" t="str">
            <v>10/17/2007</v>
          </cell>
          <cell r="B483">
            <v>39372</v>
          </cell>
          <cell r="C483">
            <v>95.856423214403605</v>
          </cell>
          <cell r="D483">
            <v>127.47645088195651</v>
          </cell>
          <cell r="E483">
            <v>39.034782607061544</v>
          </cell>
          <cell r="F483">
            <v>37.215878702008901</v>
          </cell>
          <cell r="G483">
            <v>121.47225725094577</v>
          </cell>
          <cell r="H483">
            <v>153.86629077728554</v>
          </cell>
          <cell r="I483">
            <v>76.41</v>
          </cell>
          <cell r="J483">
            <v>34.300000000000004</v>
          </cell>
          <cell r="K483">
            <v>192.41</v>
          </cell>
          <cell r="L483">
            <v>6599.6630000000005</v>
          </cell>
          <cell r="M483">
            <v>79.960000000000008</v>
          </cell>
          <cell r="N483">
            <v>62.536000000000001</v>
          </cell>
          <cell r="O483">
            <v>5000.378560000001</v>
          </cell>
          <cell r="P483">
            <v>82.14</v>
          </cell>
          <cell r="Q483">
            <v>153.81399999999999</v>
          </cell>
          <cell r="R483">
            <v>12634.28196</v>
          </cell>
          <cell r="S483">
            <v>31.45</v>
          </cell>
          <cell r="T483">
            <v>92.037000000000006</v>
          </cell>
          <cell r="U483">
            <v>2894.5636500000001</v>
          </cell>
          <cell r="V483">
            <v>23.04</v>
          </cell>
          <cell r="W483">
            <v>361.26</v>
          </cell>
          <cell r="X483">
            <v>8323.4303999999993</v>
          </cell>
          <cell r="Y483">
            <v>81.63</v>
          </cell>
          <cell r="Z483">
            <v>68.302999999999997</v>
          </cell>
          <cell r="AA483">
            <v>5575.5738899999997</v>
          </cell>
          <cell r="AB483">
            <v>21.25</v>
          </cell>
          <cell r="AC483">
            <v>121.29900000000001</v>
          </cell>
          <cell r="AD483">
            <v>2577.6037500000002</v>
          </cell>
          <cell r="AE483">
            <v>62.59</v>
          </cell>
          <cell r="AF483">
            <v>125.61500000000001</v>
          </cell>
          <cell r="AG483">
            <v>7862.2428500000005</v>
          </cell>
          <cell r="AH483">
            <v>55.08</v>
          </cell>
          <cell r="AI483">
            <v>82.18</v>
          </cell>
          <cell r="AJ483">
            <v>4526.4744000000001</v>
          </cell>
          <cell r="AK483">
            <v>55994.212460000002</v>
          </cell>
          <cell r="AM483">
            <v>37.130000000000003</v>
          </cell>
          <cell r="AN483">
            <v>44.352000000000004</v>
          </cell>
          <cell r="AO483">
            <v>1646.7897600000003</v>
          </cell>
          <cell r="AP483">
            <v>62.84</v>
          </cell>
          <cell r="AQ483">
            <v>66.692999999999998</v>
          </cell>
          <cell r="AR483">
            <v>4190.98812</v>
          </cell>
          <cell r="AS483">
            <v>128.59</v>
          </cell>
          <cell r="AT483">
            <v>41.86</v>
          </cell>
          <cell r="AU483">
            <v>5382.7773999999999</v>
          </cell>
          <cell r="AV483">
            <v>76.41</v>
          </cell>
          <cell r="AW483">
            <v>27.35</v>
          </cell>
          <cell r="AX483">
            <v>2089.8135000000002</v>
          </cell>
          <cell r="AY483">
            <v>5.8000000000000007</v>
          </cell>
          <cell r="AZ483">
            <v>39.216000000000001</v>
          </cell>
          <cell r="BA483">
            <v>227.45280000000002</v>
          </cell>
          <cell r="BB483">
            <v>89.88</v>
          </cell>
          <cell r="BC483">
            <v>95.591000000000008</v>
          </cell>
          <cell r="BD483">
            <v>8591.7190800000008</v>
          </cell>
          <cell r="BE483">
            <v>22129.540659999999</v>
          </cell>
          <cell r="BG483">
            <v>25.1</v>
          </cell>
          <cell r="BH483">
            <v>121.529</v>
          </cell>
          <cell r="BI483">
            <v>3050.3779</v>
          </cell>
          <cell r="BJ483">
            <v>12.61</v>
          </cell>
          <cell r="BK483">
            <v>314.74099999999999</v>
          </cell>
          <cell r="BL483">
            <v>3968.8840099999998</v>
          </cell>
          <cell r="BM483">
            <v>26.02</v>
          </cell>
          <cell r="BN483">
            <v>102.70400000000001</v>
          </cell>
          <cell r="BO483">
            <v>2672.35808</v>
          </cell>
          <cell r="BP483">
            <v>22.23</v>
          </cell>
          <cell r="BQ483">
            <v>160.28100000000001</v>
          </cell>
          <cell r="BR483">
            <v>3563.0466300000003</v>
          </cell>
          <cell r="BS483">
            <v>13.74</v>
          </cell>
          <cell r="BT483">
            <v>256.029</v>
          </cell>
          <cell r="BU483">
            <v>3517.8384599999999</v>
          </cell>
          <cell r="BV483">
            <v>413.5</v>
          </cell>
          <cell r="BW483">
            <v>5.1360000000000001</v>
          </cell>
          <cell r="BX483">
            <v>2123.7359999999999</v>
          </cell>
          <cell r="BY483">
            <v>21.38</v>
          </cell>
          <cell r="BZ483">
            <v>156.703</v>
          </cell>
          <cell r="CA483">
            <v>3350.31014</v>
          </cell>
          <cell r="CB483">
            <v>22246.551220000001</v>
          </cell>
          <cell r="CD483">
            <v>9.84</v>
          </cell>
          <cell r="CE483">
            <v>35.631</v>
          </cell>
          <cell r="CF483">
            <v>350.60903999999999</v>
          </cell>
          <cell r="CG483">
            <v>10.48</v>
          </cell>
          <cell r="CH483">
            <v>29.400000000000002</v>
          </cell>
          <cell r="CI483">
            <v>308.11200000000002</v>
          </cell>
          <cell r="CJ483">
            <v>658.72104000000002</v>
          </cell>
          <cell r="CL483">
            <v>1541.24</v>
          </cell>
        </row>
        <row r="484">
          <cell r="A484" t="str">
            <v>10/18/2007</v>
          </cell>
          <cell r="B484">
            <v>39373</v>
          </cell>
          <cell r="C484">
            <v>95.648818169630871</v>
          </cell>
          <cell r="D484">
            <v>125.51053270926261</v>
          </cell>
          <cell r="E484">
            <v>38.438196850538233</v>
          </cell>
          <cell r="F484">
            <v>35.94096172764614</v>
          </cell>
          <cell r="G484">
            <v>121.3808322824716</v>
          </cell>
          <cell r="H484">
            <v>153.06081353201773</v>
          </cell>
          <cell r="I484">
            <v>76.010000000000005</v>
          </cell>
          <cell r="J484">
            <v>34.410000000000004</v>
          </cell>
          <cell r="K484">
            <v>192.41</v>
          </cell>
          <cell r="L484">
            <v>6620.8281000000006</v>
          </cell>
          <cell r="M484">
            <v>79.22</v>
          </cell>
          <cell r="N484">
            <v>62.536000000000001</v>
          </cell>
          <cell r="O484">
            <v>4954.1019200000001</v>
          </cell>
          <cell r="P484">
            <v>82.69</v>
          </cell>
          <cell r="Q484">
            <v>153.81399999999999</v>
          </cell>
          <cell r="R484">
            <v>12718.879659999999</v>
          </cell>
          <cell r="S484">
            <v>31.700000000000003</v>
          </cell>
          <cell r="T484">
            <v>92.037000000000006</v>
          </cell>
          <cell r="U484">
            <v>2917.5729000000006</v>
          </cell>
          <cell r="V484">
            <v>22.62</v>
          </cell>
          <cell r="W484">
            <v>361.26</v>
          </cell>
          <cell r="X484">
            <v>8171.7012000000004</v>
          </cell>
          <cell r="Y484">
            <v>80.210000000000008</v>
          </cell>
          <cell r="Z484">
            <v>68.302999999999997</v>
          </cell>
          <cell r="AA484">
            <v>5478.5836300000001</v>
          </cell>
          <cell r="AB484">
            <v>21.25</v>
          </cell>
          <cell r="AC484">
            <v>121.29900000000001</v>
          </cell>
          <cell r="AD484">
            <v>2577.6037500000002</v>
          </cell>
          <cell r="AE484">
            <v>62.660000000000004</v>
          </cell>
          <cell r="AF484">
            <v>125.61500000000001</v>
          </cell>
          <cell r="AG484">
            <v>7871.0359000000008</v>
          </cell>
          <cell r="AH484">
            <v>55.52</v>
          </cell>
          <cell r="AI484">
            <v>82.18</v>
          </cell>
          <cell r="AJ484">
            <v>4562.633600000001</v>
          </cell>
          <cell r="AK484">
            <v>55872.940660000007</v>
          </cell>
          <cell r="AM484">
            <v>36.800000000000004</v>
          </cell>
          <cell r="AN484">
            <v>44.352000000000004</v>
          </cell>
          <cell r="AO484">
            <v>1632.1536000000003</v>
          </cell>
          <cell r="AP484">
            <v>62.25</v>
          </cell>
          <cell r="AQ484">
            <v>66.692999999999998</v>
          </cell>
          <cell r="AR484">
            <v>4151.6392500000002</v>
          </cell>
          <cell r="AS484">
            <v>127.97</v>
          </cell>
          <cell r="AT484">
            <v>41.86</v>
          </cell>
          <cell r="AU484">
            <v>5356.8242</v>
          </cell>
          <cell r="AV484">
            <v>76.010000000000005</v>
          </cell>
          <cell r="AW484">
            <v>27.35</v>
          </cell>
          <cell r="AX484">
            <v>2078.8735000000001</v>
          </cell>
          <cell r="AY484">
            <v>5.8500000000000005</v>
          </cell>
          <cell r="AZ484">
            <v>39.216000000000001</v>
          </cell>
          <cell r="BA484">
            <v>229.41360000000003</v>
          </cell>
          <cell r="BB484">
            <v>87.24</v>
          </cell>
          <cell r="BC484">
            <v>95.591000000000008</v>
          </cell>
          <cell r="BD484">
            <v>8339.3588400000008</v>
          </cell>
          <cell r="BE484">
            <v>21788.262990000003</v>
          </cell>
          <cell r="BG484">
            <v>24.82</v>
          </cell>
          <cell r="BH484">
            <v>121.529</v>
          </cell>
          <cell r="BI484">
            <v>3016.34978</v>
          </cell>
          <cell r="BJ484">
            <v>12.200000000000001</v>
          </cell>
          <cell r="BK484">
            <v>314.74099999999999</v>
          </cell>
          <cell r="BL484">
            <v>3839.8402000000001</v>
          </cell>
          <cell r="BM484">
            <v>25.69</v>
          </cell>
          <cell r="BN484">
            <v>102.70400000000001</v>
          </cell>
          <cell r="BO484">
            <v>2638.4657600000005</v>
          </cell>
          <cell r="BP484">
            <v>21.8</v>
          </cell>
          <cell r="BQ484">
            <v>160.28100000000001</v>
          </cell>
          <cell r="BR484">
            <v>3494.1258000000003</v>
          </cell>
          <cell r="BS484">
            <v>13.83</v>
          </cell>
          <cell r="BT484">
            <v>256.029</v>
          </cell>
          <cell r="BU484">
            <v>3540.8810699999999</v>
          </cell>
          <cell r="BV484">
            <v>416.55</v>
          </cell>
          <cell r="BW484">
            <v>5.1360000000000001</v>
          </cell>
          <cell r="BX484">
            <v>2139.4007999999999</v>
          </cell>
          <cell r="BY484">
            <v>20.66</v>
          </cell>
          <cell r="BZ484">
            <v>156.703</v>
          </cell>
          <cell r="CA484">
            <v>3237.48398</v>
          </cell>
          <cell r="CB484">
            <v>21906.54739</v>
          </cell>
          <cell r="CD484">
            <v>9.7100000000000009</v>
          </cell>
          <cell r="CE484">
            <v>35.631</v>
          </cell>
          <cell r="CF484">
            <v>345.97701000000001</v>
          </cell>
          <cell r="CG484">
            <v>9.870000000000001</v>
          </cell>
          <cell r="CH484">
            <v>29.400000000000002</v>
          </cell>
          <cell r="CI484">
            <v>290.17800000000005</v>
          </cell>
          <cell r="CJ484">
            <v>636.15501000000006</v>
          </cell>
          <cell r="CL484">
            <v>1540.08</v>
          </cell>
        </row>
        <row r="485">
          <cell r="A485" t="str">
            <v>10/19/2007</v>
          </cell>
          <cell r="B485">
            <v>39374</v>
          </cell>
          <cell r="C485">
            <v>95.06811483765037</v>
          </cell>
          <cell r="D485">
            <v>122.74620068292994</v>
          </cell>
          <cell r="E485">
            <v>38.0351963063734</v>
          </cell>
          <cell r="F485">
            <v>35.105495609430704</v>
          </cell>
          <cell r="G485">
            <v>118.27159520807061</v>
          </cell>
          <cell r="H485">
            <v>145.28795811518324</v>
          </cell>
          <cell r="I485">
            <v>72.150000000000006</v>
          </cell>
          <cell r="J485">
            <v>34.980000000000004</v>
          </cell>
          <cell r="K485">
            <v>192.41</v>
          </cell>
          <cell r="L485">
            <v>6730.5018000000009</v>
          </cell>
          <cell r="M485">
            <v>77.55</v>
          </cell>
          <cell r="N485">
            <v>62.536000000000001</v>
          </cell>
          <cell r="O485">
            <v>4849.6668</v>
          </cell>
          <cell r="P485">
            <v>80.510000000000005</v>
          </cell>
          <cell r="Q485">
            <v>153.81399999999999</v>
          </cell>
          <cell r="R485">
            <v>12383.565140000001</v>
          </cell>
          <cell r="S485">
            <v>31.220000000000002</v>
          </cell>
          <cell r="T485">
            <v>92.037000000000006</v>
          </cell>
          <cell r="U485">
            <v>2873.3951400000005</v>
          </cell>
          <cell r="V485">
            <v>22.37</v>
          </cell>
          <cell r="W485">
            <v>361.26</v>
          </cell>
          <cell r="X485">
            <v>8081.3861999999999</v>
          </cell>
          <cell r="Y485">
            <v>81.760000000000005</v>
          </cell>
          <cell r="Z485">
            <v>68.302999999999997</v>
          </cell>
          <cell r="AA485">
            <v>5584.4532799999997</v>
          </cell>
          <cell r="AB485">
            <v>20.93</v>
          </cell>
          <cell r="AC485">
            <v>121.29900000000001</v>
          </cell>
          <cell r="AD485">
            <v>2538.7880700000001</v>
          </cell>
          <cell r="AE485">
            <v>63.34</v>
          </cell>
          <cell r="AF485">
            <v>125.61500000000001</v>
          </cell>
          <cell r="AG485">
            <v>7956.4541000000008</v>
          </cell>
          <cell r="AH485">
            <v>55.19</v>
          </cell>
          <cell r="AI485">
            <v>82.18</v>
          </cell>
          <cell r="AJ485">
            <v>4535.5142000000005</v>
          </cell>
          <cell r="AK485">
            <v>55533.724730000009</v>
          </cell>
          <cell r="AM485">
            <v>36.06</v>
          </cell>
          <cell r="AN485">
            <v>44.352000000000004</v>
          </cell>
          <cell r="AO485">
            <v>1599.3331200000002</v>
          </cell>
          <cell r="AP485">
            <v>61.7</v>
          </cell>
          <cell r="AQ485">
            <v>66.692999999999998</v>
          </cell>
          <cell r="AR485">
            <v>4114.9580999999998</v>
          </cell>
          <cell r="AS485">
            <v>125.19</v>
          </cell>
          <cell r="AT485">
            <v>41.86</v>
          </cell>
          <cell r="AU485">
            <v>5240.4533999999994</v>
          </cell>
          <cell r="AV485">
            <v>72.150000000000006</v>
          </cell>
          <cell r="AW485">
            <v>27.35</v>
          </cell>
          <cell r="AX485">
            <v>1973.3025000000002</v>
          </cell>
          <cell r="AY485">
            <v>5.53</v>
          </cell>
          <cell r="AZ485">
            <v>39.216000000000001</v>
          </cell>
          <cell r="BA485">
            <v>216.86448000000001</v>
          </cell>
          <cell r="BB485">
            <v>85.4</v>
          </cell>
          <cell r="BC485">
            <v>95.591000000000008</v>
          </cell>
          <cell r="BD485">
            <v>8163.4714000000013</v>
          </cell>
          <cell r="BE485">
            <v>21308.383000000002</v>
          </cell>
          <cell r="BG485">
            <v>24.47</v>
          </cell>
          <cell r="BH485">
            <v>121.529</v>
          </cell>
          <cell r="BI485">
            <v>2973.8146299999999</v>
          </cell>
          <cell r="BJ485">
            <v>11.950000000000001</v>
          </cell>
          <cell r="BK485">
            <v>314.74099999999999</v>
          </cell>
          <cell r="BL485">
            <v>3761.1549500000001</v>
          </cell>
          <cell r="BM485">
            <v>25.71</v>
          </cell>
          <cell r="BN485">
            <v>102.70400000000001</v>
          </cell>
          <cell r="BO485">
            <v>2640.5198400000004</v>
          </cell>
          <cell r="BP485">
            <v>21.080000000000002</v>
          </cell>
          <cell r="BQ485">
            <v>160.28100000000001</v>
          </cell>
          <cell r="BR485">
            <v>3378.7234800000006</v>
          </cell>
          <cell r="BS485">
            <v>13.67</v>
          </cell>
          <cell r="BT485">
            <v>256.029</v>
          </cell>
          <cell r="BU485">
            <v>3499.9164299999998</v>
          </cell>
          <cell r="BV485">
            <v>429.75</v>
          </cell>
          <cell r="BW485">
            <v>5.1360000000000001</v>
          </cell>
          <cell r="BX485">
            <v>2207.1959999999999</v>
          </cell>
          <cell r="BY485">
            <v>20.52</v>
          </cell>
          <cell r="BZ485">
            <v>156.703</v>
          </cell>
          <cell r="CA485">
            <v>3215.54556</v>
          </cell>
          <cell r="CB485">
            <v>21676.870889999998</v>
          </cell>
          <cell r="CD485">
            <v>9.4600000000000009</v>
          </cell>
          <cell r="CE485">
            <v>35.631</v>
          </cell>
          <cell r="CF485">
            <v>337.06926000000004</v>
          </cell>
          <cell r="CG485">
            <v>9.67</v>
          </cell>
          <cell r="CH485">
            <v>29.400000000000002</v>
          </cell>
          <cell r="CI485">
            <v>284.298</v>
          </cell>
          <cell r="CJ485">
            <v>621.36725999999999</v>
          </cell>
          <cell r="CL485">
            <v>1500.63</v>
          </cell>
        </row>
        <row r="486">
          <cell r="A486" t="str">
            <v>10/22/2007</v>
          </cell>
          <cell r="B486">
            <v>39377</v>
          </cell>
          <cell r="C486">
            <v>96.927177220754515</v>
          </cell>
          <cell r="D486">
            <v>123.65092213777335</v>
          </cell>
          <cell r="E486">
            <v>40.692207750053718</v>
          </cell>
          <cell r="F486">
            <v>35.962629524684772</v>
          </cell>
          <cell r="G486">
            <v>118.72083858764184</v>
          </cell>
          <cell r="H486">
            <v>149.93958920660492</v>
          </cell>
          <cell r="I486">
            <v>74.460000000000008</v>
          </cell>
          <cell r="J486">
            <v>35.54</v>
          </cell>
          <cell r="K486">
            <v>192.41</v>
          </cell>
          <cell r="L486">
            <v>6838.2514000000001</v>
          </cell>
          <cell r="M486">
            <v>81.540000000000006</v>
          </cell>
          <cell r="N486">
            <v>62.536000000000001</v>
          </cell>
          <cell r="O486">
            <v>5099.1854400000002</v>
          </cell>
          <cell r="P486">
            <v>81.260000000000005</v>
          </cell>
          <cell r="Q486">
            <v>153.81399999999999</v>
          </cell>
          <cell r="R486">
            <v>12498.925639999999</v>
          </cell>
          <cell r="S486">
            <v>31.200000000000003</v>
          </cell>
          <cell r="T486">
            <v>92.037000000000006</v>
          </cell>
          <cell r="U486">
            <v>2871.5544000000004</v>
          </cell>
          <cell r="V486">
            <v>22.75</v>
          </cell>
          <cell r="W486">
            <v>361.26</v>
          </cell>
          <cell r="X486">
            <v>8218.6649999999991</v>
          </cell>
          <cell r="Y486">
            <v>84.04</v>
          </cell>
          <cell r="Z486">
            <v>68.302999999999997</v>
          </cell>
          <cell r="AA486">
            <v>5740.1841199999999</v>
          </cell>
          <cell r="AB486">
            <v>20.88</v>
          </cell>
          <cell r="AC486">
            <v>121.29900000000001</v>
          </cell>
          <cell r="AD486">
            <v>2532.7231200000001</v>
          </cell>
          <cell r="AE486">
            <v>65.41</v>
          </cell>
          <cell r="AF486">
            <v>125.61500000000001</v>
          </cell>
          <cell r="AG486">
            <v>8216.4771500000006</v>
          </cell>
          <cell r="AH486">
            <v>56.02</v>
          </cell>
          <cell r="AI486">
            <v>82.18</v>
          </cell>
          <cell r="AJ486">
            <v>4603.7236000000003</v>
          </cell>
          <cell r="AK486">
            <v>56619.689869999995</v>
          </cell>
          <cell r="AM486">
            <v>36.5</v>
          </cell>
          <cell r="AN486">
            <v>44.352000000000004</v>
          </cell>
          <cell r="AO486">
            <v>1618.8480000000002</v>
          </cell>
          <cell r="AP486">
            <v>61.72</v>
          </cell>
          <cell r="AQ486">
            <v>66.692999999999998</v>
          </cell>
          <cell r="AR486">
            <v>4116.2919599999996</v>
          </cell>
          <cell r="AS486">
            <v>126.66</v>
          </cell>
          <cell r="AT486">
            <v>41.86</v>
          </cell>
          <cell r="AU486">
            <v>5301.9875999999995</v>
          </cell>
          <cell r="AV486">
            <v>74.460000000000008</v>
          </cell>
          <cell r="AW486">
            <v>27.35</v>
          </cell>
          <cell r="AX486">
            <v>2036.4810000000002</v>
          </cell>
          <cell r="AY486">
            <v>5.36</v>
          </cell>
          <cell r="AZ486">
            <v>39.216000000000001</v>
          </cell>
          <cell r="BA486">
            <v>210.19776000000002</v>
          </cell>
          <cell r="BB486">
            <v>85.59</v>
          </cell>
          <cell r="BC486">
            <v>95.591000000000008</v>
          </cell>
          <cell r="BD486">
            <v>8181.6336900000015</v>
          </cell>
          <cell r="BE486">
            <v>21465.440010000002</v>
          </cell>
          <cell r="BG486">
            <v>25.57</v>
          </cell>
          <cell r="BH486">
            <v>121.529</v>
          </cell>
          <cell r="BI486">
            <v>3107.4965299999999</v>
          </cell>
          <cell r="BJ486">
            <v>12.77</v>
          </cell>
          <cell r="BK486">
            <v>314.74099999999999</v>
          </cell>
          <cell r="BL486">
            <v>4019.2425699999999</v>
          </cell>
          <cell r="BM486">
            <v>27.25</v>
          </cell>
          <cell r="BN486">
            <v>102.70400000000001</v>
          </cell>
          <cell r="BO486">
            <v>2798.6840000000002</v>
          </cell>
          <cell r="BP486">
            <v>22.56</v>
          </cell>
          <cell r="BQ486">
            <v>160.28100000000001</v>
          </cell>
          <cell r="BR486">
            <v>3615.9393599999999</v>
          </cell>
          <cell r="BS486">
            <v>14.86</v>
          </cell>
          <cell r="BT486">
            <v>256.029</v>
          </cell>
          <cell r="BU486">
            <v>3804.5909399999996</v>
          </cell>
          <cell r="BV486">
            <v>476</v>
          </cell>
          <cell r="BW486">
            <v>5.1360000000000001</v>
          </cell>
          <cell r="BX486">
            <v>2444.7359999999999</v>
          </cell>
          <cell r="BY486">
            <v>21.700000000000003</v>
          </cell>
          <cell r="BZ486">
            <v>156.703</v>
          </cell>
          <cell r="CA486">
            <v>3400.4551000000006</v>
          </cell>
          <cell r="CB486">
            <v>23191.144499999999</v>
          </cell>
          <cell r="CD486">
            <v>9.6300000000000008</v>
          </cell>
          <cell r="CE486">
            <v>35.631</v>
          </cell>
          <cell r="CF486">
            <v>343.12653</v>
          </cell>
          <cell r="CG486">
            <v>9.98</v>
          </cell>
          <cell r="CH486">
            <v>29.400000000000002</v>
          </cell>
          <cell r="CI486">
            <v>293.41200000000003</v>
          </cell>
          <cell r="CJ486">
            <v>636.53853000000004</v>
          </cell>
          <cell r="CL486">
            <v>1506.33</v>
          </cell>
        </row>
        <row r="487">
          <cell r="A487" t="str">
            <v>10/23/2007</v>
          </cell>
          <cell r="B487">
            <v>39378</v>
          </cell>
          <cell r="C487">
            <v>97.293518438104982</v>
          </cell>
          <cell r="D487">
            <v>123.98525119059948</v>
          </cell>
          <cell r="E487">
            <v>40.318620921145026</v>
          </cell>
          <cell r="F487">
            <v>36.27415664948898</v>
          </cell>
          <cell r="G487">
            <v>119.76592055485496</v>
          </cell>
          <cell r="H487">
            <v>150.926298832058</v>
          </cell>
          <cell r="I487">
            <v>74.95</v>
          </cell>
          <cell r="J487">
            <v>35.36</v>
          </cell>
          <cell r="K487">
            <v>192.41</v>
          </cell>
          <cell r="L487">
            <v>6803.6175999999996</v>
          </cell>
          <cell r="M487">
            <v>79.27</v>
          </cell>
          <cell r="N487">
            <v>62.536000000000001</v>
          </cell>
          <cell r="O487">
            <v>4957.2287200000001</v>
          </cell>
          <cell r="P487">
            <v>82.13</v>
          </cell>
          <cell r="Q487">
            <v>153.81399999999999</v>
          </cell>
          <cell r="R487">
            <v>12632.743819999998</v>
          </cell>
          <cell r="S487">
            <v>31.73</v>
          </cell>
          <cell r="T487">
            <v>92.037000000000006</v>
          </cell>
          <cell r="U487">
            <v>2920.33401</v>
          </cell>
          <cell r="V487">
            <v>22.700000000000003</v>
          </cell>
          <cell r="W487">
            <v>361.26</v>
          </cell>
          <cell r="X487">
            <v>8200.6020000000008</v>
          </cell>
          <cell r="Y487">
            <v>86.19</v>
          </cell>
          <cell r="Z487">
            <v>68.302999999999997</v>
          </cell>
          <cell r="AA487">
            <v>5887.03557</v>
          </cell>
          <cell r="AB487">
            <v>20.740000000000002</v>
          </cell>
          <cell r="AC487">
            <v>121.29900000000001</v>
          </cell>
          <cell r="AD487">
            <v>2515.7412600000002</v>
          </cell>
          <cell r="AE487">
            <v>66.3</v>
          </cell>
          <cell r="AF487">
            <v>125.61500000000001</v>
          </cell>
          <cell r="AG487">
            <v>8328.2744999999995</v>
          </cell>
          <cell r="AH487">
            <v>55.83</v>
          </cell>
          <cell r="AI487">
            <v>82.18</v>
          </cell>
          <cell r="AJ487">
            <v>4588.1094000000003</v>
          </cell>
          <cell r="AK487">
            <v>56833.686880000001</v>
          </cell>
          <cell r="AM487">
            <v>37.99</v>
          </cell>
          <cell r="AN487">
            <v>44.352000000000004</v>
          </cell>
          <cell r="AO487">
            <v>1684.9324800000002</v>
          </cell>
          <cell r="AP487">
            <v>61.910000000000004</v>
          </cell>
          <cell r="AQ487">
            <v>66.692999999999998</v>
          </cell>
          <cell r="AR487">
            <v>4128.9636300000002</v>
          </cell>
          <cell r="AS487">
            <v>126.53</v>
          </cell>
          <cell r="AT487">
            <v>41.86</v>
          </cell>
          <cell r="AU487">
            <v>5296.5457999999999</v>
          </cell>
          <cell r="AV487">
            <v>74.95</v>
          </cell>
          <cell r="AW487">
            <v>27.35</v>
          </cell>
          <cell r="AX487">
            <v>2049.8825000000002</v>
          </cell>
          <cell r="AY487">
            <v>5.36</v>
          </cell>
          <cell r="AZ487">
            <v>39.216000000000001</v>
          </cell>
          <cell r="BA487">
            <v>210.19776000000002</v>
          </cell>
          <cell r="BB487">
            <v>85.29</v>
          </cell>
          <cell r="BC487">
            <v>95.591000000000008</v>
          </cell>
          <cell r="BD487">
            <v>8152.9563900000012</v>
          </cell>
          <cell r="BE487">
            <v>21523.478560000003</v>
          </cell>
          <cell r="BG487">
            <v>24.64</v>
          </cell>
          <cell r="BH487">
            <v>121.529</v>
          </cell>
          <cell r="BI487">
            <v>2994.4745600000001</v>
          </cell>
          <cell r="BJ487">
            <v>12.71</v>
          </cell>
          <cell r="BK487">
            <v>314.74099999999999</v>
          </cell>
          <cell r="BL487">
            <v>4000.3581100000001</v>
          </cell>
          <cell r="BM487">
            <v>27.19</v>
          </cell>
          <cell r="BN487">
            <v>102.70400000000001</v>
          </cell>
          <cell r="BO487">
            <v>2792.5217600000005</v>
          </cell>
          <cell r="BP487">
            <v>22.44</v>
          </cell>
          <cell r="BQ487">
            <v>160.28100000000001</v>
          </cell>
          <cell r="BR487">
            <v>3596.7056400000001</v>
          </cell>
          <cell r="BS487">
            <v>14.84</v>
          </cell>
          <cell r="BT487">
            <v>256.029</v>
          </cell>
          <cell r="BU487">
            <v>3799.4703599999998</v>
          </cell>
          <cell r="BV487">
            <v>468</v>
          </cell>
          <cell r="BW487">
            <v>5.1360000000000001</v>
          </cell>
          <cell r="BX487">
            <v>2403.6480000000001</v>
          </cell>
          <cell r="BY487">
            <v>21.64</v>
          </cell>
          <cell r="BZ487">
            <v>156.703</v>
          </cell>
          <cell r="CA487">
            <v>3391.0529200000001</v>
          </cell>
          <cell r="CB487">
            <v>22978.231350000002</v>
          </cell>
          <cell r="CD487">
            <v>9.76</v>
          </cell>
          <cell r="CE487">
            <v>35.631</v>
          </cell>
          <cell r="CF487">
            <v>347.75855999999999</v>
          </cell>
          <cell r="CG487">
            <v>10.01</v>
          </cell>
          <cell r="CH487">
            <v>29.400000000000002</v>
          </cell>
          <cell r="CI487">
            <v>294.29400000000004</v>
          </cell>
          <cell r="CJ487">
            <v>642.05256000000008</v>
          </cell>
          <cell r="CL487">
            <v>1519.59</v>
          </cell>
        </row>
        <row r="488">
          <cell r="A488" t="str">
            <v>10/24/2007</v>
          </cell>
          <cell r="B488">
            <v>39379</v>
          </cell>
          <cell r="C488">
            <v>98.758047096316602</v>
          </cell>
          <cell r="D488">
            <v>124.61937018001692</v>
          </cell>
          <cell r="E488">
            <v>40.419427530410587</v>
          </cell>
          <cell r="F488">
            <v>35.640987145443248</v>
          </cell>
          <cell r="G488">
            <v>119.47351828499369</v>
          </cell>
          <cell r="H488">
            <v>150.64438179621425</v>
          </cell>
          <cell r="I488">
            <v>74.81</v>
          </cell>
          <cell r="J488">
            <v>36.160000000000004</v>
          </cell>
          <cell r="K488">
            <v>192.41</v>
          </cell>
          <cell r="L488">
            <v>6957.5456000000004</v>
          </cell>
          <cell r="M488">
            <v>83</v>
          </cell>
          <cell r="N488">
            <v>62.536000000000001</v>
          </cell>
          <cell r="O488">
            <v>5190.4880000000003</v>
          </cell>
          <cell r="P488">
            <v>82.86</v>
          </cell>
          <cell r="Q488">
            <v>153.81399999999999</v>
          </cell>
          <cell r="R488">
            <v>12745.028039999999</v>
          </cell>
          <cell r="S488">
            <v>31.52</v>
          </cell>
          <cell r="T488">
            <v>92.037000000000006</v>
          </cell>
          <cell r="U488">
            <v>2901.0062400000002</v>
          </cell>
          <cell r="V488">
            <v>23.29</v>
          </cell>
          <cell r="W488">
            <v>361.26</v>
          </cell>
          <cell r="X488">
            <v>8413.7453999999998</v>
          </cell>
          <cell r="Y488">
            <v>84.42</v>
          </cell>
          <cell r="Z488">
            <v>68.302999999999997</v>
          </cell>
          <cell r="AA488">
            <v>5766.1392599999999</v>
          </cell>
          <cell r="AB488">
            <v>20.990000000000002</v>
          </cell>
          <cell r="AC488">
            <v>121.29900000000001</v>
          </cell>
          <cell r="AD488">
            <v>2546.0660100000005</v>
          </cell>
          <cell r="AE488">
            <v>66.86</v>
          </cell>
          <cell r="AF488">
            <v>125.61500000000001</v>
          </cell>
          <cell r="AG488">
            <v>8398.6189000000013</v>
          </cell>
          <cell r="AH488">
            <v>58.050000000000004</v>
          </cell>
          <cell r="AI488">
            <v>82.18</v>
          </cell>
          <cell r="AJ488">
            <v>4770.5490000000009</v>
          </cell>
          <cell r="AK488">
            <v>57689.186450000001</v>
          </cell>
          <cell r="AM488">
            <v>38.6</v>
          </cell>
          <cell r="AN488">
            <v>44.352000000000004</v>
          </cell>
          <cell r="AO488">
            <v>1711.9872000000003</v>
          </cell>
          <cell r="AP488">
            <v>62.230000000000004</v>
          </cell>
          <cell r="AQ488">
            <v>66.692999999999998</v>
          </cell>
          <cell r="AR488">
            <v>4150.3053900000004</v>
          </cell>
          <cell r="AS488">
            <v>125.75</v>
          </cell>
          <cell r="AT488">
            <v>41.86</v>
          </cell>
          <cell r="AU488">
            <v>5263.8949999999995</v>
          </cell>
          <cell r="AV488">
            <v>74.81</v>
          </cell>
          <cell r="AW488">
            <v>27.35</v>
          </cell>
          <cell r="AX488">
            <v>2046.0535000000002</v>
          </cell>
          <cell r="AY488">
            <v>5.45</v>
          </cell>
          <cell r="AZ488">
            <v>39.216000000000001</v>
          </cell>
          <cell r="BA488">
            <v>213.72720000000001</v>
          </cell>
          <cell r="BB488">
            <v>86.28</v>
          </cell>
          <cell r="BC488">
            <v>95.591000000000008</v>
          </cell>
          <cell r="BD488">
            <v>8247.591480000001</v>
          </cell>
          <cell r="BE488">
            <v>21633.55977</v>
          </cell>
          <cell r="BG488">
            <v>24.650000000000002</v>
          </cell>
          <cell r="BH488">
            <v>121.529</v>
          </cell>
          <cell r="BI488">
            <v>2995.6898500000002</v>
          </cell>
          <cell r="BJ488">
            <v>12.34</v>
          </cell>
          <cell r="BK488">
            <v>314.74099999999999</v>
          </cell>
          <cell r="BL488">
            <v>3883.9039399999997</v>
          </cell>
          <cell r="BM488">
            <v>26.810000000000002</v>
          </cell>
          <cell r="BN488">
            <v>102.70400000000001</v>
          </cell>
          <cell r="BO488">
            <v>2753.4942400000004</v>
          </cell>
          <cell r="BP488">
            <v>22.580000000000002</v>
          </cell>
          <cell r="BQ488">
            <v>160.28100000000001</v>
          </cell>
          <cell r="BR488">
            <v>3619.1449800000005</v>
          </cell>
          <cell r="BS488">
            <v>14.99</v>
          </cell>
          <cell r="BT488">
            <v>256.029</v>
          </cell>
          <cell r="BU488">
            <v>3837.8747100000001</v>
          </cell>
          <cell r="BV488">
            <v>480.90000000000003</v>
          </cell>
          <cell r="BW488">
            <v>5.1360000000000001</v>
          </cell>
          <cell r="BX488">
            <v>2469.9024000000004</v>
          </cell>
          <cell r="BY488">
            <v>22.18</v>
          </cell>
          <cell r="BZ488">
            <v>156.703</v>
          </cell>
          <cell r="CA488">
            <v>3475.67254</v>
          </cell>
          <cell r="CB488">
            <v>23035.682659999999</v>
          </cell>
          <cell r="CD488">
            <v>9.66</v>
          </cell>
          <cell r="CE488">
            <v>35.631</v>
          </cell>
          <cell r="CF488">
            <v>344.19546000000003</v>
          </cell>
          <cell r="CG488">
            <v>9.75</v>
          </cell>
          <cell r="CH488">
            <v>29.400000000000002</v>
          </cell>
          <cell r="CI488">
            <v>286.65000000000003</v>
          </cell>
          <cell r="CJ488">
            <v>630.84546</v>
          </cell>
          <cell r="CL488">
            <v>1515.88</v>
          </cell>
        </row>
        <row r="489">
          <cell r="A489" t="str">
            <v>10/25/2007</v>
          </cell>
          <cell r="B489">
            <v>39380</v>
          </cell>
          <cell r="C489">
            <v>98.374983452655115</v>
          </cell>
          <cell r="D489">
            <v>124.28601539468551</v>
          </cell>
          <cell r="E489">
            <v>40.485643469461543</v>
          </cell>
          <cell r="F489">
            <v>34.82654306154182</v>
          </cell>
          <cell r="G489">
            <v>119.35687263556115</v>
          </cell>
          <cell r="H489">
            <v>149.85904148207811</v>
          </cell>
          <cell r="I489">
            <v>74.42</v>
          </cell>
          <cell r="J489">
            <v>35.65</v>
          </cell>
          <cell r="K489">
            <v>192.41</v>
          </cell>
          <cell r="L489">
            <v>6859.4164999999994</v>
          </cell>
          <cell r="M489">
            <v>89.74</v>
          </cell>
          <cell r="N489">
            <v>62.536000000000001</v>
          </cell>
          <cell r="O489">
            <v>5611.9806399999998</v>
          </cell>
          <cell r="P489">
            <v>82.820000000000007</v>
          </cell>
          <cell r="Q489">
            <v>153.81399999999999</v>
          </cell>
          <cell r="R489">
            <v>12738.875480000001</v>
          </cell>
          <cell r="S489">
            <v>31.14</v>
          </cell>
          <cell r="T489">
            <v>92.037000000000006</v>
          </cell>
          <cell r="U489">
            <v>2866.0321800000002</v>
          </cell>
          <cell r="V489">
            <v>22.8</v>
          </cell>
          <cell r="W489">
            <v>361.26</v>
          </cell>
          <cell r="X489">
            <v>8236.7279999999992</v>
          </cell>
          <cell r="Y489">
            <v>84.02</v>
          </cell>
          <cell r="Z489">
            <v>68.302999999999997</v>
          </cell>
          <cell r="AA489">
            <v>5738.8180599999996</v>
          </cell>
          <cell r="AB489">
            <v>20.87</v>
          </cell>
          <cell r="AC489">
            <v>121.29900000000001</v>
          </cell>
          <cell r="AD489">
            <v>2531.5101300000001</v>
          </cell>
          <cell r="AE489">
            <v>64.98</v>
          </cell>
          <cell r="AF489">
            <v>125.61500000000001</v>
          </cell>
          <cell r="AG489">
            <v>8162.462700000001</v>
          </cell>
          <cell r="AH489">
            <v>57.43</v>
          </cell>
          <cell r="AI489">
            <v>82.18</v>
          </cell>
          <cell r="AJ489">
            <v>4719.5974000000006</v>
          </cell>
          <cell r="AK489">
            <v>57465.421090000003</v>
          </cell>
          <cell r="AM489">
            <v>38.46</v>
          </cell>
          <cell r="AN489">
            <v>44.352000000000004</v>
          </cell>
          <cell r="AO489">
            <v>1705.7779200000002</v>
          </cell>
          <cell r="AP489">
            <v>62.29</v>
          </cell>
          <cell r="AQ489">
            <v>66.692999999999998</v>
          </cell>
          <cell r="AR489">
            <v>4154.3069699999996</v>
          </cell>
          <cell r="AS489">
            <v>124.25</v>
          </cell>
          <cell r="AT489">
            <v>41.86</v>
          </cell>
          <cell r="AU489">
            <v>5201.1049999999996</v>
          </cell>
          <cell r="AV489">
            <v>74.42</v>
          </cell>
          <cell r="AW489">
            <v>27.35</v>
          </cell>
          <cell r="AX489">
            <v>2035.3870000000002</v>
          </cell>
          <cell r="AY489">
            <v>5.2700000000000005</v>
          </cell>
          <cell r="AZ489">
            <v>39.216000000000001</v>
          </cell>
          <cell r="BA489">
            <v>206.66832000000002</v>
          </cell>
          <cell r="BB489">
            <v>86.54</v>
          </cell>
          <cell r="BC489">
            <v>95.591000000000008</v>
          </cell>
          <cell r="BD489">
            <v>8272.4451400000016</v>
          </cell>
          <cell r="BE489">
            <v>21575.690350000004</v>
          </cell>
          <cell r="BG489">
            <v>25.22</v>
          </cell>
          <cell r="BH489">
            <v>121.529</v>
          </cell>
          <cell r="BI489">
            <v>3064.9613799999997</v>
          </cell>
          <cell r="BJ489">
            <v>12.15</v>
          </cell>
          <cell r="BK489">
            <v>314.74099999999999</v>
          </cell>
          <cell r="BL489">
            <v>3824.1031499999999</v>
          </cell>
          <cell r="BM489">
            <v>26.35</v>
          </cell>
          <cell r="BN489">
            <v>102.70400000000001</v>
          </cell>
          <cell r="BO489">
            <v>2706.2504000000004</v>
          </cell>
          <cell r="BP489">
            <v>23.22</v>
          </cell>
          <cell r="BQ489">
            <v>160.28100000000001</v>
          </cell>
          <cell r="BR489">
            <v>3721.7248199999999</v>
          </cell>
          <cell r="BS489">
            <v>14.530000000000001</v>
          </cell>
          <cell r="BT489">
            <v>256.029</v>
          </cell>
          <cell r="BU489">
            <v>3720.1013700000003</v>
          </cell>
          <cell r="BV489">
            <v>483</v>
          </cell>
          <cell r="BW489">
            <v>5.1360000000000001</v>
          </cell>
          <cell r="BX489">
            <v>2480.6880000000001</v>
          </cell>
          <cell r="BY489">
            <v>22.69</v>
          </cell>
          <cell r="BZ489">
            <v>156.703</v>
          </cell>
          <cell r="CA489">
            <v>3555.5910700000004</v>
          </cell>
          <cell r="CB489">
            <v>23073.420190000004</v>
          </cell>
          <cell r="CD489">
            <v>9.8000000000000007</v>
          </cell>
          <cell r="CE489">
            <v>35.631</v>
          </cell>
          <cell r="CF489">
            <v>349.18380000000002</v>
          </cell>
          <cell r="CG489">
            <v>9.09</v>
          </cell>
          <cell r="CH489">
            <v>29.400000000000002</v>
          </cell>
          <cell r="CI489">
            <v>267.24600000000004</v>
          </cell>
          <cell r="CJ489">
            <v>616.42980000000011</v>
          </cell>
          <cell r="CL489">
            <v>1514.4</v>
          </cell>
        </row>
        <row r="490">
          <cell r="A490" t="str">
            <v>10/26/2007</v>
          </cell>
          <cell r="B490">
            <v>39381</v>
          </cell>
          <cell r="C490">
            <v>99.140175974775914</v>
          </cell>
          <cell r="D490">
            <v>125.79222378235086</v>
          </cell>
          <cell r="E490">
            <v>42.027365459746221</v>
          </cell>
          <cell r="F490">
            <v>32.493832845923251</v>
          </cell>
          <cell r="G490">
            <v>121.00252206809581</v>
          </cell>
          <cell r="H490">
            <v>154.49053564236809</v>
          </cell>
          <cell r="I490">
            <v>76.72</v>
          </cell>
          <cell r="J490">
            <v>36.17</v>
          </cell>
          <cell r="K490">
            <v>192.41</v>
          </cell>
          <cell r="L490">
            <v>6959.4697000000006</v>
          </cell>
          <cell r="M490">
            <v>91.39</v>
          </cell>
          <cell r="N490">
            <v>62.536000000000001</v>
          </cell>
          <cell r="O490">
            <v>5715.1650399999999</v>
          </cell>
          <cell r="P490">
            <v>83.72</v>
          </cell>
          <cell r="Q490">
            <v>153.81399999999999</v>
          </cell>
          <cell r="R490">
            <v>12877.308079999999</v>
          </cell>
          <cell r="S490">
            <v>30.66</v>
          </cell>
          <cell r="T490">
            <v>92.037000000000006</v>
          </cell>
          <cell r="U490">
            <v>2821.8544200000001</v>
          </cell>
          <cell r="V490">
            <v>23.07</v>
          </cell>
          <cell r="W490">
            <v>361.26</v>
          </cell>
          <cell r="X490">
            <v>8334.2682000000004</v>
          </cell>
          <cell r="Y490">
            <v>86.100000000000009</v>
          </cell>
          <cell r="Z490">
            <v>68.302999999999997</v>
          </cell>
          <cell r="AA490">
            <v>5880.8883000000005</v>
          </cell>
          <cell r="AB490">
            <v>20.92</v>
          </cell>
          <cell r="AC490">
            <v>121.29900000000001</v>
          </cell>
          <cell r="AD490">
            <v>2537.5750800000005</v>
          </cell>
          <cell r="AE490">
            <v>64.09</v>
          </cell>
          <cell r="AF490">
            <v>125.61500000000001</v>
          </cell>
          <cell r="AG490">
            <v>8050.6653500000011</v>
          </cell>
          <cell r="AH490">
            <v>57.620000000000005</v>
          </cell>
          <cell r="AI490">
            <v>82.18</v>
          </cell>
          <cell r="AJ490">
            <v>4735.2116000000005</v>
          </cell>
          <cell r="AK490">
            <v>57912.405770000005</v>
          </cell>
          <cell r="AM490">
            <v>38.400000000000006</v>
          </cell>
          <cell r="AN490">
            <v>44.352000000000004</v>
          </cell>
          <cell r="AO490">
            <v>1703.1168000000005</v>
          </cell>
          <cell r="AP490">
            <v>62.550000000000004</v>
          </cell>
          <cell r="AQ490">
            <v>66.692999999999998</v>
          </cell>
          <cell r="AR490">
            <v>4171.6471499999998</v>
          </cell>
          <cell r="AS490">
            <v>124.82000000000001</v>
          </cell>
          <cell r="AT490">
            <v>41.86</v>
          </cell>
          <cell r="AU490">
            <v>5224.9652000000006</v>
          </cell>
          <cell r="AV490">
            <v>76.72</v>
          </cell>
          <cell r="AW490">
            <v>27.35</v>
          </cell>
          <cell r="AX490">
            <v>2098.2919999999999</v>
          </cell>
          <cell r="AY490">
            <v>5.28</v>
          </cell>
          <cell r="AZ490">
            <v>39.216000000000001</v>
          </cell>
          <cell r="BA490">
            <v>207.06048000000001</v>
          </cell>
          <cell r="BB490">
            <v>88.210000000000008</v>
          </cell>
          <cell r="BC490">
            <v>95.591000000000008</v>
          </cell>
          <cell r="BD490">
            <v>8432.0821100000012</v>
          </cell>
          <cell r="BE490">
            <v>21837.163740000004</v>
          </cell>
          <cell r="BG490">
            <v>26.1</v>
          </cell>
          <cell r="BH490">
            <v>121.529</v>
          </cell>
          <cell r="BI490">
            <v>3171.9069</v>
          </cell>
          <cell r="BJ490">
            <v>12.870000000000001</v>
          </cell>
          <cell r="BK490">
            <v>314.74099999999999</v>
          </cell>
          <cell r="BL490">
            <v>4050.7166700000002</v>
          </cell>
          <cell r="BM490">
            <v>27.580000000000002</v>
          </cell>
          <cell r="BN490">
            <v>102.70400000000001</v>
          </cell>
          <cell r="BO490">
            <v>2832.5763200000006</v>
          </cell>
          <cell r="BP490">
            <v>24.29</v>
          </cell>
          <cell r="BQ490">
            <v>160.28100000000001</v>
          </cell>
          <cell r="BR490">
            <v>3893.2254899999998</v>
          </cell>
          <cell r="BS490">
            <v>15.3</v>
          </cell>
          <cell r="BT490">
            <v>256.029</v>
          </cell>
          <cell r="BU490">
            <v>3917.2437</v>
          </cell>
          <cell r="BV490">
            <v>480.25</v>
          </cell>
          <cell r="BW490">
            <v>5.1360000000000001</v>
          </cell>
          <cell r="BX490">
            <v>2466.5639999999999</v>
          </cell>
          <cell r="BY490">
            <v>23.1</v>
          </cell>
          <cell r="BZ490">
            <v>156.703</v>
          </cell>
          <cell r="CA490">
            <v>3619.8393000000001</v>
          </cell>
          <cell r="CB490">
            <v>23952.072379999998</v>
          </cell>
          <cell r="CD490">
            <v>8.93</v>
          </cell>
          <cell r="CE490">
            <v>35.631</v>
          </cell>
          <cell r="CF490">
            <v>318.18482999999998</v>
          </cell>
          <cell r="CG490">
            <v>8.74</v>
          </cell>
          <cell r="CH490">
            <v>29.400000000000002</v>
          </cell>
          <cell r="CI490">
            <v>256.95600000000002</v>
          </cell>
          <cell r="CJ490">
            <v>575.14083000000005</v>
          </cell>
          <cell r="CL490">
            <v>1535.28</v>
          </cell>
        </row>
        <row r="491">
          <cell r="A491" t="str">
            <v>10/29/2007</v>
          </cell>
          <cell r="B491">
            <v>39384</v>
          </cell>
          <cell r="C491">
            <v>99.13724308133402</v>
          </cell>
          <cell r="D491">
            <v>125.49863579311067</v>
          </cell>
          <cell r="E491">
            <v>42.319876004472377</v>
          </cell>
          <cell r="F491">
            <v>31.588405709375255</v>
          </cell>
          <cell r="G491">
            <v>121.45176544766707</v>
          </cell>
          <cell r="H491">
            <v>154.18848167539267</v>
          </cell>
          <cell r="I491">
            <v>76.570000000000007</v>
          </cell>
          <cell r="J491">
            <v>36.85</v>
          </cell>
          <cell r="K491">
            <v>192.41</v>
          </cell>
          <cell r="L491">
            <v>7090.3085000000001</v>
          </cell>
          <cell r="M491">
            <v>90.850000000000009</v>
          </cell>
          <cell r="N491">
            <v>62.536000000000001</v>
          </cell>
          <cell r="O491">
            <v>5681.3956000000007</v>
          </cell>
          <cell r="P491">
            <v>83.070000000000007</v>
          </cell>
          <cell r="Q491">
            <v>153.81399999999999</v>
          </cell>
          <cell r="R491">
            <v>12777.32898</v>
          </cell>
          <cell r="S491">
            <v>31.05</v>
          </cell>
          <cell r="T491">
            <v>92.037000000000006</v>
          </cell>
          <cell r="U491">
            <v>2857.7488500000004</v>
          </cell>
          <cell r="V491">
            <v>23.37</v>
          </cell>
          <cell r="W491">
            <v>361.26</v>
          </cell>
          <cell r="X491">
            <v>8442.646200000001</v>
          </cell>
          <cell r="Y491">
            <v>84.51</v>
          </cell>
          <cell r="Z491">
            <v>68.302999999999997</v>
          </cell>
          <cell r="AA491">
            <v>5772.2865300000003</v>
          </cell>
          <cell r="AB491">
            <v>20.78</v>
          </cell>
          <cell r="AC491">
            <v>121.29900000000001</v>
          </cell>
          <cell r="AD491">
            <v>2520.5932200000002</v>
          </cell>
          <cell r="AE491">
            <v>63.99</v>
          </cell>
          <cell r="AF491">
            <v>125.61500000000001</v>
          </cell>
          <cell r="AG491">
            <v>8038.1038500000004</v>
          </cell>
          <cell r="AH491">
            <v>57.56</v>
          </cell>
          <cell r="AI491">
            <v>82.18</v>
          </cell>
          <cell r="AJ491">
            <v>4730.2808000000005</v>
          </cell>
          <cell r="AK491">
            <v>57910.69253</v>
          </cell>
          <cell r="AM491">
            <v>38.61</v>
          </cell>
          <cell r="AN491">
            <v>44.352000000000004</v>
          </cell>
          <cell r="AO491">
            <v>1712.4307200000001</v>
          </cell>
          <cell r="AP491">
            <v>62.18</v>
          </cell>
          <cell r="AQ491">
            <v>66.692999999999998</v>
          </cell>
          <cell r="AR491">
            <v>4146.9707399999998</v>
          </cell>
          <cell r="AS491">
            <v>123.39</v>
          </cell>
          <cell r="AT491">
            <v>41.86</v>
          </cell>
          <cell r="AU491">
            <v>5165.1054000000004</v>
          </cell>
          <cell r="AV491">
            <v>76.570000000000007</v>
          </cell>
          <cell r="AW491">
            <v>27.35</v>
          </cell>
          <cell r="AX491">
            <v>2094.1895000000004</v>
          </cell>
          <cell r="AY491">
            <v>5.15</v>
          </cell>
          <cell r="AZ491">
            <v>39.216000000000001</v>
          </cell>
          <cell r="BA491">
            <v>201.96240000000003</v>
          </cell>
          <cell r="BB491">
            <v>88.56</v>
          </cell>
          <cell r="BC491">
            <v>95.591000000000008</v>
          </cell>
          <cell r="BD491">
            <v>8465.5389600000017</v>
          </cell>
          <cell r="BE491">
            <v>21786.197720000004</v>
          </cell>
          <cell r="BG491">
            <v>26.62</v>
          </cell>
          <cell r="BH491">
            <v>121.529</v>
          </cell>
          <cell r="BI491">
            <v>3235.1019799999999</v>
          </cell>
          <cell r="BJ491">
            <v>13.13</v>
          </cell>
          <cell r="BK491">
            <v>314.74099999999999</v>
          </cell>
          <cell r="BL491">
            <v>4132.5493299999998</v>
          </cell>
          <cell r="BM491">
            <v>27.830000000000002</v>
          </cell>
          <cell r="BN491">
            <v>102.70400000000001</v>
          </cell>
          <cell r="BO491">
            <v>2858.2523200000005</v>
          </cell>
          <cell r="BP491">
            <v>24.55</v>
          </cell>
          <cell r="BQ491">
            <v>160.28100000000001</v>
          </cell>
          <cell r="BR491">
            <v>3934.8985500000003</v>
          </cell>
          <cell r="BS491">
            <v>15.17</v>
          </cell>
          <cell r="BT491">
            <v>256.029</v>
          </cell>
          <cell r="BU491">
            <v>3883.95993</v>
          </cell>
          <cell r="BV491">
            <v>482.72</v>
          </cell>
          <cell r="BW491">
            <v>5.1360000000000001</v>
          </cell>
          <cell r="BX491">
            <v>2479.2499200000002</v>
          </cell>
          <cell r="BY491">
            <v>22.94</v>
          </cell>
          <cell r="BZ491">
            <v>156.703</v>
          </cell>
          <cell r="CA491">
            <v>3594.7668200000003</v>
          </cell>
          <cell r="CB491">
            <v>24118.778849999999</v>
          </cell>
          <cell r="CD491">
            <v>8.67</v>
          </cell>
          <cell r="CE491">
            <v>35.631</v>
          </cell>
          <cell r="CF491">
            <v>308.92077</v>
          </cell>
          <cell r="CG491">
            <v>8.51</v>
          </cell>
          <cell r="CH491">
            <v>29.400000000000002</v>
          </cell>
          <cell r="CI491">
            <v>250.19400000000002</v>
          </cell>
          <cell r="CJ491">
            <v>559.11477000000002</v>
          </cell>
          <cell r="CL491">
            <v>1540.98</v>
          </cell>
        </row>
        <row r="492">
          <cell r="A492" t="str">
            <v>10/30/2007</v>
          </cell>
          <cell r="B492">
            <v>39385</v>
          </cell>
          <cell r="C492">
            <v>99.397365961878492</v>
          </cell>
          <cell r="D492">
            <v>125.76205541915574</v>
          </cell>
          <cell r="E492">
            <v>42.484213333000369</v>
          </cell>
          <cell r="F492">
            <v>29.112798880761559</v>
          </cell>
          <cell r="G492">
            <v>120.66677175283731</v>
          </cell>
          <cell r="H492">
            <v>149.77849375755133</v>
          </cell>
          <cell r="I492">
            <v>74.38</v>
          </cell>
          <cell r="J492">
            <v>36.42</v>
          </cell>
          <cell r="K492">
            <v>192.41</v>
          </cell>
          <cell r="L492">
            <v>7007.5722000000005</v>
          </cell>
          <cell r="M492">
            <v>89.77</v>
          </cell>
          <cell r="N492">
            <v>62.536000000000001</v>
          </cell>
          <cell r="O492">
            <v>5613.8567199999998</v>
          </cell>
          <cell r="P492">
            <v>82.89</v>
          </cell>
          <cell r="Q492">
            <v>153.81399999999999</v>
          </cell>
          <cell r="R492">
            <v>12749.642459999999</v>
          </cell>
          <cell r="S492">
            <v>31.080000000000002</v>
          </cell>
          <cell r="T492">
            <v>92.037000000000006</v>
          </cell>
          <cell r="U492">
            <v>2860.5099600000003</v>
          </cell>
          <cell r="V492">
            <v>24.3</v>
          </cell>
          <cell r="W492">
            <v>361.26</v>
          </cell>
          <cell r="X492">
            <v>8778.6180000000004</v>
          </cell>
          <cell r="Y492">
            <v>85.01</v>
          </cell>
          <cell r="Z492">
            <v>68.302999999999997</v>
          </cell>
          <cell r="AA492">
            <v>5806.4380300000003</v>
          </cell>
          <cell r="AB492">
            <v>20.92</v>
          </cell>
          <cell r="AC492">
            <v>121.29900000000001</v>
          </cell>
          <cell r="AD492">
            <v>2537.5750800000005</v>
          </cell>
          <cell r="AE492">
            <v>63.480000000000004</v>
          </cell>
          <cell r="AF492">
            <v>125.61500000000001</v>
          </cell>
          <cell r="AG492">
            <v>7974.0402000000013</v>
          </cell>
          <cell r="AH492">
            <v>57.61</v>
          </cell>
          <cell r="AI492">
            <v>82.18</v>
          </cell>
          <cell r="AJ492">
            <v>4734.3897999999999</v>
          </cell>
          <cell r="AK492">
            <v>58062.642449999999</v>
          </cell>
          <cell r="AM492">
            <v>39.160000000000004</v>
          </cell>
          <cell r="AN492">
            <v>44.352000000000004</v>
          </cell>
          <cell r="AO492">
            <v>1736.8243200000004</v>
          </cell>
          <cell r="AP492">
            <v>62.78</v>
          </cell>
          <cell r="AQ492">
            <v>66.692999999999998</v>
          </cell>
          <cell r="AR492">
            <v>4186.9865399999999</v>
          </cell>
          <cell r="AS492">
            <v>129.84</v>
          </cell>
          <cell r="AT492">
            <v>41.86</v>
          </cell>
          <cell r="AU492">
            <v>5435.1023999999998</v>
          </cell>
          <cell r="AV492">
            <v>74.38</v>
          </cell>
          <cell r="AW492">
            <v>27.35</v>
          </cell>
          <cell r="AX492">
            <v>2034.2929999999999</v>
          </cell>
          <cell r="AY492">
            <v>5.0200000000000005</v>
          </cell>
          <cell r="AZ492">
            <v>39.216000000000001</v>
          </cell>
          <cell r="BA492">
            <v>196.86432000000002</v>
          </cell>
          <cell r="BB492">
            <v>86.22</v>
          </cell>
          <cell r="BC492">
            <v>95.591000000000008</v>
          </cell>
          <cell r="BD492">
            <v>8241.8560200000011</v>
          </cell>
          <cell r="BE492">
            <v>21831.926600000003</v>
          </cell>
          <cell r="BG492">
            <v>26.42</v>
          </cell>
          <cell r="BH492">
            <v>121.529</v>
          </cell>
          <cell r="BI492">
            <v>3210.7961800000003</v>
          </cell>
          <cell r="BJ492">
            <v>13.15</v>
          </cell>
          <cell r="BK492">
            <v>314.74099999999999</v>
          </cell>
          <cell r="BL492">
            <v>4138.8441499999999</v>
          </cell>
          <cell r="BM492">
            <v>28.400000000000002</v>
          </cell>
          <cell r="BN492">
            <v>102.70400000000001</v>
          </cell>
          <cell r="BO492">
            <v>2916.7936000000004</v>
          </cell>
          <cell r="BP492">
            <v>24.72</v>
          </cell>
          <cell r="BQ492">
            <v>160.28100000000001</v>
          </cell>
          <cell r="BR492">
            <v>3962.1463199999998</v>
          </cell>
          <cell r="BS492">
            <v>15.280000000000001</v>
          </cell>
          <cell r="BT492">
            <v>256.029</v>
          </cell>
          <cell r="BU492">
            <v>3912.1231200000002</v>
          </cell>
          <cell r="BV492">
            <v>480.75</v>
          </cell>
          <cell r="BW492">
            <v>5.1360000000000001</v>
          </cell>
          <cell r="BX492">
            <v>2469.1320000000001</v>
          </cell>
          <cell r="BY492">
            <v>22.990000000000002</v>
          </cell>
          <cell r="BZ492">
            <v>156.703</v>
          </cell>
          <cell r="CA492">
            <v>3602.6019700000002</v>
          </cell>
          <cell r="CB492">
            <v>24212.437340000004</v>
          </cell>
          <cell r="CD492">
            <v>7.63</v>
          </cell>
          <cell r="CE492">
            <v>35.631</v>
          </cell>
          <cell r="CF492">
            <v>271.86453</v>
          </cell>
          <cell r="CG492">
            <v>8.2799999999999994</v>
          </cell>
          <cell r="CH492">
            <v>29.400000000000002</v>
          </cell>
          <cell r="CI492">
            <v>243.43199999999999</v>
          </cell>
          <cell r="CJ492">
            <v>515.29652999999996</v>
          </cell>
          <cell r="CL492">
            <v>1531.02</v>
          </cell>
        </row>
        <row r="493">
          <cell r="A493" t="str">
            <v>10/31/2007</v>
          </cell>
          <cell r="B493">
            <v>39386</v>
          </cell>
          <cell r="C493">
            <v>99.922546322517462</v>
          </cell>
          <cell r="D493">
            <v>125.17846947785409</v>
          </cell>
          <cell r="E493">
            <v>41.0143447606482</v>
          </cell>
          <cell r="F493">
            <v>27.650212411162396</v>
          </cell>
          <cell r="G493">
            <v>122.1138083228247</v>
          </cell>
          <cell r="H493">
            <v>147.12041884816753</v>
          </cell>
          <cell r="I493">
            <v>73.06</v>
          </cell>
          <cell r="J493">
            <v>37.270000000000003</v>
          </cell>
          <cell r="K493">
            <v>192.41</v>
          </cell>
          <cell r="L493">
            <v>7171.1207000000004</v>
          </cell>
          <cell r="M493">
            <v>89.91</v>
          </cell>
          <cell r="N493">
            <v>62.536000000000001</v>
          </cell>
          <cell r="O493">
            <v>5622.6117599999998</v>
          </cell>
          <cell r="P493">
            <v>83.77</v>
          </cell>
          <cell r="Q493">
            <v>153.81399999999999</v>
          </cell>
          <cell r="R493">
            <v>12884.998779999998</v>
          </cell>
          <cell r="S493">
            <v>30.47</v>
          </cell>
          <cell r="T493">
            <v>92.037000000000006</v>
          </cell>
          <cell r="U493">
            <v>2804.3673899999999</v>
          </cell>
          <cell r="V493">
            <v>24.080000000000002</v>
          </cell>
          <cell r="W493">
            <v>361.26</v>
          </cell>
          <cell r="X493">
            <v>8699.140800000001</v>
          </cell>
          <cell r="Y493">
            <v>85.34</v>
          </cell>
          <cell r="Z493">
            <v>68.302999999999997</v>
          </cell>
          <cell r="AA493">
            <v>5828.9780199999996</v>
          </cell>
          <cell r="AB493">
            <v>21.43</v>
          </cell>
          <cell r="AC493">
            <v>121.29900000000001</v>
          </cell>
          <cell r="AD493">
            <v>2599.4375700000001</v>
          </cell>
          <cell r="AE493">
            <v>63.92</v>
          </cell>
          <cell r="AF493">
            <v>125.61500000000001</v>
          </cell>
          <cell r="AG493">
            <v>8029.3108000000011</v>
          </cell>
          <cell r="AH493">
            <v>57.550000000000004</v>
          </cell>
          <cell r="AI493">
            <v>82.18</v>
          </cell>
          <cell r="AJ493">
            <v>4729.4590000000007</v>
          </cell>
          <cell r="AK493">
            <v>58369.424820000007</v>
          </cell>
          <cell r="AM493">
            <v>39.51</v>
          </cell>
          <cell r="AN493">
            <v>44.352000000000004</v>
          </cell>
          <cell r="AO493">
            <v>1752.34752</v>
          </cell>
          <cell r="AP493">
            <v>62.93</v>
          </cell>
          <cell r="AQ493">
            <v>66.692999999999998</v>
          </cell>
          <cell r="AR493">
            <v>4196.9904900000001</v>
          </cell>
          <cell r="AS493">
            <v>129.35</v>
          </cell>
          <cell r="AT493">
            <v>41.86</v>
          </cell>
          <cell r="AU493">
            <v>5414.5909999999994</v>
          </cell>
          <cell r="AV493">
            <v>73.06</v>
          </cell>
          <cell r="AW493">
            <v>27.35</v>
          </cell>
          <cell r="AX493">
            <v>1998.1910000000003</v>
          </cell>
          <cell r="AY493">
            <v>4.96</v>
          </cell>
          <cell r="AZ493">
            <v>39.216000000000001</v>
          </cell>
          <cell r="BA493">
            <v>194.51136</v>
          </cell>
          <cell r="BB493">
            <v>85.51</v>
          </cell>
          <cell r="BC493">
            <v>95.591000000000008</v>
          </cell>
          <cell r="BD493">
            <v>8173.9864100000013</v>
          </cell>
          <cell r="BE493">
            <v>21730.61778</v>
          </cell>
          <cell r="BG493">
            <v>25.060000000000002</v>
          </cell>
          <cell r="BH493">
            <v>121.529</v>
          </cell>
          <cell r="BI493">
            <v>3045.51674</v>
          </cell>
          <cell r="BJ493">
            <v>12.69</v>
          </cell>
          <cell r="BK493">
            <v>314.74099999999999</v>
          </cell>
          <cell r="BL493">
            <v>3994.0632899999996</v>
          </cell>
          <cell r="BM493">
            <v>27.64</v>
          </cell>
          <cell r="BN493">
            <v>102.70400000000001</v>
          </cell>
          <cell r="BO493">
            <v>2838.7385600000002</v>
          </cell>
          <cell r="BP493">
            <v>22.85</v>
          </cell>
          <cell r="BQ493">
            <v>160.28100000000001</v>
          </cell>
          <cell r="BR493">
            <v>3662.4208500000004</v>
          </cell>
          <cell r="BS493">
            <v>14.84</v>
          </cell>
          <cell r="BT493">
            <v>256.029</v>
          </cell>
          <cell r="BU493">
            <v>3799.4703599999998</v>
          </cell>
          <cell r="BV493">
            <v>475.75</v>
          </cell>
          <cell r="BW493">
            <v>5.1360000000000001</v>
          </cell>
          <cell r="BX493">
            <v>2443.4520000000002</v>
          </cell>
          <cell r="BY493">
            <v>22.91</v>
          </cell>
          <cell r="BZ493">
            <v>156.74700000000001</v>
          </cell>
          <cell r="CA493">
            <v>3591.0737700000004</v>
          </cell>
          <cell r="CB493">
            <v>23374.735570000001</v>
          </cell>
          <cell r="CD493">
            <v>7.25</v>
          </cell>
          <cell r="CE493">
            <v>35.631</v>
          </cell>
          <cell r="CF493">
            <v>258.32474999999999</v>
          </cell>
          <cell r="CG493">
            <v>7.86</v>
          </cell>
          <cell r="CH493">
            <v>29.400000000000002</v>
          </cell>
          <cell r="CI493">
            <v>231.08400000000003</v>
          </cell>
          <cell r="CJ493">
            <v>489.40875000000005</v>
          </cell>
          <cell r="CL493">
            <v>1549.38</v>
          </cell>
        </row>
        <row r="494">
          <cell r="A494" t="str">
            <v>11/01/2007</v>
          </cell>
          <cell r="B494">
            <v>39387</v>
          </cell>
          <cell r="C494">
            <v>97.666487716621759</v>
          </cell>
          <cell r="D494">
            <v>121.63591978919366</v>
          </cell>
          <cell r="E494">
            <v>38.840369869394024</v>
          </cell>
          <cell r="F494">
            <v>26.260561536225797</v>
          </cell>
          <cell r="G494">
            <v>118.8871374527112</v>
          </cell>
          <cell r="H494">
            <v>144.74426097462745</v>
          </cell>
          <cell r="I494">
            <v>71.88</v>
          </cell>
          <cell r="J494">
            <v>36.450000000000003</v>
          </cell>
          <cell r="K494">
            <v>192.41</v>
          </cell>
          <cell r="L494">
            <v>7013.3445000000002</v>
          </cell>
          <cell r="M494">
            <v>87.5</v>
          </cell>
          <cell r="N494">
            <v>62.536000000000001</v>
          </cell>
          <cell r="O494">
            <v>5471.9000000000005</v>
          </cell>
          <cell r="P494">
            <v>82.29</v>
          </cell>
          <cell r="Q494">
            <v>153.81399999999999</v>
          </cell>
          <cell r="R494">
            <v>12657.35406</v>
          </cell>
          <cell r="S494">
            <v>29.57</v>
          </cell>
          <cell r="T494">
            <v>92.037000000000006</v>
          </cell>
          <cell r="U494">
            <v>2721.5340900000001</v>
          </cell>
          <cell r="V494">
            <v>23.37</v>
          </cell>
          <cell r="W494">
            <v>361.26</v>
          </cell>
          <cell r="X494">
            <v>8442.646200000001</v>
          </cell>
          <cell r="Y494">
            <v>84.02</v>
          </cell>
          <cell r="Z494">
            <v>68.302999999999997</v>
          </cell>
          <cell r="AA494">
            <v>5738.8180599999996</v>
          </cell>
          <cell r="AB494">
            <v>21.26</v>
          </cell>
          <cell r="AC494">
            <v>121.29900000000001</v>
          </cell>
          <cell r="AD494">
            <v>2578.8167400000002</v>
          </cell>
          <cell r="AE494">
            <v>62.68</v>
          </cell>
          <cell r="AF494">
            <v>125.61500000000001</v>
          </cell>
          <cell r="AG494">
            <v>7873.5482000000002</v>
          </cell>
          <cell r="AH494">
            <v>55.410000000000004</v>
          </cell>
          <cell r="AI494">
            <v>82.18</v>
          </cell>
          <cell r="AJ494">
            <v>4553.5938000000006</v>
          </cell>
          <cell r="AK494">
            <v>57051.555650000002</v>
          </cell>
          <cell r="AM494">
            <v>38.47</v>
          </cell>
          <cell r="AN494">
            <v>44.352000000000004</v>
          </cell>
          <cell r="AO494">
            <v>1706.22144</v>
          </cell>
          <cell r="AP494">
            <v>62.28</v>
          </cell>
          <cell r="AQ494">
            <v>66.692999999999998</v>
          </cell>
          <cell r="AR494">
            <v>4153.6400400000002</v>
          </cell>
          <cell r="AS494">
            <v>124.11</v>
          </cell>
          <cell r="AT494">
            <v>41.86</v>
          </cell>
          <cell r="AU494">
            <v>5195.2446</v>
          </cell>
          <cell r="AV494">
            <v>71.88</v>
          </cell>
          <cell r="AW494">
            <v>27.35</v>
          </cell>
          <cell r="AX494">
            <v>1965.9179999999999</v>
          </cell>
          <cell r="AY494">
            <v>4.8500000000000005</v>
          </cell>
          <cell r="AZ494">
            <v>39.216000000000001</v>
          </cell>
          <cell r="BA494">
            <v>190.19760000000002</v>
          </cell>
          <cell r="BB494">
            <v>82.69</v>
          </cell>
          <cell r="BC494">
            <v>95.591000000000008</v>
          </cell>
          <cell r="BD494">
            <v>7904.4197900000008</v>
          </cell>
          <cell r="BE494">
            <v>21115.641470000002</v>
          </cell>
          <cell r="BG494">
            <v>23.66</v>
          </cell>
          <cell r="BH494">
            <v>121.529</v>
          </cell>
          <cell r="BI494">
            <v>2875.3761399999999</v>
          </cell>
          <cell r="BJ494">
            <v>12.030000000000001</v>
          </cell>
          <cell r="BK494">
            <v>314.74099999999999</v>
          </cell>
          <cell r="BL494">
            <v>3786.3342300000004</v>
          </cell>
          <cell r="BM494">
            <v>25.88</v>
          </cell>
          <cell r="BN494">
            <v>102.70400000000001</v>
          </cell>
          <cell r="BO494">
            <v>2657.9795200000003</v>
          </cell>
          <cell r="BP494">
            <v>21.42</v>
          </cell>
          <cell r="BQ494">
            <v>160.28100000000001</v>
          </cell>
          <cell r="BR494">
            <v>3433.2190200000005</v>
          </cell>
          <cell r="BS494">
            <v>14.23</v>
          </cell>
          <cell r="BT494">
            <v>256.029</v>
          </cell>
          <cell r="BU494">
            <v>3643.2926700000003</v>
          </cell>
          <cell r="BV494">
            <v>449</v>
          </cell>
          <cell r="BW494">
            <v>5.1360000000000001</v>
          </cell>
          <cell r="BX494">
            <v>2306.0639999999999</v>
          </cell>
          <cell r="BY494">
            <v>22.31</v>
          </cell>
          <cell r="BZ494">
            <v>153.899</v>
          </cell>
          <cell r="CA494">
            <v>3433.4866899999997</v>
          </cell>
          <cell r="CB494">
            <v>22135.752269999997</v>
          </cell>
          <cell r="CD494">
            <v>7.03</v>
          </cell>
          <cell r="CE494">
            <v>35.631</v>
          </cell>
          <cell r="CF494">
            <v>250.48593000000002</v>
          </cell>
          <cell r="CG494">
            <v>7.29</v>
          </cell>
          <cell r="CH494">
            <v>29.400000000000002</v>
          </cell>
          <cell r="CI494">
            <v>214.32600000000002</v>
          </cell>
          <cell r="CJ494">
            <v>464.81193000000007</v>
          </cell>
          <cell r="CL494">
            <v>1508.44</v>
          </cell>
        </row>
        <row r="495">
          <cell r="A495" t="str">
            <v>11/02/2007</v>
          </cell>
          <cell r="B495">
            <v>39388</v>
          </cell>
          <cell r="C495">
            <v>97.596736093258599</v>
          </cell>
          <cell r="D495">
            <v>121.83794644993272</v>
          </cell>
          <cell r="E495">
            <v>37.801795812704711</v>
          </cell>
          <cell r="F495">
            <v>26.186534416117912</v>
          </cell>
          <cell r="G495">
            <v>118.98250315258511</v>
          </cell>
          <cell r="H495">
            <v>146.15384615384613</v>
          </cell>
          <cell r="I495">
            <v>72.58</v>
          </cell>
          <cell r="J495">
            <v>36.910000000000004</v>
          </cell>
          <cell r="K495">
            <v>192.41</v>
          </cell>
          <cell r="L495">
            <v>7101.8531000000003</v>
          </cell>
          <cell r="M495">
            <v>86.570000000000007</v>
          </cell>
          <cell r="N495">
            <v>62.536000000000001</v>
          </cell>
          <cell r="O495">
            <v>5413.7415200000005</v>
          </cell>
          <cell r="P495">
            <v>83.01</v>
          </cell>
          <cell r="Q495">
            <v>153.81399999999999</v>
          </cell>
          <cell r="R495">
            <v>12768.10014</v>
          </cell>
          <cell r="S495">
            <v>29.650000000000002</v>
          </cell>
          <cell r="T495">
            <v>92.037000000000006</v>
          </cell>
          <cell r="U495">
            <v>2728.8970500000005</v>
          </cell>
          <cell r="V495">
            <v>23.59</v>
          </cell>
          <cell r="W495">
            <v>361.26</v>
          </cell>
          <cell r="X495">
            <v>8522.1234000000004</v>
          </cell>
          <cell r="Y495">
            <v>83.42</v>
          </cell>
          <cell r="Z495">
            <v>68.302999999999997</v>
          </cell>
          <cell r="AA495">
            <v>5697.83626</v>
          </cell>
          <cell r="AB495">
            <v>20.900000000000002</v>
          </cell>
          <cell r="AC495">
            <v>121.29900000000001</v>
          </cell>
          <cell r="AD495">
            <v>2535.1491000000005</v>
          </cell>
          <cell r="AE495">
            <v>61.300000000000004</v>
          </cell>
          <cell r="AF495">
            <v>125.61500000000001</v>
          </cell>
          <cell r="AG495">
            <v>7700.1995000000015</v>
          </cell>
          <cell r="AH495">
            <v>55.28</v>
          </cell>
          <cell r="AI495">
            <v>82.18</v>
          </cell>
          <cell r="AJ495">
            <v>4542.9104000000007</v>
          </cell>
          <cell r="AK495">
            <v>57010.810469999997</v>
          </cell>
          <cell r="AM495">
            <v>38.21</v>
          </cell>
          <cell r="AN495">
            <v>44.352000000000004</v>
          </cell>
          <cell r="AO495">
            <v>1694.6899200000003</v>
          </cell>
          <cell r="AP495">
            <v>62.370000000000005</v>
          </cell>
          <cell r="AQ495">
            <v>66.692999999999998</v>
          </cell>
          <cell r="AR495">
            <v>4159.6424100000004</v>
          </cell>
          <cell r="AS495">
            <v>124.41</v>
          </cell>
          <cell r="AT495">
            <v>41.86</v>
          </cell>
          <cell r="AU495">
            <v>5207.8026</v>
          </cell>
          <cell r="AV495">
            <v>72.58</v>
          </cell>
          <cell r="AW495">
            <v>27.35</v>
          </cell>
          <cell r="AX495">
            <v>1985.0630000000001</v>
          </cell>
          <cell r="AY495">
            <v>4.76</v>
          </cell>
          <cell r="AZ495">
            <v>39.216000000000001</v>
          </cell>
          <cell r="BA495">
            <v>186.66816</v>
          </cell>
          <cell r="BB495">
            <v>82.820000000000007</v>
          </cell>
          <cell r="BC495">
            <v>95.591000000000008</v>
          </cell>
          <cell r="BD495">
            <v>7916.8466200000012</v>
          </cell>
          <cell r="BE495">
            <v>21150.71271</v>
          </cell>
          <cell r="BG495">
            <v>22.54</v>
          </cell>
          <cell r="BH495">
            <v>121.529</v>
          </cell>
          <cell r="BI495">
            <v>2739.2636599999996</v>
          </cell>
          <cell r="BJ495">
            <v>11.76</v>
          </cell>
          <cell r="BK495">
            <v>314.74099999999999</v>
          </cell>
          <cell r="BL495">
            <v>3701.3541599999999</v>
          </cell>
          <cell r="BM495">
            <v>25.11</v>
          </cell>
          <cell r="BN495">
            <v>102.70400000000001</v>
          </cell>
          <cell r="BO495">
            <v>2578.8974400000002</v>
          </cell>
          <cell r="BP495">
            <v>21.17</v>
          </cell>
          <cell r="BQ495">
            <v>160.28100000000001</v>
          </cell>
          <cell r="BR495">
            <v>3393.1487700000002</v>
          </cell>
          <cell r="BS495">
            <v>13.59</v>
          </cell>
          <cell r="BT495">
            <v>256.029</v>
          </cell>
          <cell r="BU495">
            <v>3479.4341099999997</v>
          </cell>
          <cell r="BV495">
            <v>436.70000000000005</v>
          </cell>
          <cell r="BW495">
            <v>5.1360000000000001</v>
          </cell>
          <cell r="BX495">
            <v>2242.8912000000005</v>
          </cell>
          <cell r="BY495">
            <v>22.150000000000002</v>
          </cell>
          <cell r="BZ495">
            <v>153.899</v>
          </cell>
          <cell r="CA495">
            <v>3408.8628500000004</v>
          </cell>
          <cell r="CB495">
            <v>21543.852190000001</v>
          </cell>
          <cell r="CD495">
            <v>7.15</v>
          </cell>
          <cell r="CE495">
            <v>35.631</v>
          </cell>
          <cell r="CF495">
            <v>254.76165</v>
          </cell>
          <cell r="CG495">
            <v>7.1000000000000005</v>
          </cell>
          <cell r="CH495">
            <v>29.400000000000002</v>
          </cell>
          <cell r="CI495">
            <v>208.74000000000004</v>
          </cell>
          <cell r="CJ495">
            <v>463.50165000000004</v>
          </cell>
          <cell r="CL495">
            <v>1509.65</v>
          </cell>
        </row>
        <row r="496">
          <cell r="A496" t="str">
            <v>11/05/2007</v>
          </cell>
          <cell r="B496">
            <v>39391</v>
          </cell>
          <cell r="C496">
            <v>96.842958888727367</v>
          </cell>
          <cell r="D496">
            <v>119.04844119027756</v>
          </cell>
          <cell r="E496">
            <v>37.188052039531087</v>
          </cell>
          <cell r="F496">
            <v>24.436517432360517</v>
          </cell>
          <cell r="G496">
            <v>118.39296973518283</v>
          </cell>
          <cell r="H496">
            <v>141.0390656463955</v>
          </cell>
          <cell r="I496">
            <v>70.040000000000006</v>
          </cell>
          <cell r="J496">
            <v>37.71</v>
          </cell>
          <cell r="K496">
            <v>192.41</v>
          </cell>
          <cell r="L496">
            <v>7255.7811000000002</v>
          </cell>
          <cell r="M496">
            <v>85.41</v>
          </cell>
          <cell r="N496">
            <v>62.536000000000001</v>
          </cell>
          <cell r="O496">
            <v>5341.1997599999995</v>
          </cell>
          <cell r="P496">
            <v>82.4</v>
          </cell>
          <cell r="Q496">
            <v>153.81399999999999</v>
          </cell>
          <cell r="R496">
            <v>12674.2736</v>
          </cell>
          <cell r="S496">
            <v>29.45</v>
          </cell>
          <cell r="T496">
            <v>92.037000000000006</v>
          </cell>
          <cell r="U496">
            <v>2710.48965</v>
          </cell>
          <cell r="V496">
            <v>23.55</v>
          </cell>
          <cell r="W496">
            <v>361.26</v>
          </cell>
          <cell r="X496">
            <v>8507.6730000000007</v>
          </cell>
          <cell r="Y496">
            <v>81.66</v>
          </cell>
          <cell r="Z496">
            <v>68.302999999999997</v>
          </cell>
          <cell r="AA496">
            <v>5577.6229799999992</v>
          </cell>
          <cell r="AB496">
            <v>20.53</v>
          </cell>
          <cell r="AC496">
            <v>121.29900000000001</v>
          </cell>
          <cell r="AD496">
            <v>2490.2684700000004</v>
          </cell>
          <cell r="AE496">
            <v>60.15</v>
          </cell>
          <cell r="AF496">
            <v>125.61500000000001</v>
          </cell>
          <cell r="AG496">
            <v>7555.7422500000002</v>
          </cell>
          <cell r="AH496">
            <v>54.24</v>
          </cell>
          <cell r="AI496">
            <v>82.18</v>
          </cell>
          <cell r="AJ496">
            <v>4457.4432000000006</v>
          </cell>
          <cell r="AK496">
            <v>56570.494010000009</v>
          </cell>
          <cell r="AM496">
            <v>37.71</v>
          </cell>
          <cell r="AN496">
            <v>44.352000000000004</v>
          </cell>
          <cell r="AO496">
            <v>1672.5139200000001</v>
          </cell>
          <cell r="AP496">
            <v>61.75</v>
          </cell>
          <cell r="AQ496">
            <v>66.692999999999998</v>
          </cell>
          <cell r="AR496">
            <v>4118.2927499999996</v>
          </cell>
          <cell r="AS496">
            <v>121.5</v>
          </cell>
          <cell r="AT496">
            <v>41.86</v>
          </cell>
          <cell r="AU496">
            <v>5085.99</v>
          </cell>
          <cell r="AV496">
            <v>70.040000000000006</v>
          </cell>
          <cell r="AW496">
            <v>27.35</v>
          </cell>
          <cell r="AX496">
            <v>1915.5940000000003</v>
          </cell>
          <cell r="AY496">
            <v>4.54</v>
          </cell>
          <cell r="AZ496">
            <v>39.216000000000001</v>
          </cell>
          <cell r="BA496">
            <v>178.04064</v>
          </cell>
          <cell r="BB496">
            <v>80.510000000000005</v>
          </cell>
          <cell r="BC496">
            <v>95.591000000000008</v>
          </cell>
          <cell r="BD496">
            <v>7696.0314100000014</v>
          </cell>
          <cell r="BE496">
            <v>20666.462720000003</v>
          </cell>
          <cell r="BG496">
            <v>22.06</v>
          </cell>
          <cell r="BH496">
            <v>121.529</v>
          </cell>
          <cell r="BI496">
            <v>2680.9297399999996</v>
          </cell>
          <cell r="BJ496">
            <v>11.53</v>
          </cell>
          <cell r="BK496">
            <v>314.74099999999999</v>
          </cell>
          <cell r="BL496">
            <v>3628.9637299999995</v>
          </cell>
          <cell r="BM496">
            <v>25.02</v>
          </cell>
          <cell r="BN496">
            <v>102.70400000000001</v>
          </cell>
          <cell r="BO496">
            <v>2569.6540800000002</v>
          </cell>
          <cell r="BP496">
            <v>21.21</v>
          </cell>
          <cell r="BQ496">
            <v>160.28100000000001</v>
          </cell>
          <cell r="BR496">
            <v>3399.5600100000001</v>
          </cell>
          <cell r="BS496">
            <v>13.030000000000001</v>
          </cell>
          <cell r="BT496">
            <v>256.029</v>
          </cell>
          <cell r="BU496">
            <v>3336.0578700000001</v>
          </cell>
          <cell r="BV496">
            <v>436</v>
          </cell>
          <cell r="BW496">
            <v>5.1360000000000001</v>
          </cell>
          <cell r="BX496">
            <v>2239.2960000000003</v>
          </cell>
          <cell r="BY496">
            <v>21.700000000000003</v>
          </cell>
          <cell r="BZ496">
            <v>153.899</v>
          </cell>
          <cell r="CA496">
            <v>3339.6083000000003</v>
          </cell>
          <cell r="CB496">
            <v>21194.069730000003</v>
          </cell>
          <cell r="CD496">
            <v>6.8500000000000005</v>
          </cell>
          <cell r="CE496">
            <v>35.631</v>
          </cell>
          <cell r="CF496">
            <v>244.07235000000003</v>
          </cell>
          <cell r="CG496">
            <v>6.41</v>
          </cell>
          <cell r="CH496">
            <v>29.400000000000002</v>
          </cell>
          <cell r="CI496">
            <v>188.45400000000001</v>
          </cell>
          <cell r="CJ496">
            <v>432.52635000000004</v>
          </cell>
          <cell r="CL496">
            <v>1502.17</v>
          </cell>
        </row>
        <row r="497">
          <cell r="A497" t="str">
            <v>11/06/2007</v>
          </cell>
          <cell r="B497">
            <v>39392</v>
          </cell>
          <cell r="C497">
            <v>97.445737172414667</v>
          </cell>
          <cell r="D497">
            <v>123.82831825862502</v>
          </cell>
          <cell r="E497">
            <v>38.400380916135752</v>
          </cell>
          <cell r="F497">
            <v>24.964522527547057</v>
          </cell>
          <cell r="G497">
            <v>119.81951450189152</v>
          </cell>
          <cell r="H497">
            <v>147.22110350382599</v>
          </cell>
          <cell r="I497">
            <v>73.11</v>
          </cell>
          <cell r="J497">
            <v>38.410000000000004</v>
          </cell>
          <cell r="K497">
            <v>192.41</v>
          </cell>
          <cell r="L497">
            <v>7390.468100000001</v>
          </cell>
          <cell r="M497">
            <v>85.06</v>
          </cell>
          <cell r="N497">
            <v>62.536000000000001</v>
          </cell>
          <cell r="O497">
            <v>5319.3121600000004</v>
          </cell>
          <cell r="P497">
            <v>82.61</v>
          </cell>
          <cell r="Q497">
            <v>153.81399999999999</v>
          </cell>
          <cell r="R497">
            <v>12706.57454</v>
          </cell>
          <cell r="S497">
            <v>29.62</v>
          </cell>
          <cell r="T497">
            <v>92.037000000000006</v>
          </cell>
          <cell r="U497">
            <v>2726.1359400000001</v>
          </cell>
          <cell r="V497">
            <v>24.07</v>
          </cell>
          <cell r="W497">
            <v>361.26</v>
          </cell>
          <cell r="X497">
            <v>8695.5282000000007</v>
          </cell>
          <cell r="Y497">
            <v>81.73</v>
          </cell>
          <cell r="Z497">
            <v>68.302999999999997</v>
          </cell>
          <cell r="AA497">
            <v>5582.4041900000002</v>
          </cell>
          <cell r="AB497">
            <v>20.580000000000002</v>
          </cell>
          <cell r="AC497">
            <v>121.29900000000001</v>
          </cell>
          <cell r="AD497">
            <v>2496.3334200000004</v>
          </cell>
          <cell r="AE497">
            <v>60</v>
          </cell>
          <cell r="AF497">
            <v>125.61500000000001</v>
          </cell>
          <cell r="AG497">
            <v>7536.9000000000005</v>
          </cell>
          <cell r="AH497">
            <v>54.38</v>
          </cell>
          <cell r="AI497">
            <v>82.18</v>
          </cell>
          <cell r="AJ497">
            <v>4468.9484000000002</v>
          </cell>
          <cell r="AK497">
            <v>56922.604950000008</v>
          </cell>
          <cell r="AM497">
            <v>38.03</v>
          </cell>
          <cell r="AN497">
            <v>44.352000000000004</v>
          </cell>
          <cell r="AO497">
            <v>1686.7065600000003</v>
          </cell>
          <cell r="AP497">
            <v>63.96</v>
          </cell>
          <cell r="AQ497">
            <v>66.692999999999998</v>
          </cell>
          <cell r="AR497">
            <v>4265.6842799999995</v>
          </cell>
          <cell r="AS497">
            <v>125.92</v>
          </cell>
          <cell r="AT497">
            <v>41.86</v>
          </cell>
          <cell r="AU497">
            <v>5271.0111999999999</v>
          </cell>
          <cell r="AV497">
            <v>73.11</v>
          </cell>
          <cell r="AW497">
            <v>27.35</v>
          </cell>
          <cell r="AX497">
            <v>1999.5585000000001</v>
          </cell>
          <cell r="AY497">
            <v>4.3600000000000003</v>
          </cell>
          <cell r="AZ497">
            <v>39.216000000000001</v>
          </cell>
          <cell r="BA497">
            <v>170.98176000000001</v>
          </cell>
          <cell r="BB497">
            <v>84.76</v>
          </cell>
          <cell r="BC497">
            <v>95.591000000000008</v>
          </cell>
          <cell r="BD497">
            <v>8102.2931600000011</v>
          </cell>
          <cell r="BE497">
            <v>21496.235460000004</v>
          </cell>
          <cell r="BG497">
            <v>22.700000000000003</v>
          </cell>
          <cell r="BH497">
            <v>121.529</v>
          </cell>
          <cell r="BI497">
            <v>2758.7083000000002</v>
          </cell>
          <cell r="BJ497">
            <v>12.24</v>
          </cell>
          <cell r="BK497">
            <v>314.74099999999999</v>
          </cell>
          <cell r="BL497">
            <v>3852.4298399999998</v>
          </cell>
          <cell r="BM497">
            <v>26.150000000000002</v>
          </cell>
          <cell r="BN497">
            <v>102.70400000000001</v>
          </cell>
          <cell r="BO497">
            <v>2685.7096000000006</v>
          </cell>
          <cell r="BP497">
            <v>21.490000000000002</v>
          </cell>
          <cell r="BQ497">
            <v>160.28100000000001</v>
          </cell>
          <cell r="BR497">
            <v>3444.4386900000004</v>
          </cell>
          <cell r="BS497">
            <v>13.38</v>
          </cell>
          <cell r="BT497">
            <v>256.029</v>
          </cell>
          <cell r="BU497">
            <v>3425.6680200000001</v>
          </cell>
          <cell r="BV497">
            <v>455</v>
          </cell>
          <cell r="BW497">
            <v>5.1360000000000001</v>
          </cell>
          <cell r="BX497">
            <v>2336.88</v>
          </cell>
          <cell r="BY497">
            <v>21.97</v>
          </cell>
          <cell r="BZ497">
            <v>153.899</v>
          </cell>
          <cell r="CA497">
            <v>3381.1610299999998</v>
          </cell>
          <cell r="CB497">
            <v>21884.995480000001</v>
          </cell>
          <cell r="CD497">
            <v>6.84</v>
          </cell>
          <cell r="CE497">
            <v>35.631</v>
          </cell>
          <cell r="CF497">
            <v>243.71603999999999</v>
          </cell>
          <cell r="CG497">
            <v>6.74</v>
          </cell>
          <cell r="CH497">
            <v>29.400000000000002</v>
          </cell>
          <cell r="CI497">
            <v>198.15600000000003</v>
          </cell>
          <cell r="CJ497">
            <v>441.87204000000003</v>
          </cell>
          <cell r="CL497">
            <v>1520.27</v>
          </cell>
        </row>
        <row r="498">
          <cell r="A498" t="str">
            <v>11/07/2007</v>
          </cell>
          <cell r="B498">
            <v>39393</v>
          </cell>
          <cell r="C498">
            <v>95.218989577357817</v>
          </cell>
          <cell r="D498">
            <v>118.5578000108214</v>
          </cell>
          <cell r="E498">
            <v>36.829434940274894</v>
          </cell>
          <cell r="F498">
            <v>24.055575051946402</v>
          </cell>
          <cell r="G498">
            <v>116.30044136191677</v>
          </cell>
          <cell r="H498">
            <v>139.73016512283527</v>
          </cell>
          <cell r="I498">
            <v>69.39</v>
          </cell>
          <cell r="J498">
            <v>38.410000000000004</v>
          </cell>
          <cell r="K498">
            <v>192.41</v>
          </cell>
          <cell r="L498">
            <v>7390.468100000001</v>
          </cell>
          <cell r="M498">
            <v>82.33</v>
          </cell>
          <cell r="N498">
            <v>62.536000000000001</v>
          </cell>
          <cell r="O498">
            <v>5148.5888800000002</v>
          </cell>
          <cell r="P498">
            <v>81.28</v>
          </cell>
          <cell r="Q498">
            <v>153.81399999999999</v>
          </cell>
          <cell r="R498">
            <v>12502.001919999999</v>
          </cell>
          <cell r="S498">
            <v>28.29</v>
          </cell>
          <cell r="T498">
            <v>92.037000000000006</v>
          </cell>
          <cell r="U498">
            <v>2603.7267300000003</v>
          </cell>
          <cell r="V498">
            <v>23.39</v>
          </cell>
          <cell r="W498">
            <v>361.26</v>
          </cell>
          <cell r="X498">
            <v>8449.8714</v>
          </cell>
          <cell r="Y498">
            <v>78.22</v>
          </cell>
          <cell r="Z498">
            <v>68.302999999999997</v>
          </cell>
          <cell r="AA498">
            <v>5342.6606599999996</v>
          </cell>
          <cell r="AB498">
            <v>19.88</v>
          </cell>
          <cell r="AC498">
            <v>121.29900000000001</v>
          </cell>
          <cell r="AD498">
            <v>2411.4241200000001</v>
          </cell>
          <cell r="AE498">
            <v>59.58</v>
          </cell>
          <cell r="AF498">
            <v>125.61500000000001</v>
          </cell>
          <cell r="AG498">
            <v>7484.1417000000001</v>
          </cell>
          <cell r="AH498">
            <v>52.19</v>
          </cell>
          <cell r="AI498">
            <v>82.18</v>
          </cell>
          <cell r="AJ498">
            <v>4288.9742000000006</v>
          </cell>
          <cell r="AK498">
            <v>55621.857710000011</v>
          </cell>
          <cell r="AM498">
            <v>36.730000000000004</v>
          </cell>
          <cell r="AN498">
            <v>44.352000000000004</v>
          </cell>
          <cell r="AO498">
            <v>1629.0489600000003</v>
          </cell>
          <cell r="AP498">
            <v>62.940000000000005</v>
          </cell>
          <cell r="AQ498">
            <v>66.692999999999998</v>
          </cell>
          <cell r="AR498">
            <v>4197.6574200000005</v>
          </cell>
          <cell r="AS498">
            <v>120.56</v>
          </cell>
          <cell r="AT498">
            <v>41.86</v>
          </cell>
          <cell r="AU498">
            <v>5046.6415999999999</v>
          </cell>
          <cell r="AV498">
            <v>69.39</v>
          </cell>
          <cell r="AW498">
            <v>27.35</v>
          </cell>
          <cell r="AX498">
            <v>1897.8165000000001</v>
          </cell>
          <cell r="AY498">
            <v>4.25</v>
          </cell>
          <cell r="AZ498">
            <v>39.216000000000001</v>
          </cell>
          <cell r="BA498">
            <v>166.66800000000001</v>
          </cell>
          <cell r="BB498">
            <v>79.960000000000008</v>
          </cell>
          <cell r="BC498">
            <v>95.591000000000008</v>
          </cell>
          <cell r="BD498">
            <v>7643.456360000001</v>
          </cell>
          <cell r="BE498">
            <v>20581.288840000001</v>
          </cell>
          <cell r="BG498">
            <v>21.73</v>
          </cell>
          <cell r="BH498">
            <v>121.529</v>
          </cell>
          <cell r="BI498">
            <v>2640.8251700000001</v>
          </cell>
          <cell r="BJ498">
            <v>11.86</v>
          </cell>
          <cell r="BK498">
            <v>314.74099999999999</v>
          </cell>
          <cell r="BL498">
            <v>3732.8282599999998</v>
          </cell>
          <cell r="BM498">
            <v>24.82</v>
          </cell>
          <cell r="BN498">
            <v>102.70400000000001</v>
          </cell>
          <cell r="BO498">
            <v>2549.11328</v>
          </cell>
          <cell r="BP498">
            <v>20.46</v>
          </cell>
          <cell r="BQ498">
            <v>160.28100000000001</v>
          </cell>
          <cell r="BR498">
            <v>3279.3492600000004</v>
          </cell>
          <cell r="BS498">
            <v>12.81</v>
          </cell>
          <cell r="BT498">
            <v>256.029</v>
          </cell>
          <cell r="BU498">
            <v>3279.7314900000001</v>
          </cell>
          <cell r="BV498">
            <v>442.24</v>
          </cell>
          <cell r="BW498">
            <v>5.1360000000000001</v>
          </cell>
          <cell r="BX498">
            <v>2271.3446400000003</v>
          </cell>
          <cell r="BY498">
            <v>21.03</v>
          </cell>
          <cell r="BZ498">
            <v>153.899</v>
          </cell>
          <cell r="CA498">
            <v>3236.4959700000004</v>
          </cell>
          <cell r="CB498">
            <v>20989.68807</v>
          </cell>
          <cell r="CD498">
            <v>6.57</v>
          </cell>
          <cell r="CE498">
            <v>35.631</v>
          </cell>
          <cell r="CF498">
            <v>234.09567000000001</v>
          </cell>
          <cell r="CG498">
            <v>6.5200000000000005</v>
          </cell>
          <cell r="CH498">
            <v>29.400000000000002</v>
          </cell>
          <cell r="CI498">
            <v>191.68800000000002</v>
          </cell>
          <cell r="CJ498">
            <v>425.78367000000003</v>
          </cell>
          <cell r="CL498">
            <v>1475.6200000000001</v>
          </cell>
        </row>
        <row r="499">
          <cell r="A499" t="str">
            <v>11/08/2007</v>
          </cell>
          <cell r="B499">
            <v>39394</v>
          </cell>
          <cell r="C499">
            <v>96.211445494065075</v>
          </cell>
          <cell r="D499">
            <v>119.39810494733676</v>
          </cell>
          <cell r="E499">
            <v>36.759867490384146</v>
          </cell>
          <cell r="F499">
            <v>24.398339465503891</v>
          </cell>
          <cell r="G499">
            <v>116.23344892812104</v>
          </cell>
          <cell r="H499">
            <v>142.93193717277487</v>
          </cell>
          <cell r="I499">
            <v>70.98</v>
          </cell>
          <cell r="J499">
            <v>38.36</v>
          </cell>
          <cell r="K499">
            <v>192.41</v>
          </cell>
          <cell r="L499">
            <v>7380.8476000000001</v>
          </cell>
          <cell r="M499">
            <v>82.97</v>
          </cell>
          <cell r="N499">
            <v>62.536000000000001</v>
          </cell>
          <cell r="O499">
            <v>5188.6119200000003</v>
          </cell>
          <cell r="P499">
            <v>80.570000000000007</v>
          </cell>
          <cell r="Q499">
            <v>153.81399999999999</v>
          </cell>
          <cell r="R499">
            <v>12392.79398</v>
          </cell>
          <cell r="S499">
            <v>29.12</v>
          </cell>
          <cell r="T499">
            <v>92.037000000000006</v>
          </cell>
          <cell r="U499">
            <v>2680.1174400000004</v>
          </cell>
          <cell r="V499">
            <v>23.63</v>
          </cell>
          <cell r="W499">
            <v>361.26</v>
          </cell>
          <cell r="X499">
            <v>8536.5738000000001</v>
          </cell>
          <cell r="Y499">
            <v>78.84</v>
          </cell>
          <cell r="Z499">
            <v>68.302999999999997</v>
          </cell>
          <cell r="AA499">
            <v>5385.0085200000003</v>
          </cell>
          <cell r="AB499">
            <v>20.21</v>
          </cell>
          <cell r="AC499">
            <v>121.29900000000001</v>
          </cell>
          <cell r="AD499">
            <v>2451.4527900000003</v>
          </cell>
          <cell r="AE499">
            <v>62.26</v>
          </cell>
          <cell r="AF499">
            <v>125.61500000000001</v>
          </cell>
          <cell r="AG499">
            <v>7820.7899000000007</v>
          </cell>
          <cell r="AH499">
            <v>53.120000000000005</v>
          </cell>
          <cell r="AI499">
            <v>82.18</v>
          </cell>
          <cell r="AJ499">
            <v>4365.4016000000011</v>
          </cell>
          <cell r="AK499">
            <v>56201.597550000006</v>
          </cell>
          <cell r="AM499">
            <v>37.200000000000003</v>
          </cell>
          <cell r="AN499">
            <v>44.352000000000004</v>
          </cell>
          <cell r="AO499">
            <v>1649.8944000000004</v>
          </cell>
          <cell r="AP499">
            <v>62.95</v>
          </cell>
          <cell r="AQ499">
            <v>66.692999999999998</v>
          </cell>
          <cell r="AR499">
            <v>4198.3243499999999</v>
          </cell>
          <cell r="AS499">
            <v>123.32000000000001</v>
          </cell>
          <cell r="AT499">
            <v>41.86</v>
          </cell>
          <cell r="AU499">
            <v>5162.1752000000006</v>
          </cell>
          <cell r="AV499">
            <v>70.98</v>
          </cell>
          <cell r="AW499">
            <v>27.35</v>
          </cell>
          <cell r="AX499">
            <v>1941.3030000000001</v>
          </cell>
          <cell r="AY499">
            <v>4.3899999999999997</v>
          </cell>
          <cell r="AZ499">
            <v>39.216000000000001</v>
          </cell>
          <cell r="BA499">
            <v>172.15824000000001</v>
          </cell>
          <cell r="BB499">
            <v>79.540000000000006</v>
          </cell>
          <cell r="BC499">
            <v>95.591000000000008</v>
          </cell>
          <cell r="BD499">
            <v>7603.308140000001</v>
          </cell>
          <cell r="BE499">
            <v>20727.163330000003</v>
          </cell>
          <cell r="BG499">
            <v>21.66</v>
          </cell>
          <cell r="BH499">
            <v>121.529</v>
          </cell>
          <cell r="BI499">
            <v>2632.3181399999999</v>
          </cell>
          <cell r="BJ499">
            <v>11.68</v>
          </cell>
          <cell r="BK499">
            <v>314.74099999999999</v>
          </cell>
          <cell r="BL499">
            <v>3676.1748799999996</v>
          </cell>
          <cell r="BM499">
            <v>24.85</v>
          </cell>
          <cell r="BN499">
            <v>102.70400000000001</v>
          </cell>
          <cell r="BO499">
            <v>2552.1944000000003</v>
          </cell>
          <cell r="BP499">
            <v>19.86</v>
          </cell>
          <cell r="BQ499">
            <v>160.28100000000001</v>
          </cell>
          <cell r="BR499">
            <v>3183.18066</v>
          </cell>
          <cell r="BS499">
            <v>12.63</v>
          </cell>
          <cell r="BT499">
            <v>256.029</v>
          </cell>
          <cell r="BU499">
            <v>3233.6462700000002</v>
          </cell>
          <cell r="BV499">
            <v>478.5</v>
          </cell>
          <cell r="BW499">
            <v>5.1360000000000001</v>
          </cell>
          <cell r="BX499">
            <v>2457.576</v>
          </cell>
          <cell r="BY499">
            <v>20.89</v>
          </cell>
          <cell r="BZ499">
            <v>153.899</v>
          </cell>
          <cell r="CA499">
            <v>3214.9501100000002</v>
          </cell>
          <cell r="CB499">
            <v>20950.040460000004</v>
          </cell>
          <cell r="CD499">
            <v>6.6000000000000005</v>
          </cell>
          <cell r="CE499">
            <v>35.631</v>
          </cell>
          <cell r="CF499">
            <v>235.16460000000001</v>
          </cell>
          <cell r="CG499">
            <v>6.69</v>
          </cell>
          <cell r="CH499">
            <v>29.400000000000002</v>
          </cell>
          <cell r="CI499">
            <v>196.68600000000004</v>
          </cell>
          <cell r="CJ499">
            <v>431.85060000000004</v>
          </cell>
          <cell r="CL499">
            <v>1474.77</v>
          </cell>
        </row>
        <row r="500">
          <cell r="A500" t="str">
            <v>11/09/2007</v>
          </cell>
          <cell r="B500">
            <v>39395</v>
          </cell>
          <cell r="C500">
            <v>94.610934793698917</v>
          </cell>
          <cell r="D500">
            <v>119.25738000613346</v>
          </cell>
          <cell r="E500">
            <v>37.439390085639587</v>
          </cell>
          <cell r="F500">
            <v>23.627776738402368</v>
          </cell>
          <cell r="G500">
            <v>114.57282471626733</v>
          </cell>
          <cell r="H500">
            <v>139.6898912605719</v>
          </cell>
          <cell r="I500">
            <v>69.37</v>
          </cell>
          <cell r="J500">
            <v>37.33</v>
          </cell>
          <cell r="K500">
            <v>192.41</v>
          </cell>
          <cell r="L500">
            <v>7182.6652999999997</v>
          </cell>
          <cell r="M500">
            <v>83.02</v>
          </cell>
          <cell r="N500">
            <v>62.536000000000001</v>
          </cell>
          <cell r="O500">
            <v>5191.7387200000003</v>
          </cell>
          <cell r="P500">
            <v>79.17</v>
          </cell>
          <cell r="Q500">
            <v>153.81399999999999</v>
          </cell>
          <cell r="R500">
            <v>12177.454379999999</v>
          </cell>
          <cell r="S500">
            <v>27.88</v>
          </cell>
          <cell r="T500">
            <v>92.037000000000006</v>
          </cell>
          <cell r="U500">
            <v>2565.9915599999999</v>
          </cell>
          <cell r="V500">
            <v>23.17</v>
          </cell>
          <cell r="W500">
            <v>361.26</v>
          </cell>
          <cell r="X500">
            <v>8370.3942000000006</v>
          </cell>
          <cell r="Y500">
            <v>80.13</v>
          </cell>
          <cell r="Z500">
            <v>68.302999999999997</v>
          </cell>
          <cell r="AA500">
            <v>5473.1193899999998</v>
          </cell>
          <cell r="AB500">
            <v>18.63</v>
          </cell>
          <cell r="AC500">
            <v>121.29900000000001</v>
          </cell>
          <cell r="AD500">
            <v>2259.8003699999999</v>
          </cell>
          <cell r="AE500">
            <v>61.84</v>
          </cell>
          <cell r="AF500">
            <v>125.61500000000001</v>
          </cell>
          <cell r="AG500">
            <v>7768.0316000000012</v>
          </cell>
          <cell r="AH500">
            <v>52.050000000000004</v>
          </cell>
          <cell r="AI500">
            <v>82.18</v>
          </cell>
          <cell r="AJ500">
            <v>4277.469000000001</v>
          </cell>
          <cell r="AK500">
            <v>55266.664519999991</v>
          </cell>
          <cell r="AM500">
            <v>37.24</v>
          </cell>
          <cell r="AN500">
            <v>44.352000000000004</v>
          </cell>
          <cell r="AO500">
            <v>1651.6684800000003</v>
          </cell>
          <cell r="AP500">
            <v>63.21</v>
          </cell>
          <cell r="AQ500">
            <v>66.692999999999998</v>
          </cell>
          <cell r="AR500">
            <v>4215.66453</v>
          </cell>
          <cell r="AS500">
            <v>121.02</v>
          </cell>
          <cell r="AT500">
            <v>41.86</v>
          </cell>
          <cell r="AU500">
            <v>5065.8971999999994</v>
          </cell>
          <cell r="AV500">
            <v>69.37</v>
          </cell>
          <cell r="AW500">
            <v>27.35</v>
          </cell>
          <cell r="AX500">
            <v>1897.2695000000003</v>
          </cell>
          <cell r="AY500">
            <v>4.03</v>
          </cell>
          <cell r="AZ500">
            <v>39.216000000000001</v>
          </cell>
          <cell r="BA500">
            <v>158.04048</v>
          </cell>
          <cell r="BB500">
            <v>80.7</v>
          </cell>
          <cell r="BC500">
            <v>95.591000000000008</v>
          </cell>
          <cell r="BD500">
            <v>7714.1937000000007</v>
          </cell>
          <cell r="BE500">
            <v>20702.73389</v>
          </cell>
          <cell r="BG500">
            <v>22.42</v>
          </cell>
          <cell r="BH500">
            <v>121.529</v>
          </cell>
          <cell r="BI500">
            <v>2724.6801800000003</v>
          </cell>
          <cell r="BJ500">
            <v>12.030000000000001</v>
          </cell>
          <cell r="BK500">
            <v>314.74099999999999</v>
          </cell>
          <cell r="BL500">
            <v>3786.3342300000004</v>
          </cell>
          <cell r="BM500">
            <v>25.54</v>
          </cell>
          <cell r="BN500">
            <v>102.70400000000001</v>
          </cell>
          <cell r="BO500">
            <v>2623.06016</v>
          </cell>
          <cell r="BP500">
            <v>19.920000000000002</v>
          </cell>
          <cell r="BQ500">
            <v>160.28100000000001</v>
          </cell>
          <cell r="BR500">
            <v>3192.7975200000005</v>
          </cell>
          <cell r="BS500">
            <v>12.92</v>
          </cell>
          <cell r="BT500">
            <v>256.029</v>
          </cell>
          <cell r="BU500">
            <v>3307.8946799999999</v>
          </cell>
          <cell r="BV500">
            <v>479.85</v>
          </cell>
          <cell r="BW500">
            <v>5.1360000000000001</v>
          </cell>
          <cell r="BX500">
            <v>2464.5096000000003</v>
          </cell>
          <cell r="BY500">
            <v>21.04</v>
          </cell>
          <cell r="BZ500">
            <v>153.899</v>
          </cell>
          <cell r="CA500">
            <v>3238.03496</v>
          </cell>
          <cell r="CB500">
            <v>21337.31133</v>
          </cell>
          <cell r="CD500">
            <v>6.44</v>
          </cell>
          <cell r="CE500">
            <v>35.631</v>
          </cell>
          <cell r="CF500">
            <v>229.46364000000003</v>
          </cell>
          <cell r="CG500">
            <v>6.42</v>
          </cell>
          <cell r="CH500">
            <v>29.400000000000002</v>
          </cell>
          <cell r="CI500">
            <v>188.74800000000002</v>
          </cell>
          <cell r="CJ500">
            <v>418.21164000000005</v>
          </cell>
          <cell r="CL500">
            <v>1453.7</v>
          </cell>
        </row>
        <row r="501">
          <cell r="A501" t="str">
            <v>11/12/2007</v>
          </cell>
          <cell r="B501">
            <v>39398</v>
          </cell>
          <cell r="C501">
            <v>93.860582311125043</v>
          </cell>
          <cell r="D501">
            <v>118.65300725301462</v>
          </cell>
          <cell r="E501">
            <v>37.44573072064756</v>
          </cell>
          <cell r="F501">
            <v>23.66803775614764</v>
          </cell>
          <cell r="G501">
            <v>113.42843631778057</v>
          </cell>
          <cell r="H501">
            <v>137.15263793797826</v>
          </cell>
          <cell r="I501">
            <v>68.11</v>
          </cell>
          <cell r="J501">
            <v>36.28</v>
          </cell>
          <cell r="K501">
            <v>192.41</v>
          </cell>
          <cell r="L501">
            <v>6980.6347999999998</v>
          </cell>
          <cell r="M501">
            <v>83.28</v>
          </cell>
          <cell r="N501">
            <v>62.536000000000001</v>
          </cell>
          <cell r="O501">
            <v>5207.9980800000003</v>
          </cell>
          <cell r="P501">
            <v>79.66</v>
          </cell>
          <cell r="Q501">
            <v>153.81399999999999</v>
          </cell>
          <cell r="R501">
            <v>12252.82324</v>
          </cell>
          <cell r="S501">
            <v>27.16</v>
          </cell>
          <cell r="T501">
            <v>92.037000000000006</v>
          </cell>
          <cell r="U501">
            <v>2499.7249200000001</v>
          </cell>
          <cell r="V501">
            <v>22.900000000000002</v>
          </cell>
          <cell r="W501">
            <v>361.26</v>
          </cell>
          <cell r="X501">
            <v>8272.8540000000012</v>
          </cell>
          <cell r="Y501">
            <v>79.59</v>
          </cell>
          <cell r="Z501">
            <v>68.302999999999997</v>
          </cell>
          <cell r="AA501">
            <v>5436.2357700000002</v>
          </cell>
          <cell r="AB501">
            <v>18.91</v>
          </cell>
          <cell r="AC501">
            <v>121.29900000000001</v>
          </cell>
          <cell r="AD501">
            <v>2293.7640900000001</v>
          </cell>
          <cell r="AE501">
            <v>60.74</v>
          </cell>
          <cell r="AF501">
            <v>125.61500000000001</v>
          </cell>
          <cell r="AG501">
            <v>7629.8551000000007</v>
          </cell>
          <cell r="AH501">
            <v>51.77</v>
          </cell>
          <cell r="AI501">
            <v>82.18</v>
          </cell>
          <cell r="AJ501">
            <v>4254.4586000000008</v>
          </cell>
          <cell r="AK501">
            <v>54828.348599999998</v>
          </cell>
          <cell r="AM501">
            <v>37.14</v>
          </cell>
          <cell r="AN501">
            <v>44.352000000000004</v>
          </cell>
          <cell r="AO501">
            <v>1647.2332800000001</v>
          </cell>
          <cell r="AP501">
            <v>63.22</v>
          </cell>
          <cell r="AQ501">
            <v>66.692999999999998</v>
          </cell>
          <cell r="AR501">
            <v>4216.3314599999994</v>
          </cell>
          <cell r="AS501">
            <v>118.75</v>
          </cell>
          <cell r="AT501">
            <v>41.86</v>
          </cell>
          <cell r="AU501">
            <v>4970.875</v>
          </cell>
          <cell r="AV501">
            <v>68.11</v>
          </cell>
          <cell r="AW501">
            <v>27.35</v>
          </cell>
          <cell r="AX501">
            <v>1862.8085000000001</v>
          </cell>
          <cell r="AY501">
            <v>4.07</v>
          </cell>
          <cell r="AZ501">
            <v>39.216000000000001</v>
          </cell>
          <cell r="BA501">
            <v>159.60912000000002</v>
          </cell>
          <cell r="BB501">
            <v>80.98</v>
          </cell>
          <cell r="BC501">
            <v>95.591000000000008</v>
          </cell>
          <cell r="BD501">
            <v>7740.9591800000007</v>
          </cell>
          <cell r="BE501">
            <v>20597.81654</v>
          </cell>
          <cell r="BG501">
            <v>22.23</v>
          </cell>
          <cell r="BH501">
            <v>121.529</v>
          </cell>
          <cell r="BI501">
            <v>2701.5896699999998</v>
          </cell>
          <cell r="BJ501">
            <v>11.92</v>
          </cell>
          <cell r="BK501">
            <v>314.74099999999999</v>
          </cell>
          <cell r="BL501">
            <v>3751.71272</v>
          </cell>
          <cell r="BM501">
            <v>25.39</v>
          </cell>
          <cell r="BN501">
            <v>102.70400000000001</v>
          </cell>
          <cell r="BO501">
            <v>2607.6545600000004</v>
          </cell>
          <cell r="BP501">
            <v>20.03</v>
          </cell>
          <cell r="BQ501">
            <v>160.28100000000001</v>
          </cell>
          <cell r="BR501">
            <v>3210.4284300000004</v>
          </cell>
          <cell r="BS501">
            <v>12.97</v>
          </cell>
          <cell r="BT501">
            <v>256.029</v>
          </cell>
          <cell r="BU501">
            <v>3320.6961300000003</v>
          </cell>
          <cell r="BV501">
            <v>492.76</v>
          </cell>
          <cell r="BW501">
            <v>5.1360000000000001</v>
          </cell>
          <cell r="BX501">
            <v>2530.8153600000001</v>
          </cell>
          <cell r="BY501">
            <v>20.91</v>
          </cell>
          <cell r="BZ501">
            <v>153.899</v>
          </cell>
          <cell r="CA501">
            <v>3218.0280900000002</v>
          </cell>
          <cell r="CB501">
            <v>21340.92496</v>
          </cell>
          <cell r="CD501">
            <v>6.46</v>
          </cell>
          <cell r="CE501">
            <v>35.631</v>
          </cell>
          <cell r="CF501">
            <v>230.17626000000001</v>
          </cell>
          <cell r="CG501">
            <v>6.42</v>
          </cell>
          <cell r="CH501">
            <v>29.400000000000002</v>
          </cell>
          <cell r="CI501">
            <v>188.74800000000002</v>
          </cell>
          <cell r="CJ501">
            <v>418.92426</v>
          </cell>
          <cell r="CL501">
            <v>1439.18</v>
          </cell>
        </row>
        <row r="502">
          <cell r="A502" t="str">
            <v>11/13/2007</v>
          </cell>
          <cell r="B502">
            <v>39399</v>
          </cell>
          <cell r="C502">
            <v>96.763217120616346</v>
          </cell>
          <cell r="D502">
            <v>122.07020207396178</v>
          </cell>
          <cell r="E502">
            <v>39.280630336299573</v>
          </cell>
          <cell r="F502">
            <v>24.351483532373969</v>
          </cell>
          <cell r="G502">
            <v>116.72840479192936</v>
          </cell>
          <cell r="H502">
            <v>141.24043495771244</v>
          </cell>
          <cell r="I502">
            <v>70.14</v>
          </cell>
          <cell r="J502">
            <v>37.369999999999997</v>
          </cell>
          <cell r="K502">
            <v>192.41</v>
          </cell>
          <cell r="L502">
            <v>7190.3616999999995</v>
          </cell>
          <cell r="M502">
            <v>87.76</v>
          </cell>
          <cell r="N502">
            <v>62.536000000000001</v>
          </cell>
          <cell r="O502">
            <v>5488.1593600000006</v>
          </cell>
          <cell r="P502">
            <v>81</v>
          </cell>
          <cell r="Q502">
            <v>153.81399999999999</v>
          </cell>
          <cell r="R502">
            <v>12458.933999999999</v>
          </cell>
          <cell r="S502">
            <v>29</v>
          </cell>
          <cell r="T502">
            <v>92.037000000000006</v>
          </cell>
          <cell r="U502">
            <v>2669.0730000000003</v>
          </cell>
          <cell r="V502">
            <v>23.650000000000002</v>
          </cell>
          <cell r="W502">
            <v>361.26</v>
          </cell>
          <cell r="X502">
            <v>8543.7990000000009</v>
          </cell>
          <cell r="Y502">
            <v>81.16</v>
          </cell>
          <cell r="Z502">
            <v>68.302999999999997</v>
          </cell>
          <cell r="AA502">
            <v>5543.4714799999992</v>
          </cell>
          <cell r="AB502">
            <v>19.27</v>
          </cell>
          <cell r="AC502">
            <v>121.29900000000001</v>
          </cell>
          <cell r="AD502">
            <v>2337.4317300000002</v>
          </cell>
          <cell r="AE502">
            <v>62.99</v>
          </cell>
          <cell r="AF502">
            <v>125.61500000000001</v>
          </cell>
          <cell r="AG502">
            <v>7912.4888500000006</v>
          </cell>
          <cell r="AH502">
            <v>53.300000000000004</v>
          </cell>
          <cell r="AI502">
            <v>82.18</v>
          </cell>
          <cell r="AJ502">
            <v>4380.1940000000004</v>
          </cell>
          <cell r="AK502">
            <v>56523.913120000005</v>
          </cell>
          <cell r="AM502">
            <v>38.07</v>
          </cell>
          <cell r="AN502">
            <v>44.352000000000004</v>
          </cell>
          <cell r="AO502">
            <v>1688.4806400000002</v>
          </cell>
          <cell r="AP502">
            <v>64.03</v>
          </cell>
          <cell r="AQ502">
            <v>66.692999999999998</v>
          </cell>
          <cell r="AR502">
            <v>4270.3527899999999</v>
          </cell>
          <cell r="AS502">
            <v>122.89</v>
          </cell>
          <cell r="AT502">
            <v>41.86</v>
          </cell>
          <cell r="AU502">
            <v>5144.1754000000001</v>
          </cell>
          <cell r="AV502">
            <v>70.14</v>
          </cell>
          <cell r="AW502">
            <v>27.35</v>
          </cell>
          <cell r="AX502">
            <v>1918.3290000000002</v>
          </cell>
          <cell r="AY502">
            <v>4.01</v>
          </cell>
          <cell r="AZ502">
            <v>39.216000000000001</v>
          </cell>
          <cell r="BA502">
            <v>157.25615999999999</v>
          </cell>
          <cell r="BB502">
            <v>83.820000000000007</v>
          </cell>
          <cell r="BC502">
            <v>95.591000000000008</v>
          </cell>
          <cell r="BD502">
            <v>8012.4376200000015</v>
          </cell>
          <cell r="BE502">
            <v>21191.031610000002</v>
          </cell>
          <cell r="BG502">
            <v>23.39</v>
          </cell>
          <cell r="BH502">
            <v>121.529</v>
          </cell>
          <cell r="BI502">
            <v>2842.56331</v>
          </cell>
          <cell r="BJ502">
            <v>12.43</v>
          </cell>
          <cell r="BK502">
            <v>314.74099999999999</v>
          </cell>
          <cell r="BL502">
            <v>3912.2306299999996</v>
          </cell>
          <cell r="BM502">
            <v>26.6</v>
          </cell>
          <cell r="BN502">
            <v>102.70400000000001</v>
          </cell>
          <cell r="BO502">
            <v>2731.9264000000003</v>
          </cell>
          <cell r="BP502">
            <v>21.12</v>
          </cell>
          <cell r="BQ502">
            <v>160.28100000000001</v>
          </cell>
          <cell r="BR502">
            <v>3385.1347200000005</v>
          </cell>
          <cell r="BS502">
            <v>13.68</v>
          </cell>
          <cell r="BT502">
            <v>256.029</v>
          </cell>
          <cell r="BU502">
            <v>3502.4767199999997</v>
          </cell>
          <cell r="BV502">
            <v>512</v>
          </cell>
          <cell r="BW502">
            <v>5.1360000000000001</v>
          </cell>
          <cell r="BX502">
            <v>2629.6320000000001</v>
          </cell>
          <cell r="BY502">
            <v>21.98</v>
          </cell>
          <cell r="BZ502">
            <v>153.899</v>
          </cell>
          <cell r="CA502">
            <v>3382.7000200000002</v>
          </cell>
          <cell r="CB502">
            <v>22386.663800000002</v>
          </cell>
          <cell r="CD502">
            <v>6.75</v>
          </cell>
          <cell r="CE502">
            <v>35.631</v>
          </cell>
          <cell r="CF502">
            <v>240.50925000000001</v>
          </cell>
          <cell r="CG502">
            <v>6.48</v>
          </cell>
          <cell r="CH502">
            <v>29.400000000000002</v>
          </cell>
          <cell r="CI502">
            <v>190.51200000000003</v>
          </cell>
          <cell r="CJ502">
            <v>431.02125000000001</v>
          </cell>
          <cell r="CL502">
            <v>1481.05</v>
          </cell>
        </row>
        <row r="503">
          <cell r="A503" t="str">
            <v>11/14/2007</v>
          </cell>
          <cell r="B503">
            <v>39400</v>
          </cell>
          <cell r="C503">
            <v>95.802148474047286</v>
          </cell>
          <cell r="D503">
            <v>121.68656412949888</v>
          </cell>
          <cell r="E503">
            <v>38.950920509337095</v>
          </cell>
          <cell r="F503">
            <v>24.4470784495185</v>
          </cell>
          <cell r="G503">
            <v>115.90321563682218</v>
          </cell>
          <cell r="H503">
            <v>143.31453886427707</v>
          </cell>
          <cell r="I503">
            <v>71.17</v>
          </cell>
          <cell r="J503">
            <v>36.74</v>
          </cell>
          <cell r="K503">
            <v>192.41</v>
          </cell>
          <cell r="L503">
            <v>7069.1433999999999</v>
          </cell>
          <cell r="M503">
            <v>85.77</v>
          </cell>
          <cell r="N503">
            <v>62.536000000000001</v>
          </cell>
          <cell r="O503">
            <v>5363.7127199999995</v>
          </cell>
          <cell r="P503">
            <v>80.05</v>
          </cell>
          <cell r="Q503">
            <v>153.81399999999999</v>
          </cell>
          <cell r="R503">
            <v>12312.810699999998</v>
          </cell>
          <cell r="S503">
            <v>29.09</v>
          </cell>
          <cell r="T503">
            <v>92.037000000000006</v>
          </cell>
          <cell r="U503">
            <v>2677.3563300000001</v>
          </cell>
          <cell r="V503">
            <v>23.54</v>
          </cell>
          <cell r="W503">
            <v>361.26</v>
          </cell>
          <cell r="X503">
            <v>8504.0604000000003</v>
          </cell>
          <cell r="Y503">
            <v>80.790000000000006</v>
          </cell>
          <cell r="Z503">
            <v>68.302999999999997</v>
          </cell>
          <cell r="AA503">
            <v>5518.1993700000003</v>
          </cell>
          <cell r="AB503">
            <v>19.12</v>
          </cell>
          <cell r="AC503">
            <v>121.29900000000001</v>
          </cell>
          <cell r="AD503">
            <v>2319.2368800000004</v>
          </cell>
          <cell r="AE503">
            <v>62.910000000000004</v>
          </cell>
          <cell r="AF503">
            <v>125.61500000000001</v>
          </cell>
          <cell r="AG503">
            <v>7902.4396500000012</v>
          </cell>
          <cell r="AH503">
            <v>52.27</v>
          </cell>
          <cell r="AI503">
            <v>82.18</v>
          </cell>
          <cell r="AJ503">
            <v>4295.548600000001</v>
          </cell>
          <cell r="AK503">
            <v>55962.508049999997</v>
          </cell>
          <cell r="AM503">
            <v>37.64</v>
          </cell>
          <cell r="AN503">
            <v>44.352000000000004</v>
          </cell>
          <cell r="AO503">
            <v>1669.4092800000001</v>
          </cell>
          <cell r="AP503">
            <v>63.57</v>
          </cell>
          <cell r="AQ503">
            <v>66.692999999999998</v>
          </cell>
          <cell r="AR503">
            <v>4239.6740099999997</v>
          </cell>
          <cell r="AS503">
            <v>122.80000000000001</v>
          </cell>
          <cell r="AT503">
            <v>41.86</v>
          </cell>
          <cell r="AU503">
            <v>5140.4080000000004</v>
          </cell>
          <cell r="AV503">
            <v>71.17</v>
          </cell>
          <cell r="AW503">
            <v>27.35</v>
          </cell>
          <cell r="AX503">
            <v>1946.4995000000001</v>
          </cell>
          <cell r="AY503">
            <v>4.25</v>
          </cell>
          <cell r="AZ503">
            <v>39.216000000000001</v>
          </cell>
          <cell r="BA503">
            <v>166.66800000000001</v>
          </cell>
          <cell r="BB503">
            <v>83.29</v>
          </cell>
          <cell r="BC503">
            <v>95.591000000000008</v>
          </cell>
          <cell r="BD503">
            <v>7961.7743900000014</v>
          </cell>
          <cell r="BE503">
            <v>21124.43318</v>
          </cell>
          <cell r="BG503">
            <v>23.07</v>
          </cell>
          <cell r="BH503">
            <v>121.529</v>
          </cell>
          <cell r="BI503">
            <v>2803.6740300000001</v>
          </cell>
          <cell r="BJ503">
            <v>12.64</v>
          </cell>
          <cell r="BK503">
            <v>314.74099999999999</v>
          </cell>
          <cell r="BL503">
            <v>3978.3262399999999</v>
          </cell>
          <cell r="BM503">
            <v>26.17</v>
          </cell>
          <cell r="BN503">
            <v>102.70400000000001</v>
          </cell>
          <cell r="BO503">
            <v>2687.7636800000005</v>
          </cell>
          <cell r="BP503">
            <v>20.85</v>
          </cell>
          <cell r="BQ503">
            <v>160.28100000000001</v>
          </cell>
          <cell r="BR503">
            <v>3341.8588500000005</v>
          </cell>
          <cell r="BS503">
            <v>13.450000000000001</v>
          </cell>
          <cell r="BT503">
            <v>256.029</v>
          </cell>
          <cell r="BU503">
            <v>3443.5900500000002</v>
          </cell>
          <cell r="BV503">
            <v>504.3</v>
          </cell>
          <cell r="BW503">
            <v>5.1360000000000001</v>
          </cell>
          <cell r="BX503">
            <v>2590.0848000000001</v>
          </cell>
          <cell r="BY503">
            <v>21.79</v>
          </cell>
          <cell r="BZ503">
            <v>153.899</v>
          </cell>
          <cell r="CA503">
            <v>3353.45921</v>
          </cell>
          <cell r="CB503">
            <v>22198.756860000001</v>
          </cell>
          <cell r="CD503">
            <v>6.88</v>
          </cell>
          <cell r="CE503">
            <v>35.631</v>
          </cell>
          <cell r="CF503">
            <v>245.14127999999999</v>
          </cell>
          <cell r="CG503">
            <v>6.38</v>
          </cell>
          <cell r="CH503">
            <v>29.400000000000002</v>
          </cell>
          <cell r="CI503">
            <v>187.572</v>
          </cell>
          <cell r="CJ503">
            <v>432.71328</v>
          </cell>
          <cell r="CL503">
            <v>1470.58</v>
          </cell>
        </row>
        <row r="504">
          <cell r="A504" t="str">
            <v>11/15/2007</v>
          </cell>
          <cell r="B504">
            <v>39401</v>
          </cell>
          <cell r="C504">
            <v>95.053159313412692</v>
          </cell>
          <cell r="D504">
            <v>120.78749363350146</v>
          </cell>
          <cell r="E504">
            <v>37.973180792584373</v>
          </cell>
          <cell r="F504">
            <v>24.460168280285817</v>
          </cell>
          <cell r="G504">
            <v>114.37184741488021</v>
          </cell>
          <cell r="H504">
            <v>140.41482078131293</v>
          </cell>
          <cell r="I504">
            <v>69.73</v>
          </cell>
          <cell r="J504">
            <v>36.69</v>
          </cell>
          <cell r="K504">
            <v>192.41</v>
          </cell>
          <cell r="L504">
            <v>7059.522899999999</v>
          </cell>
          <cell r="M504">
            <v>84.75</v>
          </cell>
          <cell r="N504">
            <v>62.536000000000001</v>
          </cell>
          <cell r="O504">
            <v>5299.9260000000004</v>
          </cell>
          <cell r="P504">
            <v>79.989999999999995</v>
          </cell>
          <cell r="Q504">
            <v>153.81399999999999</v>
          </cell>
          <cell r="R504">
            <v>12303.581859999998</v>
          </cell>
          <cell r="S504">
            <v>28.16</v>
          </cell>
          <cell r="T504">
            <v>92.037000000000006</v>
          </cell>
          <cell r="U504">
            <v>2591.7619200000004</v>
          </cell>
          <cell r="V504">
            <v>23.53</v>
          </cell>
          <cell r="W504">
            <v>361.26</v>
          </cell>
          <cell r="X504">
            <v>8500.4477999999999</v>
          </cell>
          <cell r="Y504">
            <v>79.34</v>
          </cell>
          <cell r="Z504">
            <v>68.302999999999997</v>
          </cell>
          <cell r="AA504">
            <v>5419.1600200000003</v>
          </cell>
          <cell r="AB504">
            <v>18.740000000000002</v>
          </cell>
          <cell r="AC504">
            <v>121.29900000000001</v>
          </cell>
          <cell r="AD504">
            <v>2273.1432600000003</v>
          </cell>
          <cell r="AE504">
            <v>61.97</v>
          </cell>
          <cell r="AF504">
            <v>125.61500000000001</v>
          </cell>
          <cell r="AG504">
            <v>7784.3615500000005</v>
          </cell>
          <cell r="AH504">
            <v>52.24</v>
          </cell>
          <cell r="AI504">
            <v>82.18</v>
          </cell>
          <cell r="AJ504">
            <v>4293.0832000000009</v>
          </cell>
          <cell r="AK504">
            <v>55524.988510000003</v>
          </cell>
          <cell r="AM504">
            <v>37.75</v>
          </cell>
          <cell r="AN504">
            <v>44.352000000000004</v>
          </cell>
          <cell r="AO504">
            <v>1674.2880000000002</v>
          </cell>
          <cell r="AP504">
            <v>63.57</v>
          </cell>
          <cell r="AQ504">
            <v>66.692999999999998</v>
          </cell>
          <cell r="AR504">
            <v>4239.6740099999997</v>
          </cell>
          <cell r="AS504">
            <v>120</v>
          </cell>
          <cell r="AT504">
            <v>41.86</v>
          </cell>
          <cell r="AU504">
            <v>5023.2</v>
          </cell>
          <cell r="AV504">
            <v>69.73</v>
          </cell>
          <cell r="AW504">
            <v>27.35</v>
          </cell>
          <cell r="AX504">
            <v>1907.1155000000001</v>
          </cell>
          <cell r="AY504">
            <v>4.09</v>
          </cell>
          <cell r="AZ504">
            <v>39.216000000000001</v>
          </cell>
          <cell r="BA504">
            <v>160.39344</v>
          </cell>
          <cell r="BB504">
            <v>83.31</v>
          </cell>
          <cell r="BC504">
            <v>95.591000000000008</v>
          </cell>
          <cell r="BD504">
            <v>7963.6862100000008</v>
          </cell>
          <cell r="BE504">
            <v>20968.35716</v>
          </cell>
          <cell r="BG504">
            <v>22.400000000000002</v>
          </cell>
          <cell r="BH504">
            <v>121.529</v>
          </cell>
          <cell r="BI504">
            <v>2722.2496000000001</v>
          </cell>
          <cell r="BJ504">
            <v>12.32</v>
          </cell>
          <cell r="BK504">
            <v>314.74099999999999</v>
          </cell>
          <cell r="BL504">
            <v>3877.6091200000001</v>
          </cell>
          <cell r="BM504">
            <v>25.67</v>
          </cell>
          <cell r="BN504">
            <v>102.70400000000001</v>
          </cell>
          <cell r="BO504">
            <v>2636.4116800000002</v>
          </cell>
          <cell r="BP504">
            <v>19.990000000000002</v>
          </cell>
          <cell r="BQ504">
            <v>160.28100000000001</v>
          </cell>
          <cell r="BR504">
            <v>3204.0171900000005</v>
          </cell>
          <cell r="BS504">
            <v>13.15</v>
          </cell>
          <cell r="BT504">
            <v>256.029</v>
          </cell>
          <cell r="BU504">
            <v>3366.7813500000002</v>
          </cell>
          <cell r="BV504">
            <v>492.05</v>
          </cell>
          <cell r="BW504">
            <v>5.1360000000000001</v>
          </cell>
          <cell r="BX504">
            <v>2527.1687999999999</v>
          </cell>
          <cell r="BY504">
            <v>21.490000000000002</v>
          </cell>
          <cell r="BZ504">
            <v>153.899</v>
          </cell>
          <cell r="CA504">
            <v>3307.2895100000005</v>
          </cell>
          <cell r="CB504">
            <v>21641.527249999999</v>
          </cell>
          <cell r="CD504">
            <v>6.87</v>
          </cell>
          <cell r="CE504">
            <v>35.631</v>
          </cell>
          <cell r="CF504">
            <v>244.78497000000002</v>
          </cell>
          <cell r="CG504">
            <v>6.4</v>
          </cell>
          <cell r="CH504">
            <v>29.400000000000002</v>
          </cell>
          <cell r="CI504">
            <v>188.16000000000003</v>
          </cell>
          <cell r="CJ504">
            <v>432.94497000000001</v>
          </cell>
          <cell r="CL504">
            <v>1451.15</v>
          </cell>
        </row>
        <row r="505">
          <cell r="A505" t="str">
            <v>11/16/2007</v>
          </cell>
          <cell r="B505">
            <v>39402</v>
          </cell>
          <cell r="C505">
            <v>94.344891585175972</v>
          </cell>
          <cell r="D505">
            <v>120.27219904511064</v>
          </cell>
          <cell r="E505">
            <v>37.104728547397684</v>
          </cell>
          <cell r="F505">
            <v>25.267917448800631</v>
          </cell>
          <cell r="G505">
            <v>114.97005044136191</v>
          </cell>
          <cell r="H505">
            <v>137.93797825211436</v>
          </cell>
          <cell r="I505">
            <v>68.5</v>
          </cell>
          <cell r="J505">
            <v>35.770000000000003</v>
          </cell>
          <cell r="K505">
            <v>192.41</v>
          </cell>
          <cell r="L505">
            <v>6882.5057000000006</v>
          </cell>
          <cell r="M505">
            <v>84.55</v>
          </cell>
          <cell r="N505">
            <v>62.536000000000001</v>
          </cell>
          <cell r="O505">
            <v>5287.4188000000004</v>
          </cell>
          <cell r="P505">
            <v>79.92</v>
          </cell>
          <cell r="Q505">
            <v>153.81399999999999</v>
          </cell>
          <cell r="R505">
            <v>12292.81488</v>
          </cell>
          <cell r="S505">
            <v>28.1</v>
          </cell>
          <cell r="T505">
            <v>92.037000000000006</v>
          </cell>
          <cell r="U505">
            <v>2586.2397000000001</v>
          </cell>
          <cell r="V505">
            <v>23.34</v>
          </cell>
          <cell r="W505">
            <v>361.26</v>
          </cell>
          <cell r="X505">
            <v>8431.8083999999999</v>
          </cell>
          <cell r="Y505">
            <v>78.800000000000011</v>
          </cell>
          <cell r="Z505">
            <v>68.302999999999997</v>
          </cell>
          <cell r="AA505">
            <v>5382.2764000000006</v>
          </cell>
          <cell r="AB505">
            <v>18.77</v>
          </cell>
          <cell r="AC505">
            <v>121.29900000000001</v>
          </cell>
          <cell r="AD505">
            <v>2276.7822300000003</v>
          </cell>
          <cell r="AE505">
            <v>61.61</v>
          </cell>
          <cell r="AF505">
            <v>125.61500000000001</v>
          </cell>
          <cell r="AG505">
            <v>7739.1401500000002</v>
          </cell>
          <cell r="AH505">
            <v>51.5</v>
          </cell>
          <cell r="AI505">
            <v>82.18</v>
          </cell>
          <cell r="AJ505">
            <v>4232.2700000000004</v>
          </cell>
          <cell r="AK505">
            <v>55111.256259999995</v>
          </cell>
          <cell r="AM505">
            <v>36.99</v>
          </cell>
          <cell r="AN505">
            <v>44.352000000000004</v>
          </cell>
          <cell r="AO505">
            <v>1640.5804800000003</v>
          </cell>
          <cell r="AP505">
            <v>63.57</v>
          </cell>
          <cell r="AQ505">
            <v>66.692999999999998</v>
          </cell>
          <cell r="AR505">
            <v>4239.6740099999997</v>
          </cell>
          <cell r="AS505">
            <v>120.78</v>
          </cell>
          <cell r="AT505">
            <v>41.86</v>
          </cell>
          <cell r="AU505">
            <v>5055.8508000000002</v>
          </cell>
          <cell r="AV505">
            <v>68.5</v>
          </cell>
          <cell r="AW505">
            <v>27.35</v>
          </cell>
          <cell r="AX505">
            <v>1873.4750000000001</v>
          </cell>
          <cell r="AY505">
            <v>4.01</v>
          </cell>
          <cell r="AZ505">
            <v>39.216000000000001</v>
          </cell>
          <cell r="BA505">
            <v>157.25615999999999</v>
          </cell>
          <cell r="BB505">
            <v>82.77</v>
          </cell>
          <cell r="BC505">
            <v>95.591000000000008</v>
          </cell>
          <cell r="BD505">
            <v>7912.0670700000001</v>
          </cell>
          <cell r="BE505">
            <v>20878.90352</v>
          </cell>
          <cell r="BG505">
            <v>22</v>
          </cell>
          <cell r="BH505">
            <v>121.529</v>
          </cell>
          <cell r="BI505">
            <v>2673.6379999999999</v>
          </cell>
          <cell r="BJ505">
            <v>12.16</v>
          </cell>
          <cell r="BK505">
            <v>314.74099999999999</v>
          </cell>
          <cell r="BL505">
            <v>3827.25056</v>
          </cell>
          <cell r="BM505">
            <v>25.05</v>
          </cell>
          <cell r="BN505">
            <v>102.70400000000001</v>
          </cell>
          <cell r="BO505">
            <v>2572.7352000000001</v>
          </cell>
          <cell r="BP505">
            <v>19.240000000000002</v>
          </cell>
          <cell r="BQ505">
            <v>160.28100000000001</v>
          </cell>
          <cell r="BR505">
            <v>3083.8064400000003</v>
          </cell>
          <cell r="BS505">
            <v>12.84</v>
          </cell>
          <cell r="BT505">
            <v>256.029</v>
          </cell>
          <cell r="BU505">
            <v>3287.4123599999998</v>
          </cell>
          <cell r="BV505">
            <v>474</v>
          </cell>
          <cell r="BW505">
            <v>5.1360000000000001</v>
          </cell>
          <cell r="BX505">
            <v>2434.4639999999999</v>
          </cell>
          <cell r="BY505">
            <v>21.23</v>
          </cell>
          <cell r="BZ505">
            <v>153.899</v>
          </cell>
          <cell r="CA505">
            <v>3267.2757700000002</v>
          </cell>
          <cell r="CB505">
            <v>21146.582329999997</v>
          </cell>
          <cell r="CD505">
            <v>7.23</v>
          </cell>
          <cell r="CE505">
            <v>35.631</v>
          </cell>
          <cell r="CF505">
            <v>257.61213000000004</v>
          </cell>
          <cell r="CG505">
            <v>6.45</v>
          </cell>
          <cell r="CH505">
            <v>29.400000000000002</v>
          </cell>
          <cell r="CI505">
            <v>189.63000000000002</v>
          </cell>
          <cell r="CJ505">
            <v>447.24213000000009</v>
          </cell>
          <cell r="CL505">
            <v>1458.74</v>
          </cell>
        </row>
        <row r="506">
          <cell r="A506" t="str">
            <v>11/19/2007</v>
          </cell>
          <cell r="B506">
            <v>39405</v>
          </cell>
          <cell r="C506">
            <v>91.628412225369871</v>
          </cell>
          <cell r="D506">
            <v>117.26137365592126</v>
          </cell>
          <cell r="E506">
            <v>34.604708965129497</v>
          </cell>
          <cell r="F506">
            <v>24.720327607464107</v>
          </cell>
          <cell r="G506">
            <v>112.96264186633039</v>
          </cell>
          <cell r="H506">
            <v>132.90374546919048</v>
          </cell>
          <cell r="I506">
            <v>66</v>
          </cell>
          <cell r="J506">
            <v>34.07</v>
          </cell>
          <cell r="K506">
            <v>192.41</v>
          </cell>
          <cell r="L506">
            <v>6555.4087</v>
          </cell>
          <cell r="M506">
            <v>82.08</v>
          </cell>
          <cell r="N506">
            <v>62.536000000000001</v>
          </cell>
          <cell r="O506">
            <v>5132.9548800000002</v>
          </cell>
          <cell r="P506">
            <v>78.27</v>
          </cell>
          <cell r="Q506">
            <v>153.81399999999999</v>
          </cell>
          <cell r="R506">
            <v>12039.021779999999</v>
          </cell>
          <cell r="S506">
            <v>29.35</v>
          </cell>
          <cell r="T506">
            <v>92.037000000000006</v>
          </cell>
          <cell r="U506">
            <v>2701.2859500000004</v>
          </cell>
          <cell r="V506">
            <v>22.26</v>
          </cell>
          <cell r="W506">
            <v>361.26</v>
          </cell>
          <cell r="X506">
            <v>8041.6476000000002</v>
          </cell>
          <cell r="Y506">
            <v>76.86</v>
          </cell>
          <cell r="Z506">
            <v>68.302999999999997</v>
          </cell>
          <cell r="AA506">
            <v>5249.7685799999999</v>
          </cell>
          <cell r="AB506">
            <v>18.309999999999999</v>
          </cell>
          <cell r="AC506">
            <v>121.29900000000001</v>
          </cell>
          <cell r="AD506">
            <v>2220.9846899999998</v>
          </cell>
          <cell r="AE506">
            <v>59.79</v>
          </cell>
          <cell r="AF506">
            <v>125.61500000000001</v>
          </cell>
          <cell r="AG506">
            <v>7510.5208500000008</v>
          </cell>
          <cell r="AH506">
            <v>49.56</v>
          </cell>
          <cell r="AI506">
            <v>82.18</v>
          </cell>
          <cell r="AJ506">
            <v>4072.8408000000004</v>
          </cell>
          <cell r="AK506">
            <v>53524.433830000002</v>
          </cell>
          <cell r="AM506">
            <v>35.119999999999997</v>
          </cell>
          <cell r="AN506">
            <v>44.352000000000004</v>
          </cell>
          <cell r="AO506">
            <v>1557.6422400000001</v>
          </cell>
          <cell r="AP506">
            <v>63.57</v>
          </cell>
          <cell r="AQ506">
            <v>66.692999999999998</v>
          </cell>
          <cell r="AR506">
            <v>4239.6740099999997</v>
          </cell>
          <cell r="AS506">
            <v>116.45</v>
          </cell>
          <cell r="AT506">
            <v>41.86</v>
          </cell>
          <cell r="AU506">
            <v>4874.5969999999998</v>
          </cell>
          <cell r="AV506">
            <v>66</v>
          </cell>
          <cell r="AW506">
            <v>27.35</v>
          </cell>
          <cell r="AX506">
            <v>1805.1000000000001</v>
          </cell>
          <cell r="AY506">
            <v>3.94</v>
          </cell>
          <cell r="AZ506">
            <v>39.216000000000001</v>
          </cell>
          <cell r="BA506">
            <v>154.51104000000001</v>
          </cell>
          <cell r="BB506">
            <v>80.81</v>
          </cell>
          <cell r="BC506">
            <v>95.591000000000008</v>
          </cell>
          <cell r="BD506">
            <v>7724.7087100000008</v>
          </cell>
          <cell r="BE506">
            <v>20356.233</v>
          </cell>
          <cell r="BG506">
            <v>20.700000000000003</v>
          </cell>
          <cell r="BH506">
            <v>121.529</v>
          </cell>
          <cell r="BI506">
            <v>2515.6503000000002</v>
          </cell>
          <cell r="BJ506">
            <v>11.25</v>
          </cell>
          <cell r="BK506">
            <v>314.74099999999999</v>
          </cell>
          <cell r="BL506">
            <v>3540.8362499999998</v>
          </cell>
          <cell r="BM506">
            <v>23.42</v>
          </cell>
          <cell r="BN506">
            <v>102.70400000000001</v>
          </cell>
          <cell r="BO506">
            <v>2405.3276800000003</v>
          </cell>
          <cell r="BP506">
            <v>17.57</v>
          </cell>
          <cell r="BQ506">
            <v>160.28100000000001</v>
          </cell>
          <cell r="BR506">
            <v>2816.13717</v>
          </cell>
          <cell r="BS506">
            <v>11.8</v>
          </cell>
          <cell r="BT506">
            <v>256.029</v>
          </cell>
          <cell r="BU506">
            <v>3021.1422000000002</v>
          </cell>
          <cell r="BV506">
            <v>451.43</v>
          </cell>
          <cell r="BW506">
            <v>5.1360000000000001</v>
          </cell>
          <cell r="BX506">
            <v>2318.54448</v>
          </cell>
          <cell r="BY506">
            <v>20.170000000000002</v>
          </cell>
          <cell r="BZ506">
            <v>153.899</v>
          </cell>
          <cell r="CA506">
            <v>3104.1428300000002</v>
          </cell>
          <cell r="CB506">
            <v>19721.780910000001</v>
          </cell>
          <cell r="CD506">
            <v>7.09</v>
          </cell>
          <cell r="CE506">
            <v>35.631</v>
          </cell>
          <cell r="CF506">
            <v>252.62378999999999</v>
          </cell>
          <cell r="CG506">
            <v>6.29</v>
          </cell>
          <cell r="CH506">
            <v>29.400000000000002</v>
          </cell>
          <cell r="CI506">
            <v>184.92600000000002</v>
          </cell>
          <cell r="CJ506">
            <v>437.54979000000003</v>
          </cell>
          <cell r="CL506">
            <v>1433.27</v>
          </cell>
        </row>
        <row r="507">
          <cell r="A507" t="str">
            <v>11/20/2007</v>
          </cell>
          <cell r="B507">
            <v>39406</v>
          </cell>
          <cell r="C507">
            <v>91.619135377480859</v>
          </cell>
          <cell r="D507">
            <v>118.37553525991491</v>
          </cell>
          <cell r="E507">
            <v>33.137001658254071</v>
          </cell>
          <cell r="F507">
            <v>24.101785222351687</v>
          </cell>
          <cell r="G507">
            <v>113.46941992433794</v>
          </cell>
          <cell r="H507">
            <v>134.1723721304873</v>
          </cell>
          <cell r="I507">
            <v>66.63</v>
          </cell>
          <cell r="J507">
            <v>33.380000000000003</v>
          </cell>
          <cell r="K507">
            <v>192.41</v>
          </cell>
          <cell r="L507">
            <v>6422.6458000000002</v>
          </cell>
          <cell r="M507">
            <v>81.52</v>
          </cell>
          <cell r="N507">
            <v>62.536000000000001</v>
          </cell>
          <cell r="O507">
            <v>5097.9347200000002</v>
          </cell>
          <cell r="P507">
            <v>78.52</v>
          </cell>
          <cell r="Q507">
            <v>153.81399999999999</v>
          </cell>
          <cell r="R507">
            <v>12077.475279999999</v>
          </cell>
          <cell r="S507">
            <v>28.200000000000003</v>
          </cell>
          <cell r="T507">
            <v>92.037000000000006</v>
          </cell>
          <cell r="U507">
            <v>2595.4434000000006</v>
          </cell>
          <cell r="V507">
            <v>22.23</v>
          </cell>
          <cell r="W507">
            <v>361.26</v>
          </cell>
          <cell r="X507">
            <v>8030.8098</v>
          </cell>
          <cell r="Y507">
            <v>79.25</v>
          </cell>
          <cell r="Z507">
            <v>68.302999999999997</v>
          </cell>
          <cell r="AA507">
            <v>5413.0127499999999</v>
          </cell>
          <cell r="AB507">
            <v>18.260000000000002</v>
          </cell>
          <cell r="AC507">
            <v>121.29900000000001</v>
          </cell>
          <cell r="AD507">
            <v>2214.9197400000003</v>
          </cell>
          <cell r="AE507">
            <v>60.14</v>
          </cell>
          <cell r="AF507">
            <v>125.61500000000001</v>
          </cell>
          <cell r="AG507">
            <v>7554.486100000001</v>
          </cell>
          <cell r="AH507">
            <v>50.04</v>
          </cell>
          <cell r="AI507">
            <v>82.18</v>
          </cell>
          <cell r="AJ507">
            <v>4112.2872000000007</v>
          </cell>
          <cell r="AK507">
            <v>53519.014790000001</v>
          </cell>
          <cell r="AM507">
            <v>34.800000000000004</v>
          </cell>
          <cell r="AN507">
            <v>44.352000000000004</v>
          </cell>
          <cell r="AO507">
            <v>1543.4496000000004</v>
          </cell>
          <cell r="AP507">
            <v>63.57</v>
          </cell>
          <cell r="AQ507">
            <v>66.692999999999998</v>
          </cell>
          <cell r="AR507">
            <v>4239.6740099999997</v>
          </cell>
          <cell r="AS507">
            <v>118.64</v>
          </cell>
          <cell r="AT507">
            <v>41.86</v>
          </cell>
          <cell r="AU507">
            <v>4966.2704000000003</v>
          </cell>
          <cell r="AV507">
            <v>66.63</v>
          </cell>
          <cell r="AW507">
            <v>27.35</v>
          </cell>
          <cell r="AX507">
            <v>1822.3305</v>
          </cell>
          <cell r="AY507">
            <v>3.8000000000000003</v>
          </cell>
          <cell r="AZ507">
            <v>39.216000000000001</v>
          </cell>
          <cell r="BA507">
            <v>149.02080000000001</v>
          </cell>
          <cell r="BB507">
            <v>81.900000000000006</v>
          </cell>
          <cell r="BC507">
            <v>95.591000000000008</v>
          </cell>
          <cell r="BD507">
            <v>7828.902900000001</v>
          </cell>
          <cell r="BE507">
            <v>20549.648209999999</v>
          </cell>
          <cell r="BG507">
            <v>19.809999999999999</v>
          </cell>
          <cell r="BH507">
            <v>121.529</v>
          </cell>
          <cell r="BI507">
            <v>2407.4894899999999</v>
          </cell>
          <cell r="BJ507">
            <v>11.53</v>
          </cell>
          <cell r="BK507">
            <v>314.74099999999999</v>
          </cell>
          <cell r="BL507">
            <v>3628.9637299999995</v>
          </cell>
          <cell r="BM507">
            <v>21.86</v>
          </cell>
          <cell r="BN507">
            <v>102.70400000000001</v>
          </cell>
          <cell r="BO507">
            <v>2245.1094400000002</v>
          </cell>
          <cell r="BP507">
            <v>15.92</v>
          </cell>
          <cell r="BQ507">
            <v>160.28100000000001</v>
          </cell>
          <cell r="BR507">
            <v>2551.6735200000003</v>
          </cell>
          <cell r="BS507">
            <v>10.600000000000001</v>
          </cell>
          <cell r="BT507">
            <v>256.029</v>
          </cell>
          <cell r="BU507">
            <v>2713.9074000000005</v>
          </cell>
          <cell r="BV507">
            <v>455.05</v>
          </cell>
          <cell r="BW507">
            <v>5.1360000000000001</v>
          </cell>
          <cell r="BX507">
            <v>2337.1368000000002</v>
          </cell>
          <cell r="BY507">
            <v>19.5</v>
          </cell>
          <cell r="BZ507">
            <v>153.899</v>
          </cell>
          <cell r="CA507">
            <v>3001.0304999999998</v>
          </cell>
          <cell r="CB507">
            <v>18885.310880000001</v>
          </cell>
          <cell r="CD507">
            <v>6.8900000000000006</v>
          </cell>
          <cell r="CE507">
            <v>35.631</v>
          </cell>
          <cell r="CF507">
            <v>245.49759000000003</v>
          </cell>
          <cell r="CG507">
            <v>6.16</v>
          </cell>
          <cell r="CH507">
            <v>29.400000000000002</v>
          </cell>
          <cell r="CI507">
            <v>181.10400000000001</v>
          </cell>
          <cell r="CJ507">
            <v>426.60159000000004</v>
          </cell>
          <cell r="CL507">
            <v>1439.7</v>
          </cell>
        </row>
        <row r="508">
          <cell r="A508" t="str">
            <v>11/21/2007</v>
          </cell>
          <cell r="B508">
            <v>39407</v>
          </cell>
          <cell r="C508">
            <v>89.77036260157567</v>
          </cell>
          <cell r="D508">
            <v>118.23902254374654</v>
          </cell>
          <cell r="E508">
            <v>31.239164024612148</v>
          </cell>
          <cell r="F508">
            <v>24.027758102243801</v>
          </cell>
          <cell r="G508">
            <v>111.6622005044136</v>
          </cell>
          <cell r="H508">
            <v>134.1723721304873</v>
          </cell>
          <cell r="I508">
            <v>66.63</v>
          </cell>
          <cell r="J508">
            <v>32.980000000000004</v>
          </cell>
          <cell r="K508">
            <v>192.41</v>
          </cell>
          <cell r="L508">
            <v>6345.6818000000003</v>
          </cell>
          <cell r="M508">
            <v>79.850000000000009</v>
          </cell>
          <cell r="N508">
            <v>62.536000000000001</v>
          </cell>
          <cell r="O508">
            <v>4993.499600000001</v>
          </cell>
          <cell r="P508">
            <v>77.320000000000007</v>
          </cell>
          <cell r="Q508">
            <v>153.81399999999999</v>
          </cell>
          <cell r="R508">
            <v>11892.89848</v>
          </cell>
          <cell r="S508">
            <v>27.28</v>
          </cell>
          <cell r="T508">
            <v>92.037000000000006</v>
          </cell>
          <cell r="U508">
            <v>2510.7693600000002</v>
          </cell>
          <cell r="V508">
            <v>20.94</v>
          </cell>
          <cell r="W508">
            <v>361.26</v>
          </cell>
          <cell r="X508">
            <v>7564.7844000000005</v>
          </cell>
          <cell r="Y508">
            <v>78.19</v>
          </cell>
          <cell r="Z508">
            <v>68.302999999999997</v>
          </cell>
          <cell r="AA508">
            <v>5340.61157</v>
          </cell>
          <cell r="AB508">
            <v>17.920000000000002</v>
          </cell>
          <cell r="AC508">
            <v>121.29900000000001</v>
          </cell>
          <cell r="AD508">
            <v>2173.6780800000001</v>
          </cell>
          <cell r="AE508">
            <v>60</v>
          </cell>
          <cell r="AF508">
            <v>125.61500000000001</v>
          </cell>
          <cell r="AG508">
            <v>7536.9000000000005</v>
          </cell>
          <cell r="AH508">
            <v>49.65</v>
          </cell>
          <cell r="AI508">
            <v>82.18</v>
          </cell>
          <cell r="AJ508">
            <v>4080.2370000000001</v>
          </cell>
          <cell r="AK508">
            <v>52439.060290000001</v>
          </cell>
          <cell r="AM508">
            <v>33.950000000000003</v>
          </cell>
          <cell r="AN508">
            <v>44.352000000000004</v>
          </cell>
          <cell r="AO508">
            <v>1505.7504000000004</v>
          </cell>
          <cell r="AP508">
            <v>63.57</v>
          </cell>
          <cell r="AQ508">
            <v>66.692999999999998</v>
          </cell>
          <cell r="AR508">
            <v>4239.6740099999997</v>
          </cell>
          <cell r="AS508">
            <v>120.2</v>
          </cell>
          <cell r="AT508">
            <v>41.86</v>
          </cell>
          <cell r="AU508">
            <v>5031.5720000000001</v>
          </cell>
          <cell r="AV508">
            <v>66.63</v>
          </cell>
          <cell r="AW508">
            <v>27.35</v>
          </cell>
          <cell r="AX508">
            <v>1822.3305</v>
          </cell>
          <cell r="AY508">
            <v>3.93</v>
          </cell>
          <cell r="AZ508">
            <v>39.216000000000001</v>
          </cell>
          <cell r="BA508">
            <v>154.11888000000002</v>
          </cell>
          <cell r="BB508">
            <v>81.31</v>
          </cell>
          <cell r="BC508">
            <v>95.591000000000008</v>
          </cell>
          <cell r="BD508">
            <v>7772.504210000001</v>
          </cell>
          <cell r="BE508">
            <v>20525.95</v>
          </cell>
          <cell r="BG508">
            <v>19.22</v>
          </cell>
          <cell r="BH508">
            <v>121.529</v>
          </cell>
          <cell r="BI508">
            <v>2335.7873799999998</v>
          </cell>
          <cell r="BJ508">
            <v>10.96</v>
          </cell>
          <cell r="BK508">
            <v>314.74099999999999</v>
          </cell>
          <cell r="BL508">
            <v>3449.5613600000001</v>
          </cell>
          <cell r="BM508">
            <v>20.97</v>
          </cell>
          <cell r="BN508">
            <v>102.70400000000001</v>
          </cell>
          <cell r="BO508">
            <v>2153.7028799999998</v>
          </cell>
          <cell r="BP508">
            <v>14.97</v>
          </cell>
          <cell r="BQ508">
            <v>160.28100000000001</v>
          </cell>
          <cell r="BR508">
            <v>2399.4065700000001</v>
          </cell>
          <cell r="BS508">
            <v>9.25</v>
          </cell>
          <cell r="BT508">
            <v>256.029</v>
          </cell>
          <cell r="BU508">
            <v>2368.2682500000001</v>
          </cell>
          <cell r="BV508">
            <v>441.35</v>
          </cell>
          <cell r="BW508">
            <v>5.1360000000000001</v>
          </cell>
          <cell r="BX508">
            <v>2266.7736</v>
          </cell>
          <cell r="BY508">
            <v>18.39</v>
          </cell>
          <cell r="BZ508">
            <v>153.899</v>
          </cell>
          <cell r="CA508">
            <v>2830.2026100000003</v>
          </cell>
          <cell r="CB508">
            <v>17803.702649999999</v>
          </cell>
          <cell r="CD508">
            <v>7.01</v>
          </cell>
          <cell r="CE508">
            <v>35.631</v>
          </cell>
          <cell r="CF508">
            <v>249.77330999999998</v>
          </cell>
          <cell r="CG508">
            <v>5.97</v>
          </cell>
          <cell r="CH508">
            <v>29.400000000000002</v>
          </cell>
          <cell r="CI508">
            <v>175.518</v>
          </cell>
          <cell r="CJ508">
            <v>425.29130999999995</v>
          </cell>
          <cell r="CL508">
            <v>1416.77</v>
          </cell>
        </row>
        <row r="509">
          <cell r="A509" t="str">
            <v>11/23/2007</v>
          </cell>
          <cell r="B509">
            <v>39409</v>
          </cell>
          <cell r="C509">
            <v>91.253521648630013</v>
          </cell>
          <cell r="D509">
            <v>119.22140526673878</v>
          </cell>
          <cell r="E509">
            <v>32.418515170158884</v>
          </cell>
          <cell r="F509">
            <v>24.468646246555153</v>
          </cell>
          <cell r="G509">
            <v>113.5482345523329</v>
          </cell>
          <cell r="H509">
            <v>136.32702376157872</v>
          </cell>
          <cell r="I509">
            <v>67.7</v>
          </cell>
          <cell r="J509">
            <v>33.99</v>
          </cell>
          <cell r="K509">
            <v>192.41</v>
          </cell>
          <cell r="L509">
            <v>6540.0159000000003</v>
          </cell>
          <cell r="M509">
            <v>82.11</v>
          </cell>
          <cell r="N509">
            <v>62.536000000000001</v>
          </cell>
          <cell r="O509">
            <v>5134.8309600000002</v>
          </cell>
          <cell r="P509">
            <v>77.760000000000005</v>
          </cell>
          <cell r="Q509">
            <v>153.81399999999999</v>
          </cell>
          <cell r="R509">
            <v>11960.576640000001</v>
          </cell>
          <cell r="S509">
            <v>27.38</v>
          </cell>
          <cell r="T509">
            <v>92.037000000000006</v>
          </cell>
          <cell r="U509">
            <v>2519.9730600000003</v>
          </cell>
          <cell r="V509">
            <v>21.650000000000002</v>
          </cell>
          <cell r="W509">
            <v>361.26</v>
          </cell>
          <cell r="X509">
            <v>7821.2790000000005</v>
          </cell>
          <cell r="Y509">
            <v>79</v>
          </cell>
          <cell r="Z509">
            <v>68.302999999999997</v>
          </cell>
          <cell r="AA509">
            <v>5395.9369999999999</v>
          </cell>
          <cell r="AB509">
            <v>18.32</v>
          </cell>
          <cell r="AC509">
            <v>121.29900000000001</v>
          </cell>
          <cell r="AD509">
            <v>2222.1976800000002</v>
          </cell>
          <cell r="AE509">
            <v>60.620000000000005</v>
          </cell>
          <cell r="AF509">
            <v>125.61500000000001</v>
          </cell>
          <cell r="AG509">
            <v>7614.7813000000015</v>
          </cell>
          <cell r="AH509">
            <v>49.84</v>
          </cell>
          <cell r="AI509">
            <v>82.18</v>
          </cell>
          <cell r="AJ509">
            <v>4095.8512000000005</v>
          </cell>
          <cell r="AK509">
            <v>53305.442739999999</v>
          </cell>
          <cell r="AM509">
            <v>34.730000000000004</v>
          </cell>
          <cell r="AN509">
            <v>44.352000000000004</v>
          </cell>
          <cell r="AO509">
            <v>1540.3449600000004</v>
          </cell>
          <cell r="AP509">
            <v>63.57</v>
          </cell>
          <cell r="AQ509">
            <v>66.692999999999998</v>
          </cell>
          <cell r="AR509">
            <v>4239.6740099999997</v>
          </cell>
          <cell r="AS509">
            <v>121.91</v>
          </cell>
          <cell r="AT509">
            <v>41.86</v>
          </cell>
          <cell r="AU509">
            <v>5103.1525999999994</v>
          </cell>
          <cell r="AV509">
            <v>67.7</v>
          </cell>
          <cell r="AW509">
            <v>27.35</v>
          </cell>
          <cell r="AX509">
            <v>1851.5950000000003</v>
          </cell>
          <cell r="AY509">
            <v>3.85</v>
          </cell>
          <cell r="AZ509">
            <v>39.216000000000001</v>
          </cell>
          <cell r="BA509">
            <v>150.98160000000001</v>
          </cell>
          <cell r="BB509">
            <v>81.710000000000008</v>
          </cell>
          <cell r="BC509">
            <v>95.591000000000008</v>
          </cell>
          <cell r="BD509">
            <v>7810.7406100000017</v>
          </cell>
          <cell r="BE509">
            <v>20696.48878</v>
          </cell>
          <cell r="BG509">
            <v>19.96</v>
          </cell>
          <cell r="BH509">
            <v>121.529</v>
          </cell>
          <cell r="BI509">
            <v>2425.71884</v>
          </cell>
          <cell r="BJ509">
            <v>11.38</v>
          </cell>
          <cell r="BK509">
            <v>314.74099999999999</v>
          </cell>
          <cell r="BL509">
            <v>3581.7525800000003</v>
          </cell>
          <cell r="BM509">
            <v>21.69</v>
          </cell>
          <cell r="BN509">
            <v>102.70400000000001</v>
          </cell>
          <cell r="BO509">
            <v>2227.6497600000002</v>
          </cell>
          <cell r="BP509">
            <v>15.59</v>
          </cell>
          <cell r="BQ509">
            <v>160.28100000000001</v>
          </cell>
          <cell r="BR509">
            <v>2498.7807900000003</v>
          </cell>
          <cell r="BS509">
            <v>9.6300000000000008</v>
          </cell>
          <cell r="BT509">
            <v>256.029</v>
          </cell>
          <cell r="BU509">
            <v>2465.5592700000002</v>
          </cell>
          <cell r="BV509">
            <v>458.6</v>
          </cell>
          <cell r="BW509">
            <v>5.1360000000000001</v>
          </cell>
          <cell r="BX509">
            <v>2355.3696</v>
          </cell>
          <cell r="BY509">
            <v>18.98</v>
          </cell>
          <cell r="BZ509">
            <v>153.899</v>
          </cell>
          <cell r="CA509">
            <v>2921.0030200000001</v>
          </cell>
          <cell r="CB509">
            <v>18475.833859999999</v>
          </cell>
          <cell r="CD509">
            <v>7.13</v>
          </cell>
          <cell r="CE509">
            <v>35.631</v>
          </cell>
          <cell r="CF509">
            <v>254.04902999999999</v>
          </cell>
          <cell r="CG509">
            <v>6.09</v>
          </cell>
          <cell r="CH509">
            <v>29.400000000000002</v>
          </cell>
          <cell r="CI509">
            <v>179.04600000000002</v>
          </cell>
          <cell r="CJ509">
            <v>433.09503000000001</v>
          </cell>
          <cell r="CL509">
            <v>1440.7</v>
          </cell>
        </row>
        <row r="510">
          <cell r="A510" t="str">
            <v>11/26/2007</v>
          </cell>
          <cell r="B510">
            <v>39412</v>
          </cell>
          <cell r="C510">
            <v>89.72566406884556</v>
          </cell>
          <cell r="D510">
            <v>118.66051066228896</v>
          </cell>
          <cell r="E510">
            <v>30.303248656806382</v>
          </cell>
          <cell r="F510">
            <v>23.834485217066092</v>
          </cell>
          <cell r="G510">
            <v>110.90952080706178</v>
          </cell>
          <cell r="H510">
            <v>135.90414820781311</v>
          </cell>
          <cell r="I510">
            <v>67.489999999999995</v>
          </cell>
          <cell r="J510">
            <v>33.33</v>
          </cell>
          <cell r="K510">
            <v>192.41</v>
          </cell>
          <cell r="L510">
            <v>6413.0252999999993</v>
          </cell>
          <cell r="M510">
            <v>80.02</v>
          </cell>
          <cell r="N510">
            <v>62.536000000000001</v>
          </cell>
          <cell r="O510">
            <v>5004.1307200000001</v>
          </cell>
          <cell r="P510">
            <v>75.95</v>
          </cell>
          <cell r="Q510">
            <v>153.81399999999999</v>
          </cell>
          <cell r="R510">
            <v>11682.1733</v>
          </cell>
          <cell r="S510">
            <v>27.75</v>
          </cell>
          <cell r="T510">
            <v>92.037000000000006</v>
          </cell>
          <cell r="U510">
            <v>2554.02675</v>
          </cell>
          <cell r="V510">
            <v>21.22</v>
          </cell>
          <cell r="W510">
            <v>361.26</v>
          </cell>
          <cell r="X510">
            <v>7665.9371999999994</v>
          </cell>
          <cell r="Y510">
            <v>78.78</v>
          </cell>
          <cell r="Z510">
            <v>68.302999999999997</v>
          </cell>
          <cell r="AA510">
            <v>5380.9103399999995</v>
          </cell>
          <cell r="AB510">
            <v>17.920000000000002</v>
          </cell>
          <cell r="AC510">
            <v>121.29900000000001</v>
          </cell>
          <cell r="AD510">
            <v>2173.6780800000001</v>
          </cell>
          <cell r="AE510">
            <v>59.300000000000004</v>
          </cell>
          <cell r="AF510">
            <v>125.61500000000001</v>
          </cell>
          <cell r="AG510">
            <v>7448.9695000000011</v>
          </cell>
          <cell r="AH510">
            <v>49.77</v>
          </cell>
          <cell r="AI510">
            <v>82.18</v>
          </cell>
          <cell r="AJ510">
            <v>4090.0986000000007</v>
          </cell>
          <cell r="AK510">
            <v>52412.949789999991</v>
          </cell>
          <cell r="AM510">
            <v>34.92</v>
          </cell>
          <cell r="AN510">
            <v>44.352000000000004</v>
          </cell>
          <cell r="AO510">
            <v>1548.7718400000001</v>
          </cell>
          <cell r="AP510">
            <v>63.57</v>
          </cell>
          <cell r="AQ510">
            <v>66.692999999999998</v>
          </cell>
          <cell r="AR510">
            <v>4239.6740099999997</v>
          </cell>
          <cell r="AS510">
            <v>122.16</v>
          </cell>
          <cell r="AT510">
            <v>41.86</v>
          </cell>
          <cell r="AU510">
            <v>5113.6175999999996</v>
          </cell>
          <cell r="AV510">
            <v>67.489999999999995</v>
          </cell>
          <cell r="AW510">
            <v>27.35</v>
          </cell>
          <cell r="AX510">
            <v>1845.8515</v>
          </cell>
          <cell r="AY510">
            <v>4.03</v>
          </cell>
          <cell r="AZ510">
            <v>39.216000000000001</v>
          </cell>
          <cell r="BA510">
            <v>158.04048</v>
          </cell>
          <cell r="BB510">
            <v>80.48</v>
          </cell>
          <cell r="BC510">
            <v>95.591000000000008</v>
          </cell>
          <cell r="BD510">
            <v>7693.1636800000015</v>
          </cell>
          <cell r="BE510">
            <v>20599.11911</v>
          </cell>
          <cell r="BG510">
            <v>18.38</v>
          </cell>
          <cell r="BH510">
            <v>121.529</v>
          </cell>
          <cell r="BI510">
            <v>2233.7030199999999</v>
          </cell>
          <cell r="BJ510">
            <v>10.58</v>
          </cell>
          <cell r="BK510">
            <v>314.74099999999999</v>
          </cell>
          <cell r="BL510">
            <v>3329.9597799999997</v>
          </cell>
          <cell r="BM510">
            <v>19.650000000000002</v>
          </cell>
          <cell r="BN510">
            <v>102.70400000000001</v>
          </cell>
          <cell r="BO510">
            <v>2018.1336000000003</v>
          </cell>
          <cell r="BP510">
            <v>14.5</v>
          </cell>
          <cell r="BQ510">
            <v>160.28100000000001</v>
          </cell>
          <cell r="BR510">
            <v>2324.0745000000002</v>
          </cell>
          <cell r="BS510">
            <v>9.16</v>
          </cell>
          <cell r="BT510">
            <v>256.029</v>
          </cell>
          <cell r="BU510">
            <v>2345.2256400000001</v>
          </cell>
          <cell r="BV510">
            <v>434</v>
          </cell>
          <cell r="BW510">
            <v>5.1360000000000001</v>
          </cell>
          <cell r="BX510">
            <v>2229.0239999999999</v>
          </cell>
          <cell r="BY510">
            <v>18.13</v>
          </cell>
          <cell r="BZ510">
            <v>153.899</v>
          </cell>
          <cell r="CA510">
            <v>2790.18887</v>
          </cell>
          <cell r="CB510">
            <v>17270.309410000002</v>
          </cell>
          <cell r="CD510">
            <v>6.98</v>
          </cell>
          <cell r="CE510">
            <v>35.631</v>
          </cell>
          <cell r="CF510">
            <v>248.70438000000001</v>
          </cell>
          <cell r="CG510">
            <v>5.89</v>
          </cell>
          <cell r="CH510">
            <v>29.400000000000002</v>
          </cell>
          <cell r="CI510">
            <v>173.166</v>
          </cell>
          <cell r="CJ510">
            <v>421.87038000000001</v>
          </cell>
          <cell r="CL510">
            <v>1407.22</v>
          </cell>
        </row>
        <row r="511">
          <cell r="A511" t="str">
            <v>11/27/2007</v>
          </cell>
          <cell r="B511">
            <v>39413</v>
          </cell>
          <cell r="C511">
            <v>90.804158493942978</v>
          </cell>
          <cell r="D511">
            <v>119.12439580537458</v>
          </cell>
          <cell r="E511">
            <v>30.175364623522793</v>
          </cell>
          <cell r="F511">
            <v>23.289424189338899</v>
          </cell>
          <cell r="G511">
            <v>112.5654161412358</v>
          </cell>
          <cell r="H511">
            <v>134.05155054369715</v>
          </cell>
          <cell r="I511">
            <v>66.570000000000007</v>
          </cell>
          <cell r="J511">
            <v>34.840000000000003</v>
          </cell>
          <cell r="K511">
            <v>192.41</v>
          </cell>
          <cell r="L511">
            <v>6703.5644000000002</v>
          </cell>
          <cell r="M511">
            <v>80.66</v>
          </cell>
          <cell r="N511">
            <v>62.536000000000001</v>
          </cell>
          <cell r="O511">
            <v>5044.1537600000001</v>
          </cell>
          <cell r="P511">
            <v>76.36</v>
          </cell>
          <cell r="Q511">
            <v>153.81399999999999</v>
          </cell>
          <cell r="R511">
            <v>11745.23704</v>
          </cell>
          <cell r="S511">
            <v>27.66</v>
          </cell>
          <cell r="T511">
            <v>92.037000000000006</v>
          </cell>
          <cell r="U511">
            <v>2545.7434200000002</v>
          </cell>
          <cell r="V511">
            <v>21.59</v>
          </cell>
          <cell r="W511">
            <v>361.26</v>
          </cell>
          <cell r="X511">
            <v>7799.6034</v>
          </cell>
          <cell r="Y511">
            <v>79.47</v>
          </cell>
          <cell r="Z511">
            <v>68.302999999999997</v>
          </cell>
          <cell r="AA511">
            <v>5428.0394099999994</v>
          </cell>
          <cell r="AB511">
            <v>17.940000000000001</v>
          </cell>
          <cell r="AC511">
            <v>121.29900000000001</v>
          </cell>
          <cell r="AD511">
            <v>2176.1040600000001</v>
          </cell>
          <cell r="AE511">
            <v>59.39</v>
          </cell>
          <cell r="AF511">
            <v>125.61500000000001</v>
          </cell>
          <cell r="AG511">
            <v>7460.2748500000007</v>
          </cell>
          <cell r="AH511">
            <v>50.38</v>
          </cell>
          <cell r="AI511">
            <v>82.18</v>
          </cell>
          <cell r="AJ511">
            <v>4140.2284000000009</v>
          </cell>
          <cell r="AK511">
            <v>53042.94874</v>
          </cell>
          <cell r="AM511">
            <v>35.230000000000004</v>
          </cell>
          <cell r="AN511">
            <v>44.352000000000004</v>
          </cell>
          <cell r="AO511">
            <v>1562.5209600000003</v>
          </cell>
          <cell r="AP511">
            <v>63.57</v>
          </cell>
          <cell r="AQ511">
            <v>66.692999999999998</v>
          </cell>
          <cell r="AR511">
            <v>4239.6740099999997</v>
          </cell>
          <cell r="AS511">
            <v>120.9</v>
          </cell>
          <cell r="AT511">
            <v>41.86</v>
          </cell>
          <cell r="AU511">
            <v>5060.8739999999998</v>
          </cell>
          <cell r="AV511">
            <v>66.570000000000007</v>
          </cell>
          <cell r="AW511">
            <v>27.35</v>
          </cell>
          <cell r="AX511">
            <v>1820.6895000000004</v>
          </cell>
          <cell r="AY511">
            <v>3.99</v>
          </cell>
          <cell r="AZ511">
            <v>39.216000000000001</v>
          </cell>
          <cell r="BA511">
            <v>156.47184000000001</v>
          </cell>
          <cell r="BB511">
            <v>82.01</v>
          </cell>
          <cell r="BC511">
            <v>95.591000000000008</v>
          </cell>
          <cell r="BD511">
            <v>7839.417910000001</v>
          </cell>
          <cell r="BE511">
            <v>20679.648220000003</v>
          </cell>
          <cell r="BG511">
            <v>18.28</v>
          </cell>
          <cell r="BH511">
            <v>121.529</v>
          </cell>
          <cell r="BI511">
            <v>2221.5501199999999</v>
          </cell>
          <cell r="BJ511">
            <v>10.41</v>
          </cell>
          <cell r="BK511">
            <v>314.74099999999999</v>
          </cell>
          <cell r="BL511">
            <v>3276.45381</v>
          </cell>
          <cell r="BM511">
            <v>18.920000000000002</v>
          </cell>
          <cell r="BN511">
            <v>102.70400000000001</v>
          </cell>
          <cell r="BO511">
            <v>1943.1596800000004</v>
          </cell>
          <cell r="BP511">
            <v>14.49</v>
          </cell>
          <cell r="BQ511">
            <v>160.28100000000001</v>
          </cell>
          <cell r="BR511">
            <v>2322.4716900000003</v>
          </cell>
          <cell r="BS511">
            <v>9.08</v>
          </cell>
          <cell r="BT511">
            <v>256.029</v>
          </cell>
          <cell r="BU511">
            <v>2324.74332</v>
          </cell>
          <cell r="BV511">
            <v>444</v>
          </cell>
          <cell r="BW511">
            <v>5.1360000000000001</v>
          </cell>
          <cell r="BX511">
            <v>2280.384</v>
          </cell>
          <cell r="BY511">
            <v>18.38</v>
          </cell>
          <cell r="BZ511">
            <v>153.899</v>
          </cell>
          <cell r="CA511">
            <v>2828.6636199999998</v>
          </cell>
          <cell r="CB511">
            <v>17197.426240000001</v>
          </cell>
          <cell r="CD511">
            <v>6.8000000000000007</v>
          </cell>
          <cell r="CE511">
            <v>35.631</v>
          </cell>
          <cell r="CF511">
            <v>242.29080000000002</v>
          </cell>
          <cell r="CG511">
            <v>5.78</v>
          </cell>
          <cell r="CH511">
            <v>29.400000000000002</v>
          </cell>
          <cell r="CI511">
            <v>169.93200000000002</v>
          </cell>
          <cell r="CJ511">
            <v>412.22280000000001</v>
          </cell>
          <cell r="CL511">
            <v>1428.23</v>
          </cell>
        </row>
        <row r="512">
          <cell r="A512" t="str">
            <v>11/28/2007</v>
          </cell>
          <cell r="B512">
            <v>39414</v>
          </cell>
          <cell r="C512">
            <v>93.337655904877366</v>
          </cell>
          <cell r="D512">
            <v>124.93067280972525</v>
          </cell>
          <cell r="E512">
            <v>31.476207791362253</v>
          </cell>
          <cell r="F512">
            <v>25.114459818647511</v>
          </cell>
          <cell r="G512">
            <v>115.78026481715004</v>
          </cell>
          <cell r="H512">
            <v>141.30084575110752</v>
          </cell>
          <cell r="I512">
            <v>70.17</v>
          </cell>
          <cell r="J512">
            <v>37.119999999999997</v>
          </cell>
          <cell r="K512">
            <v>192.41</v>
          </cell>
          <cell r="L512">
            <v>7142.2591999999995</v>
          </cell>
          <cell r="M512">
            <v>82.09</v>
          </cell>
          <cell r="N512">
            <v>62.536000000000001</v>
          </cell>
          <cell r="O512">
            <v>5133.5802400000002</v>
          </cell>
          <cell r="P512">
            <v>77.69</v>
          </cell>
          <cell r="Q512">
            <v>153.81399999999999</v>
          </cell>
          <cell r="R512">
            <v>11949.809659999999</v>
          </cell>
          <cell r="S512">
            <v>27.75</v>
          </cell>
          <cell r="T512">
            <v>92.037000000000006</v>
          </cell>
          <cell r="U512">
            <v>2554.02675</v>
          </cell>
          <cell r="V512">
            <v>21.98</v>
          </cell>
          <cell r="W512">
            <v>361.26</v>
          </cell>
          <cell r="X512">
            <v>7940.4948000000004</v>
          </cell>
          <cell r="Y512">
            <v>80.67</v>
          </cell>
          <cell r="Z512">
            <v>68.302999999999997</v>
          </cell>
          <cell r="AA512">
            <v>5510.0030099999994</v>
          </cell>
          <cell r="AB512">
            <v>18.740000000000002</v>
          </cell>
          <cell r="AC512">
            <v>121.29900000000001</v>
          </cell>
          <cell r="AD512">
            <v>2273.1432600000003</v>
          </cell>
          <cell r="AE512">
            <v>62.17</v>
          </cell>
          <cell r="AF512">
            <v>125.61500000000001</v>
          </cell>
          <cell r="AG512">
            <v>7809.484550000001</v>
          </cell>
          <cell r="AH512">
            <v>51.230000000000004</v>
          </cell>
          <cell r="AI512">
            <v>82.18</v>
          </cell>
          <cell r="AJ512">
            <v>4210.0814000000009</v>
          </cell>
          <cell r="AK512">
            <v>54522.882870000001</v>
          </cell>
          <cell r="AM512">
            <v>37.4</v>
          </cell>
          <cell r="AN512">
            <v>44.352000000000004</v>
          </cell>
          <cell r="AO512">
            <v>1658.7648000000002</v>
          </cell>
          <cell r="AP512">
            <v>63.57</v>
          </cell>
          <cell r="AQ512">
            <v>66.692999999999998</v>
          </cell>
          <cell r="AR512">
            <v>4239.6740099999997</v>
          </cell>
          <cell r="AS512">
            <v>129.78</v>
          </cell>
          <cell r="AT512">
            <v>41.86</v>
          </cell>
          <cell r="AU512">
            <v>5432.5907999999999</v>
          </cell>
          <cell r="AV512">
            <v>70.17</v>
          </cell>
          <cell r="AW512">
            <v>27.35</v>
          </cell>
          <cell r="AX512">
            <v>1919.1495000000002</v>
          </cell>
          <cell r="AY512">
            <v>4.28</v>
          </cell>
          <cell r="AZ512">
            <v>39.216000000000001</v>
          </cell>
          <cell r="BA512">
            <v>167.84448</v>
          </cell>
          <cell r="BB512">
            <v>86.51</v>
          </cell>
          <cell r="BC512">
            <v>95.591000000000008</v>
          </cell>
          <cell r="BD512">
            <v>8269.5774100000017</v>
          </cell>
          <cell r="BE512">
            <v>21687.601000000002</v>
          </cell>
          <cell r="BG512">
            <v>19.440000000000001</v>
          </cell>
          <cell r="BH512">
            <v>121.529</v>
          </cell>
          <cell r="BI512">
            <v>2362.52376</v>
          </cell>
          <cell r="BJ512">
            <v>10.69</v>
          </cell>
          <cell r="BK512">
            <v>314.91399999999999</v>
          </cell>
          <cell r="BL512">
            <v>3366.4306599999995</v>
          </cell>
          <cell r="BM512">
            <v>19.87</v>
          </cell>
          <cell r="BN512">
            <v>102.70400000000001</v>
          </cell>
          <cell r="BO512">
            <v>2040.7284800000002</v>
          </cell>
          <cell r="BP512">
            <v>15.06</v>
          </cell>
          <cell r="BQ512">
            <v>160.28100000000001</v>
          </cell>
          <cell r="BR512">
            <v>2413.8318600000002</v>
          </cell>
          <cell r="BS512">
            <v>9.5299999999999994</v>
          </cell>
          <cell r="BT512">
            <v>256.029</v>
          </cell>
          <cell r="BU512">
            <v>2439.9563699999999</v>
          </cell>
          <cell r="BV512">
            <v>453</v>
          </cell>
          <cell r="BW512">
            <v>5.1360000000000001</v>
          </cell>
          <cell r="BX512">
            <v>2326.6080000000002</v>
          </cell>
          <cell r="BY512">
            <v>19.420000000000002</v>
          </cell>
          <cell r="BZ512">
            <v>153.899</v>
          </cell>
          <cell r="CA512">
            <v>2988.7185800000002</v>
          </cell>
          <cell r="CB512">
            <v>17938.797709999999</v>
          </cell>
          <cell r="CD512">
            <v>7.03</v>
          </cell>
          <cell r="CE512">
            <v>35.631</v>
          </cell>
          <cell r="CF512">
            <v>250.48593000000002</v>
          </cell>
          <cell r="CG512">
            <v>6.6000000000000005</v>
          </cell>
          <cell r="CH512">
            <v>29.400000000000002</v>
          </cell>
          <cell r="CI512">
            <v>194.04000000000002</v>
          </cell>
          <cell r="CJ512">
            <v>444.52593000000002</v>
          </cell>
          <cell r="CL512">
            <v>1469.02</v>
          </cell>
        </row>
        <row r="513">
          <cell r="A513" t="str">
            <v>11/29/2007</v>
          </cell>
          <cell r="B513">
            <v>39415</v>
          </cell>
          <cell r="C513">
            <v>92.525264176785029</v>
          </cell>
          <cell r="D513">
            <v>125.07678257627808</v>
          </cell>
          <cell r="E513">
            <v>31.019296663183827</v>
          </cell>
          <cell r="F513">
            <v>23.832502166179424</v>
          </cell>
          <cell r="G513">
            <v>115.83543505674652</v>
          </cell>
          <cell r="H513">
            <v>138.54208618606523</v>
          </cell>
          <cell r="I513">
            <v>68.8</v>
          </cell>
          <cell r="J513">
            <v>36.130000000000003</v>
          </cell>
          <cell r="K513">
            <v>192.41</v>
          </cell>
          <cell r="L513">
            <v>6951.7733000000007</v>
          </cell>
          <cell r="M513">
            <v>82.61</v>
          </cell>
          <cell r="N513">
            <v>62.536000000000001</v>
          </cell>
          <cell r="O513">
            <v>5166.0989600000003</v>
          </cell>
          <cell r="P513">
            <v>76.67</v>
          </cell>
          <cell r="Q513">
            <v>153.81399999999999</v>
          </cell>
          <cell r="R513">
            <v>11792.919379999999</v>
          </cell>
          <cell r="S513">
            <v>27.38</v>
          </cell>
          <cell r="T513">
            <v>92.037000000000006</v>
          </cell>
          <cell r="U513">
            <v>2519.9730600000003</v>
          </cell>
          <cell r="V513">
            <v>21.87</v>
          </cell>
          <cell r="W513">
            <v>361.26</v>
          </cell>
          <cell r="X513">
            <v>7900.7561999999998</v>
          </cell>
          <cell r="Y513">
            <v>80.14</v>
          </cell>
          <cell r="Z513">
            <v>68.302999999999997</v>
          </cell>
          <cell r="AA513">
            <v>5473.80242</v>
          </cell>
          <cell r="AB513">
            <v>18.740000000000002</v>
          </cell>
          <cell r="AC513">
            <v>121.29900000000001</v>
          </cell>
          <cell r="AD513">
            <v>2273.1432600000003</v>
          </cell>
          <cell r="AE513">
            <v>61.65</v>
          </cell>
          <cell r="AF513">
            <v>125.61500000000001</v>
          </cell>
          <cell r="AG513">
            <v>7744.1647500000008</v>
          </cell>
          <cell r="AH513">
            <v>51.42</v>
          </cell>
          <cell r="AI513">
            <v>82.18</v>
          </cell>
          <cell r="AJ513">
            <v>4225.6956000000009</v>
          </cell>
          <cell r="AK513">
            <v>54048.326930000003</v>
          </cell>
          <cell r="AM513">
            <v>37.39</v>
          </cell>
          <cell r="AN513">
            <v>44.352000000000004</v>
          </cell>
          <cell r="AO513">
            <v>1658.3212800000001</v>
          </cell>
          <cell r="AP513">
            <v>63.57</v>
          </cell>
          <cell r="AQ513">
            <v>66.692999999999998</v>
          </cell>
          <cell r="AR513">
            <v>4239.6740099999997</v>
          </cell>
          <cell r="AS513">
            <v>129.86000000000001</v>
          </cell>
          <cell r="AT513">
            <v>41.86</v>
          </cell>
          <cell r="AU513">
            <v>5435.9396000000006</v>
          </cell>
          <cell r="AV513">
            <v>68.8</v>
          </cell>
          <cell r="AW513">
            <v>27.35</v>
          </cell>
          <cell r="AX513">
            <v>1881.68</v>
          </cell>
          <cell r="AY513">
            <v>3.98</v>
          </cell>
          <cell r="AZ513">
            <v>39.216000000000001</v>
          </cell>
          <cell r="BA513">
            <v>156.07968</v>
          </cell>
          <cell r="BB513">
            <v>87.26</v>
          </cell>
          <cell r="BC513">
            <v>95.591000000000008</v>
          </cell>
          <cell r="BD513">
            <v>8341.270660000002</v>
          </cell>
          <cell r="BE513">
            <v>21712.965230000002</v>
          </cell>
          <cell r="BG513">
            <v>19.13</v>
          </cell>
          <cell r="BH513">
            <v>121.529</v>
          </cell>
          <cell r="BI513">
            <v>2324.8497699999998</v>
          </cell>
          <cell r="BJ513">
            <v>10.47</v>
          </cell>
          <cell r="BK513">
            <v>314.91399999999999</v>
          </cell>
          <cell r="BL513">
            <v>3297.1495800000002</v>
          </cell>
          <cell r="BM513">
            <v>19.350000000000001</v>
          </cell>
          <cell r="BN513">
            <v>102.70400000000001</v>
          </cell>
          <cell r="BO513">
            <v>1987.3224000000002</v>
          </cell>
          <cell r="BP513">
            <v>14.77</v>
          </cell>
          <cell r="BQ513">
            <v>160.28100000000001</v>
          </cell>
          <cell r="BR513">
            <v>2367.3503700000001</v>
          </cell>
          <cell r="BS513">
            <v>9.44</v>
          </cell>
          <cell r="BT513">
            <v>256.029</v>
          </cell>
          <cell r="BU513">
            <v>2416.9137599999999</v>
          </cell>
          <cell r="BV513">
            <v>454.25</v>
          </cell>
          <cell r="BW513">
            <v>5.1360000000000001</v>
          </cell>
          <cell r="BX513">
            <v>2333.0280000000002</v>
          </cell>
          <cell r="BY513">
            <v>19.18</v>
          </cell>
          <cell r="BZ513">
            <v>153.899</v>
          </cell>
          <cell r="CA513">
            <v>2951.7828199999999</v>
          </cell>
          <cell r="CB513">
            <v>17678.396699999998</v>
          </cell>
          <cell r="CD513">
            <v>6.88</v>
          </cell>
          <cell r="CE513">
            <v>35.631</v>
          </cell>
          <cell r="CF513">
            <v>245.14127999999999</v>
          </cell>
          <cell r="CG513">
            <v>6.01</v>
          </cell>
          <cell r="CH513">
            <v>29.400000000000002</v>
          </cell>
          <cell r="CI513">
            <v>176.69400000000002</v>
          </cell>
          <cell r="CJ513">
            <v>421.83528000000001</v>
          </cell>
          <cell r="CL513">
            <v>1469.72</v>
          </cell>
        </row>
        <row r="514">
          <cell r="A514" t="str">
            <v>11/30/2007</v>
          </cell>
          <cell r="B514">
            <v>39416</v>
          </cell>
          <cell r="C514">
            <v>93.568108464150995</v>
          </cell>
          <cell r="D514">
            <v>127.49536554255411</v>
          </cell>
          <cell r="E514">
            <v>32.535565538701739</v>
          </cell>
          <cell r="F514">
            <v>23.431329276890693</v>
          </cell>
          <cell r="G514">
            <v>116.73549810844892</v>
          </cell>
          <cell r="H514">
            <v>139.71002819170357</v>
          </cell>
          <cell r="I514">
            <v>69.38</v>
          </cell>
          <cell r="J514">
            <v>36.71</v>
          </cell>
          <cell r="K514">
            <v>192.41</v>
          </cell>
          <cell r="L514">
            <v>7063.3711000000003</v>
          </cell>
          <cell r="M514">
            <v>82.65</v>
          </cell>
          <cell r="N514">
            <v>62.536000000000001</v>
          </cell>
          <cell r="O514">
            <v>5168.6004000000003</v>
          </cell>
          <cell r="P514">
            <v>76.650000000000006</v>
          </cell>
          <cell r="Q514">
            <v>153.81399999999999</v>
          </cell>
          <cell r="R514">
            <v>11789.8431</v>
          </cell>
          <cell r="S514">
            <v>27.900000000000002</v>
          </cell>
          <cell r="T514">
            <v>92.037000000000006</v>
          </cell>
          <cell r="U514">
            <v>2567.8323000000005</v>
          </cell>
          <cell r="V514">
            <v>22.400000000000002</v>
          </cell>
          <cell r="W514">
            <v>361.26</v>
          </cell>
          <cell r="X514">
            <v>8092.2240000000002</v>
          </cell>
          <cell r="Y514">
            <v>80.44</v>
          </cell>
          <cell r="Z514">
            <v>68.302999999999997</v>
          </cell>
          <cell r="AA514">
            <v>5494.2933199999998</v>
          </cell>
          <cell r="AB514">
            <v>19.05</v>
          </cell>
          <cell r="AC514">
            <v>120.90600000000001</v>
          </cell>
          <cell r="AD514">
            <v>2303.2593000000002</v>
          </cell>
          <cell r="AE514">
            <v>62.83</v>
          </cell>
          <cell r="AF514">
            <v>125.61500000000001</v>
          </cell>
          <cell r="AG514">
            <v>7892.3904500000008</v>
          </cell>
          <cell r="AH514">
            <v>52.15</v>
          </cell>
          <cell r="AI514">
            <v>82.18</v>
          </cell>
          <cell r="AJ514">
            <v>4285.6869999999999</v>
          </cell>
          <cell r="AK514">
            <v>54657.500969999994</v>
          </cell>
          <cell r="AM514">
            <v>38.99</v>
          </cell>
          <cell r="AN514">
            <v>44.352000000000004</v>
          </cell>
          <cell r="AO514">
            <v>1729.2844800000003</v>
          </cell>
          <cell r="AP514">
            <v>63.57</v>
          </cell>
          <cell r="AQ514">
            <v>66.692999999999998</v>
          </cell>
          <cell r="AR514">
            <v>4239.6740099999997</v>
          </cell>
          <cell r="AS514">
            <v>134.55000000000001</v>
          </cell>
          <cell r="AT514">
            <v>41.86</v>
          </cell>
          <cell r="AU514">
            <v>5632.2630000000008</v>
          </cell>
          <cell r="AV514">
            <v>69.38</v>
          </cell>
          <cell r="AW514">
            <v>27.323</v>
          </cell>
          <cell r="AX514">
            <v>1895.6697399999998</v>
          </cell>
          <cell r="AY514">
            <v>3.7600000000000002</v>
          </cell>
          <cell r="AZ514">
            <v>39.216000000000001</v>
          </cell>
          <cell r="BA514">
            <v>147.45216000000002</v>
          </cell>
          <cell r="BB514">
            <v>88.800000000000011</v>
          </cell>
          <cell r="BC514">
            <v>95.591000000000008</v>
          </cell>
          <cell r="BD514">
            <v>8488.4808000000012</v>
          </cell>
          <cell r="BE514">
            <v>22132.824189999999</v>
          </cell>
          <cell r="BG514">
            <v>20.86</v>
          </cell>
          <cell r="BH514">
            <v>121.529</v>
          </cell>
          <cell r="BI514">
            <v>2535.09494</v>
          </cell>
          <cell r="BJ514">
            <v>11.97</v>
          </cell>
          <cell r="BK514">
            <v>314.91399999999999</v>
          </cell>
          <cell r="BL514">
            <v>3769.5205799999999</v>
          </cell>
          <cell r="BM514">
            <v>20.89</v>
          </cell>
          <cell r="BN514">
            <v>89.564000000000007</v>
          </cell>
          <cell r="BO514">
            <v>1870.9919600000003</v>
          </cell>
          <cell r="BP514">
            <v>15.84</v>
          </cell>
          <cell r="BQ514">
            <v>128.934</v>
          </cell>
          <cell r="BR514">
            <v>2042.31456</v>
          </cell>
          <cell r="BS514">
            <v>10.220000000000001</v>
          </cell>
          <cell r="BT514">
            <v>256.029</v>
          </cell>
          <cell r="BU514">
            <v>2616.6163799999999</v>
          </cell>
          <cell r="BV514">
            <v>492</v>
          </cell>
          <cell r="BW514">
            <v>5.1360000000000001</v>
          </cell>
          <cell r="BX514">
            <v>2526.9120000000003</v>
          </cell>
          <cell r="BY514">
            <v>20.67</v>
          </cell>
          <cell r="BZ514">
            <v>153.899</v>
          </cell>
          <cell r="CA514">
            <v>3181.0923300000004</v>
          </cell>
          <cell r="CB514">
            <v>18542.542750000001</v>
          </cell>
          <cell r="CD514">
            <v>6.92</v>
          </cell>
          <cell r="CE514">
            <v>35.631</v>
          </cell>
          <cell r="CF514">
            <v>246.56652</v>
          </cell>
          <cell r="CG514">
            <v>5.72</v>
          </cell>
          <cell r="CH514">
            <v>29.400000000000002</v>
          </cell>
          <cell r="CI514">
            <v>168.16800000000001</v>
          </cell>
          <cell r="CJ514">
            <v>414.73451999999997</v>
          </cell>
          <cell r="CL514">
            <v>1481.14</v>
          </cell>
        </row>
        <row r="515">
          <cell r="A515" t="str">
            <v>12/03/2007</v>
          </cell>
          <cell r="B515">
            <v>39419</v>
          </cell>
          <cell r="C515">
            <v>92.505452937292503</v>
          </cell>
          <cell r="D515">
            <v>126.480228007451</v>
          </cell>
          <cell r="E515">
            <v>33.461386227728248</v>
          </cell>
          <cell r="F515">
            <v>22.95667503021674</v>
          </cell>
          <cell r="G515">
            <v>116.0482345523329</v>
          </cell>
          <cell r="H515">
            <v>138.159484494563</v>
          </cell>
          <cell r="I515">
            <v>68.61</v>
          </cell>
          <cell r="J515">
            <v>36.51</v>
          </cell>
          <cell r="K515">
            <v>192.41</v>
          </cell>
          <cell r="L515">
            <v>7024.8890999999994</v>
          </cell>
          <cell r="M515">
            <v>81.260000000000005</v>
          </cell>
          <cell r="N515">
            <v>62.536000000000001</v>
          </cell>
          <cell r="O515">
            <v>5081.6753600000002</v>
          </cell>
          <cell r="P515">
            <v>76.100000000000009</v>
          </cell>
          <cell r="Q515">
            <v>153.81399999999999</v>
          </cell>
          <cell r="R515">
            <v>11705.245400000002</v>
          </cell>
          <cell r="S515">
            <v>27.25</v>
          </cell>
          <cell r="T515">
            <v>92.037000000000006</v>
          </cell>
          <cell r="U515">
            <v>2508.0082500000003</v>
          </cell>
          <cell r="V515">
            <v>22.16</v>
          </cell>
          <cell r="W515">
            <v>361.26</v>
          </cell>
          <cell r="X515">
            <v>8005.5216</v>
          </cell>
          <cell r="Y515">
            <v>79.290000000000006</v>
          </cell>
          <cell r="Z515">
            <v>68.302999999999997</v>
          </cell>
          <cell r="AA515">
            <v>5415.7448700000004</v>
          </cell>
          <cell r="AB515">
            <v>19.13</v>
          </cell>
          <cell r="AC515">
            <v>120.90600000000001</v>
          </cell>
          <cell r="AD515">
            <v>2312.9317799999999</v>
          </cell>
          <cell r="AE515">
            <v>62.06</v>
          </cell>
          <cell r="AF515">
            <v>125.61500000000001</v>
          </cell>
          <cell r="AG515">
            <v>7795.6669000000011</v>
          </cell>
          <cell r="AH515">
            <v>50.95</v>
          </cell>
          <cell r="AI515">
            <v>82.18</v>
          </cell>
          <cell r="AJ515">
            <v>4187.0710000000008</v>
          </cell>
          <cell r="AK515">
            <v>54036.754260000009</v>
          </cell>
          <cell r="AM515">
            <v>38.550000000000004</v>
          </cell>
          <cell r="AN515">
            <v>44.352000000000004</v>
          </cell>
          <cell r="AO515">
            <v>1709.7696000000003</v>
          </cell>
          <cell r="AP515">
            <v>63.57</v>
          </cell>
          <cell r="AQ515">
            <v>66.692999999999998</v>
          </cell>
          <cell r="AR515">
            <v>4239.6740099999997</v>
          </cell>
          <cell r="AS515">
            <v>134.01</v>
          </cell>
          <cell r="AT515">
            <v>41.86</v>
          </cell>
          <cell r="AU515">
            <v>5609.6585999999998</v>
          </cell>
          <cell r="AV515">
            <v>68.61</v>
          </cell>
          <cell r="AW515">
            <v>27.323</v>
          </cell>
          <cell r="AX515">
            <v>1874.63103</v>
          </cell>
          <cell r="AY515">
            <v>3.68</v>
          </cell>
          <cell r="AZ515">
            <v>39.216000000000001</v>
          </cell>
          <cell r="BA515">
            <v>144.31488000000002</v>
          </cell>
          <cell r="BB515">
            <v>87.65</v>
          </cell>
          <cell r="BC515">
            <v>95.591000000000008</v>
          </cell>
          <cell r="BD515">
            <v>8378.5511500000011</v>
          </cell>
          <cell r="BE515">
            <v>21956.599270000002</v>
          </cell>
          <cell r="BG515">
            <v>21.85</v>
          </cell>
          <cell r="BH515">
            <v>121.529</v>
          </cell>
          <cell r="BI515">
            <v>2655.4086500000003</v>
          </cell>
          <cell r="BJ515">
            <v>12.34</v>
          </cell>
          <cell r="BK515">
            <v>314.91399999999999</v>
          </cell>
          <cell r="BL515">
            <v>3886.0387599999999</v>
          </cell>
          <cell r="BM515">
            <v>20.66</v>
          </cell>
          <cell r="BN515">
            <v>77.028999999999996</v>
          </cell>
          <cell r="BO515">
            <v>1591.41914</v>
          </cell>
          <cell r="BP515">
            <v>16.740000000000002</v>
          </cell>
          <cell r="BQ515">
            <v>158.15600000000001</v>
          </cell>
          <cell r="BR515">
            <v>2647.5314400000002</v>
          </cell>
          <cell r="BS515">
            <v>10.06</v>
          </cell>
          <cell r="BT515">
            <v>256.029</v>
          </cell>
          <cell r="BU515">
            <v>2575.6517400000002</v>
          </cell>
          <cell r="BV515">
            <v>487.5</v>
          </cell>
          <cell r="BW515">
            <v>5.1360000000000001</v>
          </cell>
          <cell r="BX515">
            <v>2503.8000000000002</v>
          </cell>
          <cell r="BY515">
            <v>20.86</v>
          </cell>
          <cell r="BZ515">
            <v>153.899</v>
          </cell>
          <cell r="CA515">
            <v>3210.3331399999997</v>
          </cell>
          <cell r="CB515">
            <v>19070.182870000001</v>
          </cell>
          <cell r="CD515">
            <v>6.94</v>
          </cell>
          <cell r="CE515">
            <v>35.631</v>
          </cell>
          <cell r="CF515">
            <v>247.27914000000001</v>
          </cell>
          <cell r="CG515">
            <v>5.41</v>
          </cell>
          <cell r="CH515">
            <v>29.400000000000002</v>
          </cell>
          <cell r="CI515">
            <v>159.054</v>
          </cell>
          <cell r="CJ515">
            <v>406.33314000000001</v>
          </cell>
          <cell r="CL515">
            <v>1472.42</v>
          </cell>
        </row>
        <row r="516">
          <cell r="A516" t="str">
            <v>12/04/2007</v>
          </cell>
          <cell r="B516">
            <v>39420</v>
          </cell>
          <cell r="C516">
            <v>91.243855936602287</v>
          </cell>
          <cell r="D516">
            <v>123.20079563561714</v>
          </cell>
          <cell r="E516">
            <v>32.574729899644097</v>
          </cell>
          <cell r="F516">
            <v>22.287756372921738</v>
          </cell>
          <cell r="G516">
            <v>115.28924968474148</v>
          </cell>
          <cell r="H516">
            <v>135.68264196536447</v>
          </cell>
          <cell r="I516">
            <v>67.38</v>
          </cell>
          <cell r="J516">
            <v>36.93</v>
          </cell>
          <cell r="K516">
            <v>192.41</v>
          </cell>
          <cell r="L516">
            <v>7105.7012999999997</v>
          </cell>
          <cell r="M516">
            <v>80.09</v>
          </cell>
          <cell r="N516">
            <v>62.536000000000001</v>
          </cell>
          <cell r="O516">
            <v>5008.5082400000001</v>
          </cell>
          <cell r="P516">
            <v>76.05</v>
          </cell>
          <cell r="Q516">
            <v>153.81399999999999</v>
          </cell>
          <cell r="R516">
            <v>11697.554699999999</v>
          </cell>
          <cell r="S516">
            <v>26.729900000000001</v>
          </cell>
          <cell r="T516">
            <v>92.037000000000006</v>
          </cell>
          <cell r="U516">
            <v>2460.1398063000001</v>
          </cell>
          <cell r="V516">
            <v>21.57</v>
          </cell>
          <cell r="W516">
            <v>361.26</v>
          </cell>
          <cell r="X516">
            <v>7792.3782000000001</v>
          </cell>
          <cell r="Y516">
            <v>77.210000000000008</v>
          </cell>
          <cell r="Z516">
            <v>68.302999999999997</v>
          </cell>
          <cell r="AA516">
            <v>5273.6746300000004</v>
          </cell>
          <cell r="AB516">
            <v>19.02</v>
          </cell>
          <cell r="AC516">
            <v>120.90600000000001</v>
          </cell>
          <cell r="AD516">
            <v>2299.6321200000002</v>
          </cell>
          <cell r="AE516">
            <v>59.77</v>
          </cell>
          <cell r="AF516">
            <v>125.61500000000001</v>
          </cell>
          <cell r="AG516">
            <v>7508.0085500000014</v>
          </cell>
          <cell r="AH516">
            <v>50.550000000000004</v>
          </cell>
          <cell r="AI516">
            <v>82.18</v>
          </cell>
          <cell r="AJ516">
            <v>4154.1990000000005</v>
          </cell>
          <cell r="AK516">
            <v>53299.7965463</v>
          </cell>
          <cell r="AM516">
            <v>38.480000000000004</v>
          </cell>
          <cell r="AN516">
            <v>44.352000000000004</v>
          </cell>
          <cell r="AO516">
            <v>1706.6649600000003</v>
          </cell>
          <cell r="AP516">
            <v>63.57</v>
          </cell>
          <cell r="AQ516">
            <v>66.692999999999998</v>
          </cell>
          <cell r="AR516">
            <v>4239.6740099999997</v>
          </cell>
          <cell r="AS516">
            <v>130.57</v>
          </cell>
          <cell r="AT516">
            <v>41.86</v>
          </cell>
          <cell r="AU516">
            <v>5465.6601999999993</v>
          </cell>
          <cell r="AV516">
            <v>67.38</v>
          </cell>
          <cell r="AW516">
            <v>27.323</v>
          </cell>
          <cell r="AX516">
            <v>1841.0237399999999</v>
          </cell>
          <cell r="AY516">
            <v>3.5700000000000003</v>
          </cell>
          <cell r="AZ516">
            <v>39.216000000000001</v>
          </cell>
          <cell r="BA516">
            <v>140.00112000000001</v>
          </cell>
          <cell r="BB516">
            <v>83.63</v>
          </cell>
          <cell r="BC516">
            <v>95.591000000000008</v>
          </cell>
          <cell r="BD516">
            <v>7994.2753300000004</v>
          </cell>
          <cell r="BE516">
            <v>21387.299360000001</v>
          </cell>
          <cell r="BG516">
            <v>21.46</v>
          </cell>
          <cell r="BH516">
            <v>121.529</v>
          </cell>
          <cell r="BI516">
            <v>2608.0123400000002</v>
          </cell>
          <cell r="BJ516">
            <v>12.02</v>
          </cell>
          <cell r="BK516">
            <v>314.91399999999999</v>
          </cell>
          <cell r="BL516">
            <v>3785.2662799999998</v>
          </cell>
          <cell r="BM516">
            <v>20.41</v>
          </cell>
          <cell r="BN516">
            <v>77.028999999999996</v>
          </cell>
          <cell r="BO516">
            <v>1572.1618899999999</v>
          </cell>
          <cell r="BP516">
            <v>15.81</v>
          </cell>
          <cell r="BQ516">
            <v>158.15600000000001</v>
          </cell>
          <cell r="BR516">
            <v>2500.4463600000004</v>
          </cell>
          <cell r="BS516">
            <v>9.85</v>
          </cell>
          <cell r="BT516">
            <v>256.029</v>
          </cell>
          <cell r="BU516">
            <v>2521.8856499999997</v>
          </cell>
          <cell r="BV516">
            <v>475.5</v>
          </cell>
          <cell r="BW516">
            <v>5.1360000000000001</v>
          </cell>
          <cell r="BX516">
            <v>2442.1680000000001</v>
          </cell>
          <cell r="BY516">
            <v>20.37</v>
          </cell>
          <cell r="BZ516">
            <v>153.899</v>
          </cell>
          <cell r="CA516">
            <v>3134.92263</v>
          </cell>
          <cell r="CB516">
            <v>18564.863150000001</v>
          </cell>
          <cell r="CD516">
            <v>6.88</v>
          </cell>
          <cell r="CE516">
            <v>35.631</v>
          </cell>
          <cell r="CF516">
            <v>245.14127999999999</v>
          </cell>
          <cell r="CG516">
            <v>5.08</v>
          </cell>
          <cell r="CH516">
            <v>29.400000000000002</v>
          </cell>
          <cell r="CI516">
            <v>149.352</v>
          </cell>
          <cell r="CJ516">
            <v>394.49328000000003</v>
          </cell>
          <cell r="CL516">
            <v>1462.79</v>
          </cell>
        </row>
        <row r="517">
          <cell r="A517" t="str">
            <v>12/05/2007</v>
          </cell>
          <cell r="B517">
            <v>39421</v>
          </cell>
          <cell r="C517">
            <v>92.272786738843507</v>
          </cell>
          <cell r="D517">
            <v>124.28458599282814</v>
          </cell>
          <cell r="E517">
            <v>33.805595048390771</v>
          </cell>
          <cell r="F517">
            <v>22.40249027349557</v>
          </cell>
          <cell r="G517">
            <v>117.04051071878938</v>
          </cell>
          <cell r="H517">
            <v>136.62907772855414</v>
          </cell>
          <cell r="I517">
            <v>67.849999999999994</v>
          </cell>
          <cell r="J517">
            <v>36.590000000000003</v>
          </cell>
          <cell r="K517">
            <v>192.41</v>
          </cell>
          <cell r="L517">
            <v>7040.2819000000009</v>
          </cell>
          <cell r="M517">
            <v>80.78</v>
          </cell>
          <cell r="N517">
            <v>62.536000000000001</v>
          </cell>
          <cell r="O517">
            <v>5051.6580800000002</v>
          </cell>
          <cell r="P517">
            <v>77.03</v>
          </cell>
          <cell r="Q517">
            <v>153.81399999999999</v>
          </cell>
          <cell r="R517">
            <v>11848.29242</v>
          </cell>
          <cell r="S517">
            <v>26.77</v>
          </cell>
          <cell r="T517">
            <v>92.037000000000006</v>
          </cell>
          <cell r="U517">
            <v>2463.8304900000003</v>
          </cell>
          <cell r="V517">
            <v>22.39</v>
          </cell>
          <cell r="W517">
            <v>361.26</v>
          </cell>
          <cell r="X517">
            <v>8088.6113999999998</v>
          </cell>
          <cell r="Y517">
            <v>77.38</v>
          </cell>
          <cell r="Z517">
            <v>68.302999999999997</v>
          </cell>
          <cell r="AA517">
            <v>5285.2861399999992</v>
          </cell>
          <cell r="AB517">
            <v>19.190000000000001</v>
          </cell>
          <cell r="AC517">
            <v>120.90600000000001</v>
          </cell>
          <cell r="AD517">
            <v>2320.1861400000003</v>
          </cell>
          <cell r="AE517">
            <v>60.980000000000004</v>
          </cell>
          <cell r="AF517">
            <v>125.61500000000001</v>
          </cell>
          <cell r="AG517">
            <v>7660.0027000000009</v>
          </cell>
          <cell r="AH517">
            <v>50.410000000000004</v>
          </cell>
          <cell r="AI517">
            <v>82.18</v>
          </cell>
          <cell r="AJ517">
            <v>4142.6938000000009</v>
          </cell>
          <cell r="AK517">
            <v>53900.843069999995</v>
          </cell>
          <cell r="AM517">
            <v>39.660000000000004</v>
          </cell>
          <cell r="AN517">
            <v>44.352000000000004</v>
          </cell>
          <cell r="AO517">
            <v>1759.0003200000003</v>
          </cell>
          <cell r="AP517">
            <v>63.57</v>
          </cell>
          <cell r="AQ517">
            <v>66.692999999999998</v>
          </cell>
          <cell r="AR517">
            <v>4239.6740099999997</v>
          </cell>
          <cell r="AS517">
            <v>132.21</v>
          </cell>
          <cell r="AT517">
            <v>41.86</v>
          </cell>
          <cell r="AU517">
            <v>5534.3106000000007</v>
          </cell>
          <cell r="AV517">
            <v>67.849999999999994</v>
          </cell>
          <cell r="AW517">
            <v>27.323</v>
          </cell>
          <cell r="AX517">
            <v>1853.86555</v>
          </cell>
          <cell r="AY517">
            <v>3.59</v>
          </cell>
          <cell r="AZ517">
            <v>39.216000000000001</v>
          </cell>
          <cell r="BA517">
            <v>140.78543999999999</v>
          </cell>
          <cell r="BB517">
            <v>84.19</v>
          </cell>
          <cell r="BC517">
            <v>95.591000000000008</v>
          </cell>
          <cell r="BD517">
            <v>8047.8062900000004</v>
          </cell>
          <cell r="BE517">
            <v>21575.442210000001</v>
          </cell>
          <cell r="BG517">
            <v>22.35</v>
          </cell>
          <cell r="BH517">
            <v>121.529</v>
          </cell>
          <cell r="BI517">
            <v>2716.1731500000001</v>
          </cell>
          <cell r="BJ517">
            <v>12.63</v>
          </cell>
          <cell r="BK517">
            <v>314.91399999999999</v>
          </cell>
          <cell r="BL517">
            <v>3977.36382</v>
          </cell>
          <cell r="BM517">
            <v>20.88</v>
          </cell>
          <cell r="BN517">
            <v>77.028999999999996</v>
          </cell>
          <cell r="BO517">
            <v>1608.3655199999998</v>
          </cell>
          <cell r="BP517">
            <v>16.25</v>
          </cell>
          <cell r="BQ517">
            <v>158.15600000000001</v>
          </cell>
          <cell r="BR517">
            <v>2570.0350000000003</v>
          </cell>
          <cell r="BS517">
            <v>10.210000000000001</v>
          </cell>
          <cell r="BT517">
            <v>256.029</v>
          </cell>
          <cell r="BU517">
            <v>2614.05609</v>
          </cell>
          <cell r="BV517">
            <v>493.1</v>
          </cell>
          <cell r="BW517">
            <v>5.1360000000000001</v>
          </cell>
          <cell r="BX517">
            <v>2532.5616</v>
          </cell>
          <cell r="BY517">
            <v>20.72</v>
          </cell>
          <cell r="BZ517">
            <v>156.74700000000001</v>
          </cell>
          <cell r="CA517">
            <v>3247.7978400000002</v>
          </cell>
          <cell r="CB517">
            <v>19266.353019999999</v>
          </cell>
          <cell r="CD517">
            <v>6.97</v>
          </cell>
          <cell r="CE517">
            <v>35.631</v>
          </cell>
          <cell r="CF517">
            <v>248.34806999999998</v>
          </cell>
          <cell r="CG517">
            <v>5.04</v>
          </cell>
          <cell r="CH517">
            <v>29.400000000000002</v>
          </cell>
          <cell r="CI517">
            <v>148.17600000000002</v>
          </cell>
          <cell r="CJ517">
            <v>396.52406999999999</v>
          </cell>
          <cell r="CL517">
            <v>1485.01</v>
          </cell>
        </row>
        <row r="518">
          <cell r="A518" t="str">
            <v>12/06/2007</v>
          </cell>
          <cell r="B518">
            <v>39422</v>
          </cell>
          <cell r="C518">
            <v>94.438398132099962</v>
          </cell>
          <cell r="D518">
            <v>128.25097769896294</v>
          </cell>
          <cell r="E518">
            <v>38.276206007731318</v>
          </cell>
          <cell r="F518">
            <v>26.136949669374715</v>
          </cell>
          <cell r="G518">
            <v>118.80044136191674</v>
          </cell>
          <cell r="H518">
            <v>144.96576721707609</v>
          </cell>
          <cell r="I518">
            <v>71.989999999999995</v>
          </cell>
          <cell r="J518">
            <v>37</v>
          </cell>
          <cell r="K518">
            <v>192.41</v>
          </cell>
          <cell r="L518">
            <v>7119.17</v>
          </cell>
          <cell r="M518">
            <v>82.7</v>
          </cell>
          <cell r="N518">
            <v>62.536000000000001</v>
          </cell>
          <cell r="O518">
            <v>5171.7272000000003</v>
          </cell>
          <cell r="P518">
            <v>77.09</v>
          </cell>
          <cell r="Q518">
            <v>153.81399999999999</v>
          </cell>
          <cell r="R518">
            <v>11857.52126</v>
          </cell>
          <cell r="S518">
            <v>27.51</v>
          </cell>
          <cell r="T518">
            <v>92.037000000000006</v>
          </cell>
          <cell r="U518">
            <v>2531.9378700000002</v>
          </cell>
          <cell r="V518">
            <v>23.75</v>
          </cell>
          <cell r="W518">
            <v>361.26</v>
          </cell>
          <cell r="X518">
            <v>8579.9249999999993</v>
          </cell>
          <cell r="Y518">
            <v>79.31</v>
          </cell>
          <cell r="Z518">
            <v>68.302999999999997</v>
          </cell>
          <cell r="AA518">
            <v>5417.1109299999998</v>
          </cell>
          <cell r="AB518">
            <v>19.84</v>
          </cell>
          <cell r="AC518">
            <v>120.90600000000001</v>
          </cell>
          <cell r="AD518">
            <v>2398.77504</v>
          </cell>
          <cell r="AE518">
            <v>62.82</v>
          </cell>
          <cell r="AF518">
            <v>125.61500000000001</v>
          </cell>
          <cell r="AG518">
            <v>7891.1343000000006</v>
          </cell>
          <cell r="AH518">
            <v>51.09</v>
          </cell>
          <cell r="AI518">
            <v>82.18</v>
          </cell>
          <cell r="AJ518">
            <v>4198.5762000000004</v>
          </cell>
          <cell r="AK518">
            <v>55165.877800000002</v>
          </cell>
          <cell r="AM518">
            <v>40.71</v>
          </cell>
          <cell r="AN518">
            <v>44.352000000000004</v>
          </cell>
          <cell r="AO518">
            <v>1805.5699200000001</v>
          </cell>
          <cell r="AP518">
            <v>63.57</v>
          </cell>
          <cell r="AQ518">
            <v>66.692999999999998</v>
          </cell>
          <cell r="AR518">
            <v>4239.6740099999997</v>
          </cell>
          <cell r="AS518">
            <v>135.42000000000002</v>
          </cell>
          <cell r="AT518">
            <v>41.86</v>
          </cell>
          <cell r="AU518">
            <v>5668.6812000000009</v>
          </cell>
          <cell r="AV518">
            <v>71.989999999999995</v>
          </cell>
          <cell r="AW518">
            <v>27.323</v>
          </cell>
          <cell r="AX518">
            <v>1966.9827699999998</v>
          </cell>
          <cell r="AY518">
            <v>3.68</v>
          </cell>
          <cell r="AZ518">
            <v>39.216000000000001</v>
          </cell>
          <cell r="BA518">
            <v>144.31488000000002</v>
          </cell>
          <cell r="BB518">
            <v>88.28</v>
          </cell>
          <cell r="BC518">
            <v>95.591000000000008</v>
          </cell>
          <cell r="BD518">
            <v>8438.7734800000017</v>
          </cell>
          <cell r="BE518">
            <v>22263.99626</v>
          </cell>
          <cell r="BG518">
            <v>25.18</v>
          </cell>
          <cell r="BH518">
            <v>121.529</v>
          </cell>
          <cell r="BI518">
            <v>3060.1002199999998</v>
          </cell>
          <cell r="BJ518">
            <v>14.120000000000001</v>
          </cell>
          <cell r="BK518">
            <v>314.91399999999999</v>
          </cell>
          <cell r="BL518">
            <v>4446.5856800000001</v>
          </cell>
          <cell r="BM518">
            <v>24.25</v>
          </cell>
          <cell r="BN518">
            <v>77.028999999999996</v>
          </cell>
          <cell r="BO518">
            <v>1867.95325</v>
          </cell>
          <cell r="BP518">
            <v>18.73</v>
          </cell>
          <cell r="BQ518">
            <v>158.15600000000001</v>
          </cell>
          <cell r="BR518">
            <v>2962.26188</v>
          </cell>
          <cell r="BS518">
            <v>11.51</v>
          </cell>
          <cell r="BT518">
            <v>256.029</v>
          </cell>
          <cell r="BU518">
            <v>2946.8937900000001</v>
          </cell>
          <cell r="BV518">
            <v>556.74</v>
          </cell>
          <cell r="BW518">
            <v>5.1360000000000001</v>
          </cell>
          <cell r="BX518">
            <v>2859.4166399999999</v>
          </cell>
          <cell r="BY518">
            <v>23.42</v>
          </cell>
          <cell r="BZ518">
            <v>156.74700000000001</v>
          </cell>
          <cell r="CA518">
            <v>3671.0147400000005</v>
          </cell>
          <cell r="CB518">
            <v>21814.226200000005</v>
          </cell>
          <cell r="CD518">
            <v>8</v>
          </cell>
          <cell r="CE518">
            <v>35.631</v>
          </cell>
          <cell r="CF518">
            <v>285.048</v>
          </cell>
          <cell r="CG518">
            <v>6.04</v>
          </cell>
          <cell r="CH518">
            <v>29.400000000000002</v>
          </cell>
          <cell r="CI518">
            <v>177.57600000000002</v>
          </cell>
          <cell r="CJ518">
            <v>462.62400000000002</v>
          </cell>
          <cell r="CL518">
            <v>1507.34</v>
          </cell>
        </row>
        <row r="519">
          <cell r="A519" t="str">
            <v>12/07/2007</v>
          </cell>
          <cell r="B519">
            <v>39423</v>
          </cell>
          <cell r="C519">
            <v>94.529116081529068</v>
          </cell>
          <cell r="D519">
            <v>127.85963651468477</v>
          </cell>
          <cell r="E519">
            <v>37.891087200773512</v>
          </cell>
          <cell r="F519">
            <v>26.802347987617054</v>
          </cell>
          <cell r="G519">
            <v>118.58921815889028</v>
          </cell>
          <cell r="H519">
            <v>147.3419250906162</v>
          </cell>
          <cell r="I519">
            <v>73.17</v>
          </cell>
          <cell r="J519">
            <v>37.58</v>
          </cell>
          <cell r="K519">
            <v>192.41</v>
          </cell>
          <cell r="L519">
            <v>7230.7677999999996</v>
          </cell>
          <cell r="M519">
            <v>82.06</v>
          </cell>
          <cell r="N519">
            <v>62.536000000000001</v>
          </cell>
          <cell r="O519">
            <v>5131.7041600000002</v>
          </cell>
          <cell r="P519">
            <v>76.11</v>
          </cell>
          <cell r="Q519">
            <v>153.81399999999999</v>
          </cell>
          <cell r="R519">
            <v>11706.783539999999</v>
          </cell>
          <cell r="S519">
            <v>28.45</v>
          </cell>
          <cell r="T519">
            <v>92.037000000000006</v>
          </cell>
          <cell r="U519">
            <v>2618.4526500000002</v>
          </cell>
          <cell r="V519">
            <v>23.93</v>
          </cell>
          <cell r="W519">
            <v>361.26</v>
          </cell>
          <cell r="X519">
            <v>8644.9517999999989</v>
          </cell>
          <cell r="Y519">
            <v>79.850000000000009</v>
          </cell>
          <cell r="Z519">
            <v>68.302999999999997</v>
          </cell>
          <cell r="AA519">
            <v>5453.9945500000003</v>
          </cell>
          <cell r="AB519">
            <v>19.940000000000001</v>
          </cell>
          <cell r="AC519">
            <v>120.90600000000001</v>
          </cell>
          <cell r="AD519">
            <v>2410.8656400000004</v>
          </cell>
          <cell r="AE519">
            <v>62.230000000000004</v>
          </cell>
          <cell r="AF519">
            <v>125.61500000000001</v>
          </cell>
          <cell r="AG519">
            <v>7817.0214500000011</v>
          </cell>
          <cell r="AH519">
            <v>51.160000000000004</v>
          </cell>
          <cell r="AI519">
            <v>82.18</v>
          </cell>
          <cell r="AJ519">
            <v>4204.3288000000002</v>
          </cell>
          <cell r="AK519">
            <v>55218.870390000011</v>
          </cell>
          <cell r="AM519">
            <v>40.5</v>
          </cell>
          <cell r="AN519">
            <v>44.352000000000004</v>
          </cell>
          <cell r="AO519">
            <v>1796.2560000000001</v>
          </cell>
          <cell r="AP519">
            <v>63.57</v>
          </cell>
          <cell r="AQ519">
            <v>66.692999999999998</v>
          </cell>
          <cell r="AR519">
            <v>4239.6740099999997</v>
          </cell>
          <cell r="AS519">
            <v>133.75</v>
          </cell>
          <cell r="AT519">
            <v>41.86</v>
          </cell>
          <cell r="AU519">
            <v>5598.7749999999996</v>
          </cell>
          <cell r="AV519">
            <v>73.17</v>
          </cell>
          <cell r="AW519">
            <v>27.323</v>
          </cell>
          <cell r="AX519">
            <v>1999.2239100000002</v>
          </cell>
          <cell r="AY519">
            <v>3.95</v>
          </cell>
          <cell r="AZ519">
            <v>39.216000000000001</v>
          </cell>
          <cell r="BA519">
            <v>154.9032</v>
          </cell>
          <cell r="BB519">
            <v>87.95</v>
          </cell>
          <cell r="BC519">
            <v>95.591000000000008</v>
          </cell>
          <cell r="BD519">
            <v>8407.2284500000005</v>
          </cell>
          <cell r="BE519">
            <v>22196.060570000001</v>
          </cell>
          <cell r="BG519">
            <v>25.810000000000002</v>
          </cell>
          <cell r="BH519">
            <v>121.529</v>
          </cell>
          <cell r="BI519">
            <v>3136.6634900000004</v>
          </cell>
          <cell r="BJ519">
            <v>13.86</v>
          </cell>
          <cell r="BK519">
            <v>314.91399999999999</v>
          </cell>
          <cell r="BL519">
            <v>4364.7080399999995</v>
          </cell>
          <cell r="BM519">
            <v>23.700000000000003</v>
          </cell>
          <cell r="BN519">
            <v>77.028999999999996</v>
          </cell>
          <cell r="BO519">
            <v>1825.5873000000001</v>
          </cell>
          <cell r="BP519">
            <v>18.32</v>
          </cell>
          <cell r="BQ519">
            <v>158.15600000000001</v>
          </cell>
          <cell r="BR519">
            <v>2897.4179200000003</v>
          </cell>
          <cell r="BS519">
            <v>11.52</v>
          </cell>
          <cell r="BT519">
            <v>256.029</v>
          </cell>
          <cell r="BU519">
            <v>2949.45408</v>
          </cell>
          <cell r="BV519">
            <v>558</v>
          </cell>
          <cell r="BW519">
            <v>5.1360000000000001</v>
          </cell>
          <cell r="BX519">
            <v>2865.8879999999999</v>
          </cell>
          <cell r="BY519">
            <v>22.68</v>
          </cell>
          <cell r="BZ519">
            <v>156.74700000000001</v>
          </cell>
          <cell r="CA519">
            <v>3555.0219600000005</v>
          </cell>
          <cell r="CB519">
            <v>21594.74079</v>
          </cell>
          <cell r="CD519">
            <v>8.0500000000000007</v>
          </cell>
          <cell r="CE519">
            <v>35.631</v>
          </cell>
          <cell r="CF519">
            <v>286.82955000000004</v>
          </cell>
          <cell r="CG519">
            <v>6.38</v>
          </cell>
          <cell r="CH519">
            <v>29.400000000000002</v>
          </cell>
          <cell r="CI519">
            <v>187.572</v>
          </cell>
          <cell r="CJ519">
            <v>474.40155000000004</v>
          </cell>
          <cell r="CL519">
            <v>1504.66</v>
          </cell>
        </row>
        <row r="520">
          <cell r="A520" t="e">
            <v>#N/A</v>
          </cell>
        </row>
        <row r="521">
          <cell r="A521" t="e">
            <v>#N/A</v>
          </cell>
        </row>
        <row r="522">
          <cell r="A522" t="e">
            <v>#N/A</v>
          </cell>
        </row>
        <row r="523">
          <cell r="A523" t="e">
            <v>#N/A</v>
          </cell>
        </row>
        <row r="524">
          <cell r="A524" t="e">
            <v>#N/A</v>
          </cell>
        </row>
        <row r="525">
          <cell r="A525" t="e">
            <v>#N/A</v>
          </cell>
        </row>
        <row r="526">
          <cell r="A526" t="e">
            <v>#N/A</v>
          </cell>
        </row>
        <row r="527">
          <cell r="A527" t="e">
            <v>#N/A</v>
          </cell>
        </row>
        <row r="528">
          <cell r="A528" t="e">
            <v>#N/A</v>
          </cell>
        </row>
        <row r="529">
          <cell r="A529" t="e">
            <v>#N/A</v>
          </cell>
        </row>
        <row r="530">
          <cell r="A530" t="e">
            <v>#N/A</v>
          </cell>
        </row>
        <row r="531">
          <cell r="A531" t="e">
            <v>#N/A</v>
          </cell>
        </row>
        <row r="532">
          <cell r="A532" t="e">
            <v>#N/A</v>
          </cell>
        </row>
        <row r="533">
          <cell r="A533" t="e">
            <v>#N/A</v>
          </cell>
        </row>
        <row r="534">
          <cell r="A534" t="e">
            <v>#N/A</v>
          </cell>
        </row>
        <row r="535">
          <cell r="A535" t="e">
            <v>#N/A</v>
          </cell>
        </row>
        <row r="536">
          <cell r="A536" t="e">
            <v>#N/A</v>
          </cell>
        </row>
        <row r="537">
          <cell r="A537" t="e">
            <v>#N/A</v>
          </cell>
        </row>
        <row r="538">
          <cell r="A538" t="e">
            <v>#N/A</v>
          </cell>
        </row>
        <row r="539">
          <cell r="A539" t="e">
            <v>#N/A</v>
          </cell>
        </row>
        <row r="540">
          <cell r="A540" t="e">
            <v>#N/A</v>
          </cell>
        </row>
        <row r="541">
          <cell r="A541" t="e">
            <v>#N/A</v>
          </cell>
        </row>
        <row r="542">
          <cell r="A542" t="e">
            <v>#N/A</v>
          </cell>
        </row>
        <row r="543">
          <cell r="A543" t="e">
            <v>#N/A</v>
          </cell>
        </row>
        <row r="544">
          <cell r="A544" t="e">
            <v>#N/A</v>
          </cell>
        </row>
        <row r="545">
          <cell r="A545" t="e">
            <v>#N/A</v>
          </cell>
        </row>
        <row r="546">
          <cell r="A546" t="e">
            <v>#N/A</v>
          </cell>
        </row>
        <row r="547">
          <cell r="A547" t="e">
            <v>#N/A</v>
          </cell>
        </row>
        <row r="548">
          <cell r="A548" t="e">
            <v>#N/A</v>
          </cell>
        </row>
        <row r="549">
          <cell r="A549" t="e">
            <v>#N/A</v>
          </cell>
        </row>
        <row r="550">
          <cell r="A550" t="e">
            <v>#N/A</v>
          </cell>
        </row>
        <row r="551">
          <cell r="A551" t="e">
            <v>#N/A</v>
          </cell>
        </row>
        <row r="552">
          <cell r="A552" t="e">
            <v>#N/A</v>
          </cell>
        </row>
        <row r="553">
          <cell r="A553" t="e">
            <v>#N/A</v>
          </cell>
        </row>
        <row r="554">
          <cell r="A554" t="e">
            <v>#N/A</v>
          </cell>
        </row>
        <row r="555">
          <cell r="A555" t="e">
            <v>#N/A</v>
          </cell>
        </row>
        <row r="556">
          <cell r="A556" t="e">
            <v>#N/A</v>
          </cell>
        </row>
        <row r="557">
          <cell r="A557" t="e">
            <v>#N/A</v>
          </cell>
        </row>
        <row r="558">
          <cell r="A558" t="e">
            <v>#N/A</v>
          </cell>
        </row>
        <row r="559">
          <cell r="A559" t="e">
            <v>#N/A</v>
          </cell>
        </row>
        <row r="560">
          <cell r="A560" t="e">
            <v>#N/A</v>
          </cell>
        </row>
        <row r="561">
          <cell r="A561" t="e">
            <v>#N/A</v>
          </cell>
        </row>
        <row r="562">
          <cell r="A562" t="e">
            <v>#N/A</v>
          </cell>
        </row>
        <row r="563">
          <cell r="A563" t="e">
            <v>#N/A</v>
          </cell>
        </row>
        <row r="564">
          <cell r="A564" t="e">
            <v>#N/A</v>
          </cell>
        </row>
        <row r="565">
          <cell r="A565" t="e">
            <v>#N/A</v>
          </cell>
        </row>
        <row r="566">
          <cell r="A566" t="e">
            <v>#N/A</v>
          </cell>
        </row>
        <row r="567">
          <cell r="A567" t="e">
            <v>#N/A</v>
          </cell>
        </row>
        <row r="568">
          <cell r="A568" t="e">
            <v>#N/A</v>
          </cell>
        </row>
        <row r="569">
          <cell r="A569" t="e">
            <v>#N/A</v>
          </cell>
        </row>
        <row r="570">
          <cell r="A570" t="e">
            <v>#N/A</v>
          </cell>
        </row>
        <row r="571">
          <cell r="A571" t="e">
            <v>#N/A</v>
          </cell>
        </row>
        <row r="572">
          <cell r="A572" t="e">
            <v>#N/A</v>
          </cell>
        </row>
        <row r="573">
          <cell r="A573" t="e">
            <v>#N/A</v>
          </cell>
        </row>
        <row r="574">
          <cell r="A574" t="e">
            <v>#N/A</v>
          </cell>
        </row>
        <row r="575">
          <cell r="A575" t="e">
            <v>#N/A</v>
          </cell>
        </row>
        <row r="576">
          <cell r="A576" t="e">
            <v>#N/A</v>
          </cell>
        </row>
        <row r="577">
          <cell r="A577" t="e">
            <v>#N/A</v>
          </cell>
        </row>
        <row r="578">
          <cell r="A578" t="e">
            <v>#N/A</v>
          </cell>
        </row>
        <row r="579">
          <cell r="A579" t="e">
            <v>#N/A</v>
          </cell>
        </row>
        <row r="580">
          <cell r="A580" t="e">
            <v>#N/A</v>
          </cell>
        </row>
        <row r="581">
          <cell r="A581" t="e">
            <v>#N/A</v>
          </cell>
        </row>
        <row r="582">
          <cell r="A582" t="e">
            <v>#N/A</v>
          </cell>
        </row>
        <row r="583">
          <cell r="A583" t="e">
            <v>#N/A</v>
          </cell>
        </row>
        <row r="584">
          <cell r="A584" t="e">
            <v>#N/A</v>
          </cell>
        </row>
        <row r="585">
          <cell r="A585" t="e">
            <v>#N/A</v>
          </cell>
        </row>
        <row r="586">
          <cell r="A586" t="e">
            <v>#N/A</v>
          </cell>
        </row>
        <row r="587">
          <cell r="A587" t="e">
            <v>#N/A</v>
          </cell>
        </row>
        <row r="588">
          <cell r="A588" t="e">
            <v>#N/A</v>
          </cell>
        </row>
        <row r="589">
          <cell r="A589" t="e">
            <v>#N/A</v>
          </cell>
        </row>
        <row r="590">
          <cell r="A590" t="e">
            <v>#N/A</v>
          </cell>
        </row>
        <row r="591">
          <cell r="A591" t="e">
            <v>#N/A</v>
          </cell>
        </row>
        <row r="592">
          <cell r="A592" t="e">
            <v>#N/A</v>
          </cell>
        </row>
        <row r="593">
          <cell r="A593" t="e">
            <v>#N/A</v>
          </cell>
        </row>
        <row r="594">
          <cell r="A594" t="e">
            <v>#N/A</v>
          </cell>
        </row>
        <row r="595">
          <cell r="A595" t="e">
            <v>#N/A</v>
          </cell>
        </row>
        <row r="596">
          <cell r="A596" t="e">
            <v>#N/A</v>
          </cell>
        </row>
        <row r="597">
          <cell r="A597" t="e">
            <v>#N/A</v>
          </cell>
        </row>
        <row r="598">
          <cell r="A598" t="e">
            <v>#N/A</v>
          </cell>
        </row>
        <row r="599">
          <cell r="A599" t="e">
            <v>#N/A</v>
          </cell>
        </row>
        <row r="600">
          <cell r="A600" t="e">
            <v>#N/A</v>
          </cell>
        </row>
        <row r="601">
          <cell r="A601" t="e">
            <v>#N/A</v>
          </cell>
        </row>
        <row r="602">
          <cell r="A602" t="e">
            <v>#N/A</v>
          </cell>
        </row>
        <row r="603">
          <cell r="A603" t="e">
            <v>#N/A</v>
          </cell>
        </row>
        <row r="604">
          <cell r="A604" t="e">
            <v>#N/A</v>
          </cell>
        </row>
        <row r="605">
          <cell r="A605" t="e">
            <v>#N/A</v>
          </cell>
        </row>
        <row r="606">
          <cell r="A606" t="e">
            <v>#N/A</v>
          </cell>
        </row>
        <row r="607">
          <cell r="A607" t="e">
            <v>#N/A</v>
          </cell>
        </row>
        <row r="608">
          <cell r="A608" t="e">
            <v>#N/A</v>
          </cell>
        </row>
        <row r="609">
          <cell r="A609" t="e">
            <v>#N/A</v>
          </cell>
        </row>
        <row r="610">
          <cell r="A610" t="e">
            <v>#N/A</v>
          </cell>
        </row>
        <row r="611">
          <cell r="A611" t="e">
            <v>#N/A</v>
          </cell>
        </row>
        <row r="612">
          <cell r="A612" t="e">
            <v>#N/A</v>
          </cell>
        </row>
        <row r="613">
          <cell r="A613" t="e">
            <v>#N/A</v>
          </cell>
        </row>
        <row r="614">
          <cell r="A614" t="e">
            <v>#N/A</v>
          </cell>
        </row>
        <row r="615">
          <cell r="A615" t="e">
            <v>#N/A</v>
          </cell>
        </row>
        <row r="616">
          <cell r="A616" t="e">
            <v>#N/A</v>
          </cell>
        </row>
        <row r="617">
          <cell r="A617" t="e">
            <v>#N/A</v>
          </cell>
        </row>
        <row r="618">
          <cell r="A618" t="e">
            <v>#N/A</v>
          </cell>
        </row>
        <row r="619">
          <cell r="A619" t="e">
            <v>#N/A</v>
          </cell>
        </row>
        <row r="620">
          <cell r="A620" t="e">
            <v>#N/A</v>
          </cell>
        </row>
        <row r="621">
          <cell r="A621" t="e">
            <v>#N/A</v>
          </cell>
        </row>
        <row r="622">
          <cell r="A622" t="e">
            <v>#N/A</v>
          </cell>
        </row>
        <row r="623">
          <cell r="A623" t="e">
            <v>#N/A</v>
          </cell>
        </row>
        <row r="624">
          <cell r="A624" t="e">
            <v>#N/A</v>
          </cell>
        </row>
        <row r="625">
          <cell r="A625" t="e">
            <v>#N/A</v>
          </cell>
        </row>
        <row r="626">
          <cell r="A626" t="e">
            <v>#N/A</v>
          </cell>
        </row>
        <row r="627">
          <cell r="A627" t="e">
            <v>#N/A</v>
          </cell>
        </row>
        <row r="628">
          <cell r="A628" t="e">
            <v>#N/A</v>
          </cell>
        </row>
        <row r="629">
          <cell r="A629" t="e">
            <v>#N/A</v>
          </cell>
        </row>
        <row r="630">
          <cell r="A630" t="e">
            <v>#N/A</v>
          </cell>
        </row>
      </sheetData>
      <sheetData sheetId="2">
        <row r="1">
          <cell r="D1">
            <v>2006</v>
          </cell>
          <cell r="E1">
            <v>2007</v>
          </cell>
          <cell r="F1">
            <v>2008</v>
          </cell>
        </row>
        <row r="2">
          <cell r="C2" t="str">
            <v>March 2006</v>
          </cell>
          <cell r="D2">
            <v>1955.5</v>
          </cell>
          <cell r="E2">
            <v>1917.5</v>
          </cell>
          <cell r="F2">
            <v>1898</v>
          </cell>
        </row>
        <row r="3">
          <cell r="C3" t="str">
            <v>July 2006</v>
          </cell>
          <cell r="D3">
            <v>1939.5</v>
          </cell>
          <cell r="E3">
            <v>1886</v>
          </cell>
          <cell r="F3">
            <v>1870</v>
          </cell>
        </row>
        <row r="4">
          <cell r="C4" t="str">
            <v>October 2006</v>
          </cell>
          <cell r="D4">
            <v>1875</v>
          </cell>
          <cell r="E4">
            <v>1747</v>
          </cell>
          <cell r="F4">
            <v>1865</v>
          </cell>
        </row>
        <row r="5">
          <cell r="C5" t="str">
            <v>January 2007</v>
          </cell>
          <cell r="D5">
            <v>1844</v>
          </cell>
          <cell r="E5">
            <v>1624</v>
          </cell>
          <cell r="F5">
            <v>1726</v>
          </cell>
        </row>
        <row r="6">
          <cell r="C6" t="str">
            <v>March 2007</v>
          </cell>
          <cell r="D6">
            <v>1801</v>
          </cell>
          <cell r="E6">
            <v>1562</v>
          </cell>
          <cell r="F6">
            <v>1633</v>
          </cell>
        </row>
        <row r="7">
          <cell r="C7" t="str">
            <v>June 2007</v>
          </cell>
          <cell r="D7">
            <v>1801</v>
          </cell>
          <cell r="E7">
            <v>1485</v>
          </cell>
          <cell r="F7">
            <v>1553</v>
          </cell>
        </row>
        <row r="8">
          <cell r="C8" t="str">
            <v>August 2007</v>
          </cell>
          <cell r="D8">
            <v>1801</v>
          </cell>
          <cell r="E8">
            <v>1373</v>
          </cell>
          <cell r="F8">
            <v>1263</v>
          </cell>
          <cell r="P8">
            <v>1955.5</v>
          </cell>
          <cell r="Q8">
            <v>1917.5</v>
          </cell>
          <cell r="R8">
            <v>1898</v>
          </cell>
        </row>
        <row r="9">
          <cell r="C9" t="str">
            <v>October 2007</v>
          </cell>
          <cell r="D9">
            <v>1801</v>
          </cell>
          <cell r="E9">
            <v>1351</v>
          </cell>
          <cell r="F9">
            <v>1139</v>
          </cell>
          <cell r="P9">
            <v>1801</v>
          </cell>
          <cell r="Q9">
            <v>1351</v>
          </cell>
          <cell r="R9">
            <v>1139</v>
          </cell>
        </row>
        <row r="10">
          <cell r="P10">
            <v>-7.9007926361544412E-2</v>
          </cell>
          <cell r="Q10">
            <v>-0.29543676662320728</v>
          </cell>
          <cell r="R10">
            <v>-0.39989462592202318</v>
          </cell>
        </row>
        <row r="21">
          <cell r="D21">
            <v>2006</v>
          </cell>
          <cell r="E21">
            <v>2007</v>
          </cell>
          <cell r="F21">
            <v>2008</v>
          </cell>
        </row>
        <row r="22">
          <cell r="C22" t="str">
            <v>March 2006</v>
          </cell>
          <cell r="D22">
            <v>1611</v>
          </cell>
          <cell r="E22">
            <v>1567.5</v>
          </cell>
          <cell r="F22">
            <v>1528</v>
          </cell>
        </row>
        <row r="23">
          <cell r="C23" t="str">
            <v>July 2006</v>
          </cell>
          <cell r="D23">
            <v>1597.5</v>
          </cell>
          <cell r="E23">
            <v>1538.5</v>
          </cell>
          <cell r="F23">
            <v>1500</v>
          </cell>
        </row>
        <row r="24">
          <cell r="C24" t="str">
            <v>October 2006</v>
          </cell>
          <cell r="D24">
            <v>1527.5</v>
          </cell>
          <cell r="E24">
            <v>1399.5</v>
          </cell>
          <cell r="F24">
            <v>1495</v>
          </cell>
        </row>
        <row r="25">
          <cell r="C25" t="str">
            <v>January 2007</v>
          </cell>
          <cell r="D25">
            <v>1503</v>
          </cell>
          <cell r="E25">
            <v>1294.5</v>
          </cell>
          <cell r="F25">
            <v>1395</v>
          </cell>
        </row>
        <row r="26">
          <cell r="C26" t="str">
            <v>March 2007</v>
          </cell>
          <cell r="D26">
            <v>1464</v>
          </cell>
          <cell r="E26">
            <v>1241</v>
          </cell>
          <cell r="F26">
            <v>1311</v>
          </cell>
        </row>
        <row r="27">
          <cell r="C27" t="str">
            <v>June 2007</v>
          </cell>
          <cell r="D27">
            <v>1464</v>
          </cell>
          <cell r="E27">
            <v>1175</v>
          </cell>
          <cell r="F27">
            <v>1225</v>
          </cell>
        </row>
        <row r="28">
          <cell r="C28" t="str">
            <v>August 2007</v>
          </cell>
          <cell r="D28">
            <v>1464</v>
          </cell>
          <cell r="E28">
            <v>1076</v>
          </cell>
          <cell r="F28">
            <v>954</v>
          </cell>
        </row>
        <row r="29">
          <cell r="C29" t="str">
            <v>October 2007</v>
          </cell>
          <cell r="D29">
            <v>1465</v>
          </cell>
          <cell r="E29">
            <v>1060</v>
          </cell>
          <cell r="F29">
            <v>858</v>
          </cell>
        </row>
        <row r="30">
          <cell r="P30">
            <v>1611</v>
          </cell>
          <cell r="Q30">
            <v>1567.5</v>
          </cell>
          <cell r="R30">
            <v>1528</v>
          </cell>
        </row>
        <row r="31">
          <cell r="P31">
            <v>1465</v>
          </cell>
          <cell r="Q31">
            <v>1060</v>
          </cell>
          <cell r="R31">
            <v>858</v>
          </cell>
        </row>
        <row r="32">
          <cell r="P32">
            <v>-9.0626939788950978E-2</v>
          </cell>
          <cell r="Q32">
            <v>-0.3237639553429027</v>
          </cell>
          <cell r="R32">
            <v>-0.43848167539267013</v>
          </cell>
        </row>
      </sheetData>
      <sheetData sheetId="3" refreshError="1"/>
      <sheetData sheetId="4">
        <row r="5">
          <cell r="E5" t="str">
            <v>NAHB</v>
          </cell>
        </row>
        <row r="6">
          <cell r="C6" t="str">
            <v>Actual</v>
          </cell>
          <cell r="E6" t="str">
            <v>Forecast</v>
          </cell>
        </row>
        <row r="7">
          <cell r="B7">
            <v>1986</v>
          </cell>
          <cell r="C7">
            <v>1811.92</v>
          </cell>
        </row>
        <row r="8">
          <cell r="B8">
            <v>1987</v>
          </cell>
          <cell r="C8">
            <v>1630.5</v>
          </cell>
        </row>
        <row r="9">
          <cell r="B9">
            <v>1988</v>
          </cell>
          <cell r="C9">
            <v>1487.8333333333333</v>
          </cell>
        </row>
        <row r="10">
          <cell r="B10">
            <v>1989</v>
          </cell>
          <cell r="C10">
            <v>1382.0833333333333</v>
          </cell>
        </row>
        <row r="11">
          <cell r="B11">
            <v>1990</v>
          </cell>
          <cell r="C11">
            <v>1203.1666666666667</v>
          </cell>
        </row>
        <row r="12">
          <cell r="A12">
            <v>-0.38132474701011965</v>
          </cell>
          <cell r="B12">
            <v>1991</v>
          </cell>
          <cell r="C12">
            <v>1008.75</v>
          </cell>
        </row>
        <row r="13">
          <cell r="B13">
            <v>1992</v>
          </cell>
          <cell r="C13">
            <v>1201.4166666666667</v>
          </cell>
        </row>
        <row r="14">
          <cell r="B14">
            <v>1993</v>
          </cell>
          <cell r="C14">
            <v>1291.5833333333333</v>
          </cell>
        </row>
        <row r="15">
          <cell r="B15">
            <v>1994</v>
          </cell>
          <cell r="C15">
            <v>1446</v>
          </cell>
        </row>
        <row r="16">
          <cell r="B16">
            <v>1995</v>
          </cell>
          <cell r="C16">
            <v>1361</v>
          </cell>
        </row>
        <row r="17">
          <cell r="B17">
            <v>1996</v>
          </cell>
          <cell r="C17">
            <v>1477</v>
          </cell>
        </row>
        <row r="18">
          <cell r="B18">
            <v>1997</v>
          </cell>
          <cell r="C18">
            <v>1474</v>
          </cell>
        </row>
        <row r="19">
          <cell r="B19">
            <v>1998</v>
          </cell>
          <cell r="C19">
            <v>1617</v>
          </cell>
        </row>
        <row r="20">
          <cell r="B20">
            <v>1999</v>
          </cell>
          <cell r="C20">
            <v>1641</v>
          </cell>
        </row>
        <row r="21">
          <cell r="B21">
            <v>2000</v>
          </cell>
          <cell r="C21">
            <v>1569</v>
          </cell>
        </row>
        <row r="22">
          <cell r="B22">
            <v>2001</v>
          </cell>
          <cell r="C22">
            <v>1603</v>
          </cell>
        </row>
        <row r="23">
          <cell r="B23">
            <v>2002</v>
          </cell>
          <cell r="C23">
            <v>1705</v>
          </cell>
        </row>
        <row r="24">
          <cell r="B24">
            <v>2003</v>
          </cell>
          <cell r="C24">
            <v>1847</v>
          </cell>
        </row>
        <row r="25">
          <cell r="B25">
            <v>2004</v>
          </cell>
          <cell r="C25">
            <v>1956</v>
          </cell>
        </row>
        <row r="26">
          <cell r="B26">
            <v>2005</v>
          </cell>
          <cell r="C26">
            <v>2068</v>
          </cell>
        </row>
        <row r="27">
          <cell r="B27">
            <v>2006</v>
          </cell>
          <cell r="C27">
            <v>1801</v>
          </cell>
          <cell r="G27" t="str">
            <v>NAHB</v>
          </cell>
          <cell r="H27" t="str">
            <v>Census</v>
          </cell>
          <cell r="I27" t="str">
            <v>Average</v>
          </cell>
        </row>
        <row r="28">
          <cell r="A28" t="str">
            <v>NAHB</v>
          </cell>
          <cell r="B28" t="str">
            <v>2007F</v>
          </cell>
          <cell r="E28">
            <v>1355</v>
          </cell>
          <cell r="G28">
            <v>1360</v>
          </cell>
          <cell r="H28">
            <v>1350</v>
          </cell>
          <cell r="I28">
            <v>1355</v>
          </cell>
        </row>
        <row r="29">
          <cell r="A29" t="str">
            <v>NAHB Forecast</v>
          </cell>
          <cell r="B29" t="str">
            <v>2008F</v>
          </cell>
          <cell r="E29">
            <v>1085</v>
          </cell>
          <cell r="F29">
            <v>-0.47533849129593808</v>
          </cell>
          <cell r="G29">
            <v>1180</v>
          </cell>
          <cell r="H29">
            <v>990</v>
          </cell>
          <cell r="I29">
            <v>1085</v>
          </cell>
        </row>
        <row r="30">
          <cell r="A30" t="str">
            <v>NAHB Forecast</v>
          </cell>
          <cell r="B30" t="str">
            <v>2009F</v>
          </cell>
          <cell r="E30">
            <v>1231</v>
          </cell>
          <cell r="G30">
            <v>1320</v>
          </cell>
          <cell r="H30">
            <v>1380</v>
          </cell>
          <cell r="I30">
            <v>1350</v>
          </cell>
        </row>
      </sheetData>
      <sheetData sheetId="5" refreshError="1"/>
      <sheetData sheetId="6">
        <row r="3">
          <cell r="C3" t="str">
            <v>Q1 04</v>
          </cell>
          <cell r="D3" t="str">
            <v>Q2 04</v>
          </cell>
          <cell r="E3" t="str">
            <v>Q3 04</v>
          </cell>
          <cell r="F3" t="str">
            <v>Q4 04</v>
          </cell>
          <cell r="G3" t="str">
            <v>Q1 05</v>
          </cell>
          <cell r="H3" t="str">
            <v>Q2 05</v>
          </cell>
          <cell r="I3" t="str">
            <v>Q3 05</v>
          </cell>
          <cell r="J3" t="str">
            <v>Q4 05</v>
          </cell>
          <cell r="K3" t="str">
            <v>Q1 06</v>
          </cell>
          <cell r="L3" t="str">
            <v>Q2 06</v>
          </cell>
          <cell r="M3" t="str">
            <v>Q3 06</v>
          </cell>
          <cell r="N3" t="str">
            <v>Q4 06</v>
          </cell>
          <cell r="O3" t="str">
            <v>Q1 07</v>
          </cell>
          <cell r="P3" t="str">
            <v>Q2 07E</v>
          </cell>
          <cell r="Q3" t="str">
            <v>Q3 07E</v>
          </cell>
          <cell r="R3" t="str">
            <v>Q4 07E</v>
          </cell>
          <cell r="S3" t="str">
            <v>Q1 08E</v>
          </cell>
          <cell r="T3" t="str">
            <v>Q2 08E</v>
          </cell>
          <cell r="U3" t="str">
            <v>Q3 08E</v>
          </cell>
          <cell r="V3" t="str">
            <v>Q4 08E</v>
          </cell>
          <cell r="AA3" t="str">
            <v>Housing starts</v>
          </cell>
        </row>
        <row r="4">
          <cell r="B4" t="str">
            <v>Housing permits</v>
          </cell>
          <cell r="C4">
            <v>1994.6666666666667</v>
          </cell>
          <cell r="D4">
            <v>2080</v>
          </cell>
          <cell r="E4">
            <v>2069.6666666666665</v>
          </cell>
          <cell r="F4">
            <v>2086</v>
          </cell>
          <cell r="G4">
            <v>2116.3333333333335</v>
          </cell>
          <cell r="H4">
            <v>2158.6666666666665</v>
          </cell>
          <cell r="I4">
            <v>2217</v>
          </cell>
          <cell r="J4">
            <v>2143</v>
          </cell>
          <cell r="K4">
            <v>2142.3333333333335</v>
          </cell>
          <cell r="L4">
            <v>1929.3333333333333</v>
          </cell>
          <cell r="M4">
            <v>1709.3333333333333</v>
          </cell>
          <cell r="N4">
            <v>1554</v>
          </cell>
          <cell r="O4">
            <v>1558.6666</v>
          </cell>
          <cell r="P4">
            <v>1554.8793000000001</v>
          </cell>
          <cell r="Q4">
            <v>1512</v>
          </cell>
          <cell r="R4">
            <v>1543</v>
          </cell>
          <cell r="S4">
            <v>1610</v>
          </cell>
          <cell r="T4">
            <v>1670</v>
          </cell>
          <cell r="U4">
            <v>1722.8860999999999</v>
          </cell>
          <cell r="V4">
            <v>1715</v>
          </cell>
          <cell r="Z4" t="str">
            <v>Q1 04</v>
          </cell>
          <cell r="AA4">
            <v>0.10503072196620589</v>
          </cell>
        </row>
        <row r="5">
          <cell r="B5" t="str">
            <v>Y/Y growth</v>
          </cell>
          <cell r="C5">
            <v>0.10426277911053705</v>
          </cell>
          <cell r="D5">
            <v>0.13187012515871577</v>
          </cell>
          <cell r="E5">
            <v>6.8306951135581606E-2</v>
          </cell>
          <cell r="F5">
            <v>5.7630556025012769E-2</v>
          </cell>
          <cell r="G5">
            <v>6.099598930481287E-2</v>
          </cell>
          <cell r="H5">
            <v>3.7820512820512686E-2</v>
          </cell>
          <cell r="I5">
            <v>7.1186986632308047E-2</v>
          </cell>
          <cell r="J5">
            <v>2.732502396931924E-2</v>
          </cell>
          <cell r="K5">
            <v>1.2285399275476561E-2</v>
          </cell>
          <cell r="L5">
            <v>-0.10623841877702278</v>
          </cell>
          <cell r="M5">
            <v>-0.22898812208690422</v>
          </cell>
          <cell r="N5">
            <v>-0.2748483434437704</v>
          </cell>
          <cell r="O5">
            <v>-0.27503882441679894</v>
          </cell>
          <cell r="P5">
            <v>-0.19352733402489619</v>
          </cell>
          <cell r="Q5">
            <v>-0.12075980309206447</v>
          </cell>
          <cell r="R5">
            <v>-1.8239619013345476E-2</v>
          </cell>
          <cell r="S5">
            <v>3.2934175916774056E-2</v>
          </cell>
          <cell r="T5">
            <v>7.4038351401295222E-2</v>
          </cell>
          <cell r="U5">
            <v>0.13947493386243393</v>
          </cell>
          <cell r="V5">
            <v>0.11147116007777047</v>
          </cell>
          <cell r="Z5" t="str">
            <v>Q2 04</v>
          </cell>
          <cell r="AA5">
            <v>0.10473294050560722</v>
          </cell>
        </row>
        <row r="6">
          <cell r="B6" t="str">
            <v>Housing starts</v>
          </cell>
          <cell r="C6">
            <v>1918.3333333333333</v>
          </cell>
          <cell r="D6">
            <v>1937.3333333333333</v>
          </cell>
          <cell r="E6">
            <v>1977</v>
          </cell>
          <cell r="F6">
            <v>1965.3333333333333</v>
          </cell>
          <cell r="G6">
            <v>2068.6666666666665</v>
          </cell>
          <cell r="H6">
            <v>2063.6666666666665</v>
          </cell>
          <cell r="I6">
            <v>2101</v>
          </cell>
          <cell r="J6">
            <v>2059.6666666666665</v>
          </cell>
          <cell r="K6">
            <v>2123</v>
          </cell>
          <cell r="L6">
            <v>1868</v>
          </cell>
          <cell r="M6">
            <v>1714.3333333333333</v>
          </cell>
          <cell r="N6">
            <v>1567.3333333333333</v>
          </cell>
          <cell r="O6">
            <v>1460.3333</v>
          </cell>
          <cell r="P6">
            <v>1467</v>
          </cell>
          <cell r="Q6">
            <v>1296.3334</v>
          </cell>
          <cell r="R6">
            <v>1177.4531999999999</v>
          </cell>
          <cell r="S6">
            <v>1030.5027</v>
          </cell>
          <cell r="T6">
            <v>933.59090000000003</v>
          </cell>
          <cell r="U6">
            <v>969.28879999999992</v>
          </cell>
          <cell r="V6">
            <v>1017.611</v>
          </cell>
          <cell r="Z6" t="str">
            <v>Q3 04</v>
          </cell>
          <cell r="AA6">
            <v>4.6216263891338816E-2</v>
          </cell>
        </row>
        <row r="7">
          <cell r="B7" t="str">
            <v>Y/Y growth</v>
          </cell>
          <cell r="C7">
            <v>0.10503072196620589</v>
          </cell>
          <cell r="D7">
            <v>0.10473294050560722</v>
          </cell>
          <cell r="E7">
            <v>4.6216263891338816E-2</v>
          </cell>
          <cell r="F7">
            <v>-3.4550515801539339E-2</v>
          </cell>
          <cell r="G7">
            <v>7.8366637706342335E-2</v>
          </cell>
          <cell r="H7">
            <v>6.5209910529937964E-2</v>
          </cell>
          <cell r="I7">
            <v>6.2721294891249446E-2</v>
          </cell>
          <cell r="J7">
            <v>4.7998643147896924E-2</v>
          </cell>
          <cell r="K7">
            <v>2.6264904930712207E-2</v>
          </cell>
          <cell r="L7">
            <v>-9.481505411080593E-2</v>
          </cell>
          <cell r="M7">
            <v>-0.18403934634301133</v>
          </cell>
          <cell r="N7">
            <v>-0.23903544262825693</v>
          </cell>
          <cell r="O7">
            <v>-0.31353804848248501</v>
          </cell>
          <cell r="P7">
            <v>-0.2118553290882762</v>
          </cell>
          <cell r="Q7">
            <v>-0.23938978136554745</v>
          </cell>
          <cell r="R7">
            <v>-0.2426329863907799</v>
          </cell>
          <cell r="S7">
            <v>-0.29433732696501547</v>
          </cell>
          <cell r="T7">
            <v>-0.36360538513974094</v>
          </cell>
          <cell r="U7">
            <v>-0.25228432747316398</v>
          </cell>
          <cell r="V7">
            <v>-0.13575248680796825</v>
          </cell>
          <cell r="Z7" t="str">
            <v>Q4 04</v>
          </cell>
          <cell r="AA7">
            <v>-3.4550515801539339E-2</v>
          </cell>
        </row>
        <row r="9">
          <cell r="B9" t="str">
            <v>New home sales</v>
          </cell>
          <cell r="C9">
            <v>1200</v>
          </cell>
          <cell r="D9">
            <v>1202.3333333333333</v>
          </cell>
          <cell r="E9">
            <v>1159</v>
          </cell>
          <cell r="F9">
            <v>1242</v>
          </cell>
          <cell r="G9">
            <v>1256.3333333333333</v>
          </cell>
          <cell r="H9">
            <v>1284.3333333333333</v>
          </cell>
          <cell r="I9">
            <v>1297</v>
          </cell>
          <cell r="J9">
            <v>1280.3333333333333</v>
          </cell>
          <cell r="K9">
            <v>1110.6666666666667</v>
          </cell>
          <cell r="L9">
            <v>1100</v>
          </cell>
          <cell r="M9">
            <v>1007.3333333333334</v>
          </cell>
          <cell r="N9">
            <v>1061.3333333333333</v>
          </cell>
          <cell r="O9">
            <v>852</v>
          </cell>
          <cell r="P9">
            <v>910</v>
          </cell>
          <cell r="Q9">
            <v>900</v>
          </cell>
          <cell r="R9">
            <v>930</v>
          </cell>
          <cell r="S9">
            <v>980</v>
          </cell>
          <cell r="T9">
            <v>1002.3987999999999</v>
          </cell>
          <cell r="U9">
            <v>1021.2569</v>
          </cell>
          <cell r="V9">
            <v>1027.9493</v>
          </cell>
          <cell r="Z9" t="str">
            <v>Q1 05</v>
          </cell>
          <cell r="AA9">
            <v>7.8366637706342335E-2</v>
          </cell>
        </row>
        <row r="10">
          <cell r="B10" t="str">
            <v>Y/Y growth</v>
          </cell>
          <cell r="C10">
            <v>0.22699386503067487</v>
          </cell>
          <cell r="D10">
            <v>9.8690222357599833E-2</v>
          </cell>
          <cell r="E10">
            <v>-7.9885877318116583E-3</v>
          </cell>
          <cell r="F10">
            <v>0.10695187165775399</v>
          </cell>
          <cell r="G10">
            <v>4.6944444444444455E-2</v>
          </cell>
          <cell r="H10">
            <v>6.8200720820626559E-2</v>
          </cell>
          <cell r="I10">
            <v>0.11906816220880079</v>
          </cell>
          <cell r="J10">
            <v>3.0864197530864113E-2</v>
          </cell>
          <cell r="K10">
            <v>-0.11594587423719804</v>
          </cell>
          <cell r="L10">
            <v>-0.14352452634310919</v>
          </cell>
          <cell r="M10">
            <v>-0.22333590336674369</v>
          </cell>
          <cell r="N10">
            <v>-0.17104920593595418</v>
          </cell>
          <cell r="O10">
            <v>-0.24712815177825764</v>
          </cell>
          <cell r="P10">
            <v>-0.16180536807475077</v>
          </cell>
          <cell r="Q10">
            <v>-9.4567404426559309E-2</v>
          </cell>
          <cell r="R10">
            <v>-5.679513184584184E-2</v>
          </cell>
          <cell r="S10">
            <v>0.15023474178403751</v>
          </cell>
          <cell r="T10">
            <v>0.10153714285714277</v>
          </cell>
          <cell r="U10">
            <v>0.13472988888888882</v>
          </cell>
          <cell r="V10">
            <v>0.10532182795698919</v>
          </cell>
          <cell r="Z10" t="str">
            <v>Q2 05</v>
          </cell>
          <cell r="AA10">
            <v>6.5209910529937964E-2</v>
          </cell>
        </row>
        <row r="11">
          <cell r="B11" t="str">
            <v>Existing home sales</v>
          </cell>
          <cell r="C11">
            <v>6396.666666666667</v>
          </cell>
          <cell r="D11">
            <v>6866.666666666667</v>
          </cell>
          <cell r="E11">
            <v>6740</v>
          </cell>
          <cell r="F11">
            <v>6883.333333333333</v>
          </cell>
          <cell r="G11">
            <v>6940</v>
          </cell>
          <cell r="H11">
            <v>7193.333333333333</v>
          </cell>
          <cell r="I11">
            <v>7180</v>
          </cell>
          <cell r="J11">
            <v>6943.333333333333</v>
          </cell>
          <cell r="K11">
            <v>6790</v>
          </cell>
          <cell r="L11">
            <v>6686.666666666667</v>
          </cell>
          <cell r="M11">
            <v>6280</v>
          </cell>
          <cell r="N11">
            <v>6246.666666666667</v>
          </cell>
          <cell r="O11">
            <v>6423.3335999999999</v>
          </cell>
          <cell r="P11">
            <v>5965.9652999999998</v>
          </cell>
          <cell r="Q11">
            <v>5870</v>
          </cell>
          <cell r="R11">
            <v>5919</v>
          </cell>
          <cell r="S11">
            <v>5955</v>
          </cell>
          <cell r="T11">
            <v>5980</v>
          </cell>
          <cell r="U11">
            <v>6054</v>
          </cell>
          <cell r="V11">
            <v>6131</v>
          </cell>
          <cell r="Z11" t="str">
            <v>Q3 05</v>
          </cell>
          <cell r="AA11">
            <v>6.2721294891249446E-2</v>
          </cell>
        </row>
        <row r="12">
          <cell r="B12" t="str">
            <v>Y/Y growth</v>
          </cell>
          <cell r="C12">
            <v>7.1468453378001229E-2</v>
          </cell>
          <cell r="D12">
            <v>0.16252821670428896</v>
          </cell>
          <cell r="E12">
            <v>4.3882292204439732E-2</v>
          </cell>
          <cell r="F12">
            <v>8.0586080586080522E-2</v>
          </cell>
          <cell r="G12">
            <v>8.4940072954663881E-2</v>
          </cell>
          <cell r="H12">
            <v>4.7572815533980517E-2</v>
          </cell>
          <cell r="I12">
            <v>6.5281899109792318E-2</v>
          </cell>
          <cell r="J12">
            <v>8.7167070217917253E-3</v>
          </cell>
          <cell r="K12">
            <v>-2.1613832853025983E-2</v>
          </cell>
          <cell r="L12">
            <v>-7.0435588507877567E-2</v>
          </cell>
          <cell r="M12">
            <v>-0.12534818941504178</v>
          </cell>
          <cell r="N12">
            <v>-0.10033605376860288</v>
          </cell>
          <cell r="O12">
            <v>-6.4108801820316641E-2</v>
          </cell>
          <cell r="P12">
            <v>-9.9703402910045313E-2</v>
          </cell>
          <cell r="Q12">
            <v>-6.6277797084954293E-2</v>
          </cell>
          <cell r="R12">
            <v>-5.4976046061607553E-2</v>
          </cell>
          <cell r="S12">
            <v>-7.2911299515877492E-2</v>
          </cell>
          <cell r="T12">
            <v>2.3524608834046834E-3</v>
          </cell>
          <cell r="U12">
            <v>3.1345826235093632E-2</v>
          </cell>
          <cell r="V12">
            <v>3.5816860956242591E-2</v>
          </cell>
          <cell r="Z12" t="str">
            <v>Q4 05</v>
          </cell>
          <cell r="AA12">
            <v>4.7998643147896924E-2</v>
          </cell>
        </row>
        <row r="14">
          <cell r="Z14" t="str">
            <v>Q1 06</v>
          </cell>
          <cell r="AA14">
            <v>2.6264904930712207E-2</v>
          </cell>
        </row>
        <row r="15">
          <cell r="Z15" t="str">
            <v>Q2 06</v>
          </cell>
          <cell r="AA15">
            <v>-9.481505411080593E-2</v>
          </cell>
        </row>
        <row r="16">
          <cell r="Z16" t="str">
            <v>Q3 06</v>
          </cell>
          <cell r="AA16">
            <v>-0.18403934634301133</v>
          </cell>
        </row>
        <row r="17">
          <cell r="Z17" t="str">
            <v>Q4 06</v>
          </cell>
          <cell r="AA17">
            <v>-0.23903544262825693</v>
          </cell>
        </row>
        <row r="19">
          <cell r="Z19" t="str">
            <v>Q1 07</v>
          </cell>
          <cell r="AA19">
            <v>-0.31353804848248501</v>
          </cell>
        </row>
        <row r="20">
          <cell r="Z20" t="str">
            <v>Q2 07</v>
          </cell>
          <cell r="AA20">
            <v>-0.2118553290882762</v>
          </cell>
        </row>
        <row r="21">
          <cell r="Z21" t="str">
            <v>Q3 07</v>
          </cell>
          <cell r="AA21">
            <v>-0.23938978136554745</v>
          </cell>
        </row>
        <row r="22">
          <cell r="Z22" t="str">
            <v>Q4 07E</v>
          </cell>
          <cell r="AA22">
            <v>-0.2426329863907799</v>
          </cell>
        </row>
        <row r="24">
          <cell r="Z24" t="str">
            <v>Q1 08E</v>
          </cell>
          <cell r="AA24">
            <v>-0.29433732696501547</v>
          </cell>
        </row>
        <row r="25">
          <cell r="Z25" t="str">
            <v>Q2 08E</v>
          </cell>
          <cell r="AA25">
            <v>-0.36360538513974094</v>
          </cell>
        </row>
        <row r="26">
          <cell r="Z26" t="str">
            <v>Q3 08E</v>
          </cell>
          <cell r="AA26">
            <v>-0.25228432747316398</v>
          </cell>
        </row>
        <row r="27">
          <cell r="Z27" t="str">
            <v>Q4 08E</v>
          </cell>
          <cell r="AA27">
            <v>-0.13575248680796825</v>
          </cell>
        </row>
        <row r="28">
          <cell r="AC28" t="str">
            <v>Historical data from Maximus (see above section in other spreadsheet) - forecasts are from US Census</v>
          </cell>
        </row>
        <row r="33">
          <cell r="C33" t="str">
            <v>Q1 04</v>
          </cell>
          <cell r="D33" t="str">
            <v>Q2 04</v>
          </cell>
          <cell r="E33" t="str">
            <v>Q3 04</v>
          </cell>
          <cell r="F33" t="str">
            <v>Q4 04</v>
          </cell>
          <cell r="G33" t="str">
            <v>Q1 05</v>
          </cell>
          <cell r="H33" t="str">
            <v>Q2 05</v>
          </cell>
          <cell r="I33" t="str">
            <v>Q3 05</v>
          </cell>
          <cell r="J33" t="str">
            <v>Q4 05</v>
          </cell>
          <cell r="K33" t="str">
            <v>Q1 06</v>
          </cell>
          <cell r="L33" t="str">
            <v>Q2 06</v>
          </cell>
          <cell r="M33" t="str">
            <v>Q3 06</v>
          </cell>
          <cell r="N33" t="str">
            <v>Q4 06</v>
          </cell>
          <cell r="O33" t="str">
            <v>Q1 07</v>
          </cell>
          <cell r="P33" t="str">
            <v>Q2 07E</v>
          </cell>
          <cell r="Q33" t="str">
            <v>Q3 07E</v>
          </cell>
          <cell r="R33" t="str">
            <v>Q4 07E</v>
          </cell>
          <cell r="S33" t="str">
            <v>Q1 08E</v>
          </cell>
          <cell r="T33" t="str">
            <v>Q2 08E</v>
          </cell>
          <cell r="U33" t="str">
            <v>Q3 08E</v>
          </cell>
          <cell r="V33" t="str">
            <v>Q4 08E</v>
          </cell>
        </row>
        <row r="34">
          <cell r="B34" t="str">
            <v>Housing permits</v>
          </cell>
          <cell r="C34">
            <v>1994.6666666666667</v>
          </cell>
          <cell r="D34">
            <v>2080</v>
          </cell>
          <cell r="E34">
            <v>2069.6666666666665</v>
          </cell>
          <cell r="F34">
            <v>2086</v>
          </cell>
          <cell r="G34">
            <v>2116.3333333333335</v>
          </cell>
          <cell r="H34">
            <v>2158.6666666666665</v>
          </cell>
          <cell r="I34">
            <v>2217</v>
          </cell>
          <cell r="J34">
            <v>2143</v>
          </cell>
          <cell r="K34">
            <v>2142.3333333333335</v>
          </cell>
          <cell r="L34">
            <v>1929.3333333333333</v>
          </cell>
          <cell r="M34">
            <v>1709.3333333333333</v>
          </cell>
          <cell r="N34">
            <v>1554</v>
          </cell>
          <cell r="O34">
            <v>1558.6666</v>
          </cell>
          <cell r="P34">
            <v>1554.8793000000001</v>
          </cell>
          <cell r="Q34">
            <v>1512</v>
          </cell>
          <cell r="R34">
            <v>1543</v>
          </cell>
          <cell r="S34">
            <v>1610</v>
          </cell>
          <cell r="T34">
            <v>1670</v>
          </cell>
          <cell r="U34">
            <v>1722.8860999999999</v>
          </cell>
          <cell r="V34">
            <v>1715</v>
          </cell>
        </row>
        <row r="35">
          <cell r="B35" t="str">
            <v>Housing starts</v>
          </cell>
          <cell r="C35">
            <v>1918.3333333333333</v>
          </cell>
          <cell r="D35">
            <v>1937.3333333333333</v>
          </cell>
          <cell r="E35">
            <v>1977</v>
          </cell>
          <cell r="F35">
            <v>1965.3333333333333</v>
          </cell>
          <cell r="G35">
            <v>2068.6666666666665</v>
          </cell>
          <cell r="H35">
            <v>2063.6666666666665</v>
          </cell>
          <cell r="I35">
            <v>2101</v>
          </cell>
          <cell r="J35">
            <v>2059.6666666666665</v>
          </cell>
          <cell r="K35">
            <v>2123</v>
          </cell>
          <cell r="L35">
            <v>1868</v>
          </cell>
          <cell r="M35">
            <v>1714.3333333333333</v>
          </cell>
          <cell r="N35">
            <v>1567.3333333333333</v>
          </cell>
          <cell r="O35">
            <v>1460.3333</v>
          </cell>
          <cell r="P35">
            <v>1467</v>
          </cell>
          <cell r="Q35">
            <v>1296.3334</v>
          </cell>
          <cell r="R35">
            <v>1177.4531999999999</v>
          </cell>
          <cell r="S35">
            <v>1030.5027</v>
          </cell>
          <cell r="T35">
            <v>933.59090000000003</v>
          </cell>
          <cell r="U35">
            <v>969.28879999999992</v>
          </cell>
          <cell r="V35">
            <v>1017.611</v>
          </cell>
        </row>
        <row r="36">
          <cell r="B36" t="str">
            <v>New home sales</v>
          </cell>
          <cell r="C36">
            <v>1200</v>
          </cell>
          <cell r="D36">
            <v>1202.3333333333333</v>
          </cell>
          <cell r="E36">
            <v>1159</v>
          </cell>
          <cell r="F36">
            <v>1242</v>
          </cell>
          <cell r="G36">
            <v>1256.3333333333333</v>
          </cell>
          <cell r="H36">
            <v>1284.3333333333333</v>
          </cell>
          <cell r="I36">
            <v>1297</v>
          </cell>
          <cell r="J36">
            <v>1280.3333333333333</v>
          </cell>
          <cell r="K36">
            <v>1110.6666666666667</v>
          </cell>
          <cell r="L36">
            <v>1100</v>
          </cell>
          <cell r="M36">
            <v>1007.3333333333334</v>
          </cell>
          <cell r="N36">
            <v>1061.3333333333333</v>
          </cell>
          <cell r="O36">
            <v>852</v>
          </cell>
          <cell r="P36">
            <v>910</v>
          </cell>
          <cell r="Q36">
            <v>900</v>
          </cell>
          <cell r="R36">
            <v>930</v>
          </cell>
          <cell r="S36">
            <v>980</v>
          </cell>
          <cell r="T36">
            <v>1002.3987999999999</v>
          </cell>
          <cell r="U36">
            <v>1021.2569</v>
          </cell>
          <cell r="V36">
            <v>1027.9493</v>
          </cell>
        </row>
        <row r="37">
          <cell r="B37" t="str">
            <v>Existing home sales</v>
          </cell>
          <cell r="C37">
            <v>6396.666666666667</v>
          </cell>
          <cell r="D37">
            <v>6866.666666666667</v>
          </cell>
          <cell r="E37">
            <v>6740</v>
          </cell>
          <cell r="F37">
            <v>6883.333333333333</v>
          </cell>
          <cell r="G37">
            <v>6940</v>
          </cell>
          <cell r="H37">
            <v>7193.333333333333</v>
          </cell>
          <cell r="I37">
            <v>7180</v>
          </cell>
          <cell r="J37">
            <v>6943.333333333333</v>
          </cell>
          <cell r="K37">
            <v>6790</v>
          </cell>
          <cell r="L37">
            <v>6686.666666666667</v>
          </cell>
          <cell r="M37">
            <v>6280</v>
          </cell>
          <cell r="N37">
            <v>6246.666666666667</v>
          </cell>
          <cell r="O37">
            <v>6423.3335999999999</v>
          </cell>
          <cell r="P37">
            <v>5965.9652999999998</v>
          </cell>
          <cell r="Q37">
            <v>5870</v>
          </cell>
          <cell r="R37">
            <v>5919</v>
          </cell>
          <cell r="S37">
            <v>5955</v>
          </cell>
          <cell r="T37">
            <v>5980</v>
          </cell>
          <cell r="U37">
            <v>6054</v>
          </cell>
          <cell r="V37">
            <v>6131</v>
          </cell>
        </row>
        <row r="54">
          <cell r="C54" t="str">
            <v>Q1 04</v>
          </cell>
          <cell r="D54" t="str">
            <v>Q2 04</v>
          </cell>
          <cell r="E54" t="str">
            <v>Q3 04</v>
          </cell>
          <cell r="F54" t="str">
            <v>Q4 04</v>
          </cell>
          <cell r="G54" t="str">
            <v>Q1 05</v>
          </cell>
          <cell r="H54" t="str">
            <v>Q2 05</v>
          </cell>
          <cell r="I54" t="str">
            <v>Q3 05</v>
          </cell>
          <cell r="J54" t="str">
            <v>Q4 05</v>
          </cell>
          <cell r="K54" t="str">
            <v>Q1 06</v>
          </cell>
          <cell r="L54" t="str">
            <v>Q2 06</v>
          </cell>
          <cell r="M54" t="str">
            <v>Q3 06</v>
          </cell>
          <cell r="N54" t="str">
            <v>Q4 06</v>
          </cell>
          <cell r="O54" t="str">
            <v>Q1 07E</v>
          </cell>
          <cell r="P54" t="str">
            <v>Q2 07E</v>
          </cell>
          <cell r="Q54" t="str">
            <v>Q3 07E</v>
          </cell>
          <cell r="R54" t="str">
            <v>Q4 07E</v>
          </cell>
          <cell r="S54" t="str">
            <v>Q1 08E</v>
          </cell>
          <cell r="T54" t="str">
            <v>Q2 08E</v>
          </cell>
          <cell r="U54" t="str">
            <v>Q3 08E</v>
          </cell>
          <cell r="V54" t="str">
            <v>Q4 08E</v>
          </cell>
        </row>
        <row r="55">
          <cell r="B55" t="str">
            <v>Housing permits</v>
          </cell>
          <cell r="C55">
            <v>0.10426277911053705</v>
          </cell>
          <cell r="D55">
            <v>0.13187012515871577</v>
          </cell>
          <cell r="E55">
            <v>6.8306951135581606E-2</v>
          </cell>
          <cell r="F55">
            <v>5.7630556025012769E-2</v>
          </cell>
          <cell r="G55">
            <v>6.099598930481287E-2</v>
          </cell>
          <cell r="H55">
            <v>3.7820512820512686E-2</v>
          </cell>
          <cell r="I55">
            <v>7.1186986632308047E-2</v>
          </cell>
          <cell r="J55">
            <v>2.732502396931924E-2</v>
          </cell>
          <cell r="K55">
            <v>1.2285399275476561E-2</v>
          </cell>
          <cell r="L55">
            <v>-0.10623841877702278</v>
          </cell>
          <cell r="M55">
            <v>-0.22898812208690422</v>
          </cell>
          <cell r="N55">
            <v>-0.2748483434437704</v>
          </cell>
          <cell r="O55">
            <v>-0.27503882441679894</v>
          </cell>
          <cell r="P55">
            <v>-0.19352733402489619</v>
          </cell>
          <cell r="Q55">
            <v>-0.12075980309206447</v>
          </cell>
          <cell r="R55">
            <v>-1.8239619013345476E-2</v>
          </cell>
          <cell r="S55">
            <v>3.2934175916774056E-2</v>
          </cell>
          <cell r="T55">
            <v>7.4038351401295222E-2</v>
          </cell>
          <cell r="U55">
            <v>0.13947493386243393</v>
          </cell>
          <cell r="V55">
            <v>0.11147116007777047</v>
          </cell>
        </row>
        <row r="56">
          <cell r="B56" t="str">
            <v>Housing starts</v>
          </cell>
          <cell r="C56">
            <v>0.10503072196620589</v>
          </cell>
          <cell r="D56">
            <v>0.10473294050560722</v>
          </cell>
          <cell r="E56">
            <v>4.6216263891338816E-2</v>
          </cell>
          <cell r="F56">
            <v>-3.4550515801539339E-2</v>
          </cell>
          <cell r="G56">
            <v>7.8366637706342335E-2</v>
          </cell>
          <cell r="H56">
            <v>6.5209910529937964E-2</v>
          </cell>
          <cell r="I56">
            <v>6.2721294891249446E-2</v>
          </cell>
          <cell r="J56">
            <v>4.7998643147896924E-2</v>
          </cell>
          <cell r="K56">
            <v>2.6264904930712207E-2</v>
          </cell>
          <cell r="L56">
            <v>-9.481505411080593E-2</v>
          </cell>
          <cell r="M56">
            <v>-0.18403934634301133</v>
          </cell>
          <cell r="N56">
            <v>-0.23903544262825693</v>
          </cell>
          <cell r="O56">
            <v>-0.31353804848248501</v>
          </cell>
          <cell r="P56">
            <v>-0.2118553290882762</v>
          </cell>
          <cell r="Q56">
            <v>-0.23938978136554745</v>
          </cell>
          <cell r="R56">
            <v>-0.2426329863907799</v>
          </cell>
          <cell r="S56">
            <v>-0.29433732696501547</v>
          </cell>
          <cell r="T56">
            <v>-0.36360538513974094</v>
          </cell>
          <cell r="U56">
            <v>-0.25228432747316398</v>
          </cell>
          <cell r="V56">
            <v>-0.13575248680796825</v>
          </cell>
        </row>
        <row r="57">
          <cell r="B57" t="str">
            <v>New home sales</v>
          </cell>
          <cell r="C57">
            <v>0.22699386503067487</v>
          </cell>
          <cell r="D57">
            <v>9.8690222357599833E-2</v>
          </cell>
          <cell r="E57">
            <v>-7.9885877318116583E-3</v>
          </cell>
          <cell r="F57">
            <v>0.10695187165775399</v>
          </cell>
          <cell r="G57">
            <v>4.6944444444444455E-2</v>
          </cell>
          <cell r="H57">
            <v>6.8200720820626559E-2</v>
          </cell>
          <cell r="I57">
            <v>0.11906816220880079</v>
          </cell>
          <cell r="J57">
            <v>3.0864197530864113E-2</v>
          </cell>
          <cell r="K57">
            <v>-0.11594587423719804</v>
          </cell>
          <cell r="L57">
            <v>-0.14352452634310919</v>
          </cell>
          <cell r="M57">
            <v>-0.22333590336674369</v>
          </cell>
          <cell r="N57">
            <v>-0.17104920593595418</v>
          </cell>
          <cell r="O57">
            <v>-0.24712815177825764</v>
          </cell>
          <cell r="P57">
            <v>-0.16180536807475077</v>
          </cell>
          <cell r="Q57">
            <v>-9.4567404426559309E-2</v>
          </cell>
          <cell r="R57">
            <v>-5.679513184584184E-2</v>
          </cell>
          <cell r="S57">
            <v>0.15023474178403751</v>
          </cell>
          <cell r="T57">
            <v>0.10153714285714277</v>
          </cell>
          <cell r="U57">
            <v>0.13472988888888882</v>
          </cell>
          <cell r="V57">
            <v>0.10532182795698919</v>
          </cell>
        </row>
        <row r="58">
          <cell r="B58" t="str">
            <v>Existing home sales</v>
          </cell>
          <cell r="C58">
            <v>7.1468453378001229E-2</v>
          </cell>
          <cell r="D58">
            <v>0.16252821670428896</v>
          </cell>
          <cell r="E58">
            <v>4.3882292204439732E-2</v>
          </cell>
          <cell r="F58">
            <v>8.0586080586080522E-2</v>
          </cell>
          <cell r="G58">
            <v>8.4940072954663881E-2</v>
          </cell>
          <cell r="H58">
            <v>4.7572815533980517E-2</v>
          </cell>
          <cell r="I58">
            <v>6.5281899109792318E-2</v>
          </cell>
          <cell r="J58">
            <v>8.7167070217917253E-3</v>
          </cell>
          <cell r="K58">
            <v>-2.1613832853025983E-2</v>
          </cell>
          <cell r="L58">
            <v>-7.0435588507877567E-2</v>
          </cell>
          <cell r="M58">
            <v>-0.12534818941504178</v>
          </cell>
          <cell r="N58">
            <v>-0.10033605376860288</v>
          </cell>
          <cell r="O58">
            <v>-6.4108801820316641E-2</v>
          </cell>
          <cell r="P58">
            <v>-9.9703402910045313E-2</v>
          </cell>
          <cell r="Q58">
            <v>-6.6277797084954293E-2</v>
          </cell>
          <cell r="R58">
            <v>-5.4976046061607553E-2</v>
          </cell>
          <cell r="S58">
            <v>-7.2911299515877492E-2</v>
          </cell>
          <cell r="T58">
            <v>2.3524608834046834E-3</v>
          </cell>
          <cell r="U58">
            <v>3.1345826235093632E-2</v>
          </cell>
          <cell r="V58">
            <v>3.5816860956242591E-2</v>
          </cell>
        </row>
        <row r="72">
          <cell r="C72" t="str">
            <v>Q1 04</v>
          </cell>
          <cell r="D72" t="str">
            <v>Q2 04</v>
          </cell>
          <cell r="E72" t="str">
            <v>Q3 04</v>
          </cell>
          <cell r="F72" t="str">
            <v>Q4 04</v>
          </cell>
          <cell r="G72" t="str">
            <v>Q1 05</v>
          </cell>
          <cell r="H72" t="str">
            <v>Q2 05</v>
          </cell>
          <cell r="I72" t="str">
            <v>Q3 05</v>
          </cell>
          <cell r="J72" t="str">
            <v>Q4 05</v>
          </cell>
          <cell r="K72" t="str">
            <v>Q1 06</v>
          </cell>
          <cell r="L72" t="str">
            <v>Q2 06</v>
          </cell>
          <cell r="M72" t="str">
            <v>Q3 06</v>
          </cell>
          <cell r="N72" t="str">
            <v>Q4 06</v>
          </cell>
          <cell r="O72" t="str">
            <v>Q1 07E</v>
          </cell>
          <cell r="P72" t="str">
            <v>Q2 07E</v>
          </cell>
          <cell r="Q72" t="str">
            <v>Q3 07E</v>
          </cell>
          <cell r="R72" t="str">
            <v>Q4 07E</v>
          </cell>
          <cell r="S72" t="str">
            <v>Q1 08E</v>
          </cell>
          <cell r="T72" t="str">
            <v>Q2 08E</v>
          </cell>
          <cell r="U72" t="str">
            <v>Q3 08E</v>
          </cell>
          <cell r="V72" t="str">
            <v>Q4 08E</v>
          </cell>
        </row>
        <row r="73">
          <cell r="B73" t="str">
            <v>Housing permits</v>
          </cell>
          <cell r="C73">
            <v>1994.6666666666667</v>
          </cell>
          <cell r="D73">
            <v>2080</v>
          </cell>
          <cell r="E73">
            <v>2069.6666666666665</v>
          </cell>
          <cell r="F73">
            <v>2086</v>
          </cell>
          <cell r="G73">
            <v>2116.3333333333335</v>
          </cell>
          <cell r="H73">
            <v>2158.6666666666665</v>
          </cell>
          <cell r="I73">
            <v>2217</v>
          </cell>
          <cell r="J73">
            <v>2143</v>
          </cell>
          <cell r="K73">
            <v>2142.3333333333335</v>
          </cell>
          <cell r="L73">
            <v>1929.3333333333333</v>
          </cell>
          <cell r="M73">
            <v>1709.3333333333333</v>
          </cell>
          <cell r="N73">
            <v>1554</v>
          </cell>
          <cell r="O73">
            <v>1710.6956</v>
          </cell>
          <cell r="P73">
            <v>1659.0027</v>
          </cell>
          <cell r="Q73">
            <v>1601.1253999999999</v>
          </cell>
          <cell r="R73">
            <v>1602.9880000000001</v>
          </cell>
          <cell r="S73">
            <v>1606.9341999999999</v>
          </cell>
          <cell r="T73">
            <v>1608.5339999999999</v>
          </cell>
          <cell r="U73">
            <v>1602.7176000000002</v>
          </cell>
          <cell r="V73">
            <v>1603.6543999999999</v>
          </cell>
        </row>
        <row r="74">
          <cell r="B74" t="str">
            <v>y/y growth</v>
          </cell>
          <cell r="C74">
            <v>0.10426277911053705</v>
          </cell>
          <cell r="D74">
            <v>0.13187012515871577</v>
          </cell>
          <cell r="E74">
            <v>6.8306951135581606E-2</v>
          </cell>
          <cell r="F74">
            <v>5.7630556025012769E-2</v>
          </cell>
          <cell r="G74">
            <v>6.099598930481287E-2</v>
          </cell>
          <cell r="H74">
            <v>3.7820512820512686E-2</v>
          </cell>
          <cell r="I74">
            <v>7.1186986632308047E-2</v>
          </cell>
          <cell r="J74">
            <v>2.732502396931924E-2</v>
          </cell>
          <cell r="K74">
            <v>1.2285399275476561E-2</v>
          </cell>
          <cell r="L74">
            <v>-0.10623841877702278</v>
          </cell>
          <cell r="M74">
            <v>-0.22898812208690422</v>
          </cell>
          <cell r="N74">
            <v>-0.2748483434437704</v>
          </cell>
          <cell r="O74">
            <v>-0.20148018051159466</v>
          </cell>
          <cell r="P74">
            <v>-0.14011607014713323</v>
          </cell>
          <cell r="Q74">
            <v>-6.3304209699523883E-2</v>
          </cell>
          <cell r="R74">
            <v>3.152380952380951E-2</v>
          </cell>
          <cell r="S74">
            <v>-6.0654508025858034E-2</v>
          </cell>
          <cell r="T74">
            <v>-3.0421107813748627E-2</v>
          </cell>
          <cell r="U74">
            <v>9.9442554593176524E-4</v>
          </cell>
          <cell r="V74">
            <v>4.1572363610953289E-4</v>
          </cell>
        </row>
        <row r="76">
          <cell r="B76" t="str">
            <v>Housing starts</v>
          </cell>
          <cell r="C76">
            <v>1918.3333333333333</v>
          </cell>
          <cell r="D76">
            <v>1937.3333333333333</v>
          </cell>
          <cell r="E76">
            <v>1977</v>
          </cell>
          <cell r="F76">
            <v>1965.3333333333333</v>
          </cell>
          <cell r="G76">
            <v>2068.6666666666665</v>
          </cell>
          <cell r="H76">
            <v>2063.6666666666665</v>
          </cell>
          <cell r="I76">
            <v>2101</v>
          </cell>
          <cell r="J76">
            <v>2059.6666666666665</v>
          </cell>
          <cell r="K76">
            <v>2123</v>
          </cell>
          <cell r="L76">
            <v>1872.6666666666667</v>
          </cell>
          <cell r="M76">
            <v>1714.3333333333333</v>
          </cell>
          <cell r="N76">
            <v>1567.3333333333333</v>
          </cell>
          <cell r="O76">
            <v>1586.9998999999998</v>
          </cell>
          <cell r="P76">
            <v>1591</v>
          </cell>
          <cell r="Q76">
            <v>1610.5716000000002</v>
          </cell>
          <cell r="R76">
            <v>1643.4441999999999</v>
          </cell>
          <cell r="S76">
            <v>1649.1537000000001</v>
          </cell>
          <cell r="T76">
            <v>1655.6234000000002</v>
          </cell>
          <cell r="U76">
            <v>1649.1542999999999</v>
          </cell>
          <cell r="V76">
            <v>1651.2578000000001</v>
          </cell>
        </row>
        <row r="77">
          <cell r="B77" t="str">
            <v>y/y growth</v>
          </cell>
          <cell r="C77">
            <v>0.10503072196620589</v>
          </cell>
          <cell r="D77">
            <v>0.10473294050560722</v>
          </cell>
          <cell r="E77">
            <v>4.6216263891338816E-2</v>
          </cell>
          <cell r="F77">
            <v>-3.4550515801539339E-2</v>
          </cell>
          <cell r="G77">
            <v>7.8366637706342335E-2</v>
          </cell>
          <cell r="H77">
            <v>6.5209910529937964E-2</v>
          </cell>
          <cell r="I77">
            <v>6.2721294891249446E-2</v>
          </cell>
          <cell r="J77">
            <v>4.7998643147896924E-2</v>
          </cell>
          <cell r="K77">
            <v>2.6264904930712207E-2</v>
          </cell>
          <cell r="L77">
            <v>-9.2553706994023432E-2</v>
          </cell>
          <cell r="M77">
            <v>-0.18403934634301133</v>
          </cell>
          <cell r="N77">
            <v>-0.23903544262825693</v>
          </cell>
          <cell r="O77">
            <v>-0.25247292757762263</v>
          </cell>
          <cell r="P77">
            <v>-0.15040936811710104</v>
          </cell>
          <cell r="Q77">
            <v>-6.0526033034180915E-2</v>
          </cell>
          <cell r="R77">
            <v>4.8560740110591194E-2</v>
          </cell>
          <cell r="S77">
            <v>3.916433769151495E-2</v>
          </cell>
          <cell r="T77">
            <v>4.0618101822753161E-2</v>
          </cell>
          <cell r="U77">
            <v>2.3955904847694942E-2</v>
          </cell>
          <cell r="V77">
            <v>4.7544054127302005E-3</v>
          </cell>
        </row>
        <row r="79">
          <cell r="B79" t="str">
            <v>New home sales</v>
          </cell>
          <cell r="C79">
            <v>1200</v>
          </cell>
          <cell r="D79">
            <v>1202.3333333333333</v>
          </cell>
          <cell r="E79">
            <v>1159</v>
          </cell>
          <cell r="F79">
            <v>1242</v>
          </cell>
          <cell r="G79">
            <v>1256.3333333333333</v>
          </cell>
          <cell r="H79">
            <v>1284.3333333333333</v>
          </cell>
          <cell r="I79">
            <v>1297</v>
          </cell>
          <cell r="J79">
            <v>1280.3333333333333</v>
          </cell>
          <cell r="K79">
            <v>1110.6666666666667</v>
          </cell>
          <cell r="L79">
            <v>1100</v>
          </cell>
          <cell r="M79">
            <v>1007.3333333333334</v>
          </cell>
          <cell r="N79">
            <v>1061.3333333333333</v>
          </cell>
          <cell r="O79">
            <v>945.24459999999999</v>
          </cell>
          <cell r="P79">
            <v>935.3306</v>
          </cell>
          <cell r="Q79">
            <v>945.31669999999997</v>
          </cell>
          <cell r="R79">
            <v>973.9953999999999</v>
          </cell>
          <cell r="S79">
            <v>1001.5713</v>
          </cell>
          <cell r="T79">
            <v>1026.0476999999998</v>
          </cell>
          <cell r="U79">
            <v>1016.0977</v>
          </cell>
          <cell r="V79">
            <v>995.52670000000001</v>
          </cell>
        </row>
        <row r="80">
          <cell r="B80" t="str">
            <v>y/y growth</v>
          </cell>
          <cell r="C80">
            <v>0.22699386503067487</v>
          </cell>
          <cell r="D80">
            <v>9.8690222357599833E-2</v>
          </cell>
          <cell r="E80">
            <v>-7.9885877318116583E-3</v>
          </cell>
          <cell r="F80">
            <v>0.10695187165775399</v>
          </cell>
          <cell r="G80">
            <v>4.6944444444444455E-2</v>
          </cell>
          <cell r="H80">
            <v>6.8200720820626559E-2</v>
          </cell>
          <cell r="I80">
            <v>0.11906816220880079</v>
          </cell>
          <cell r="J80">
            <v>3.0864197530864113E-2</v>
          </cell>
          <cell r="K80">
            <v>-0.11594587423719804</v>
          </cell>
          <cell r="L80">
            <v>-0.14352452634310919</v>
          </cell>
          <cell r="M80">
            <v>-0.22333590336674369</v>
          </cell>
          <cell r="N80">
            <v>-0.17104920593595418</v>
          </cell>
          <cell r="O80">
            <v>-0.14893938469023915</v>
          </cell>
          <cell r="P80">
            <v>-0.14969945454545452</v>
          </cell>
          <cell r="Q80">
            <v>-6.1565155526141724E-2</v>
          </cell>
          <cell r="R80">
            <v>-8.2290766331658327E-2</v>
          </cell>
          <cell r="S80">
            <v>5.9589549625567839E-2</v>
          </cell>
          <cell r="T80">
            <v>9.6989342591806471E-2</v>
          </cell>
          <cell r="U80">
            <v>7.4875435925336076E-2</v>
          </cell>
          <cell r="V80">
            <v>2.2106161897684551E-2</v>
          </cell>
        </row>
        <row r="82">
          <cell r="B82" t="str">
            <v>Existing home sales</v>
          </cell>
          <cell r="C82">
            <v>6396.666666666667</v>
          </cell>
          <cell r="D82">
            <v>6866.666666666667</v>
          </cell>
          <cell r="E82">
            <v>6740</v>
          </cell>
          <cell r="F82">
            <v>6883.333333333333</v>
          </cell>
          <cell r="G82">
            <v>6940</v>
          </cell>
          <cell r="H82">
            <v>7193.333333333333</v>
          </cell>
          <cell r="I82">
            <v>7180</v>
          </cell>
          <cell r="J82">
            <v>6943.333333333333</v>
          </cell>
          <cell r="K82">
            <v>6790</v>
          </cell>
          <cell r="L82">
            <v>6686.666666666667</v>
          </cell>
          <cell r="M82">
            <v>6280</v>
          </cell>
          <cell r="N82">
            <v>6246.666666666667</v>
          </cell>
          <cell r="O82">
            <v>6126.6198000000004</v>
          </cell>
          <cell r="P82">
            <v>6079.5416999999998</v>
          </cell>
          <cell r="Q82">
            <v>6074.0480000000007</v>
          </cell>
          <cell r="R82">
            <v>6109.0077999999994</v>
          </cell>
          <cell r="S82">
            <v>6140.8104999999996</v>
          </cell>
          <cell r="T82">
            <v>6149.7254000000003</v>
          </cell>
          <cell r="U82">
            <v>6140.3499000000002</v>
          </cell>
          <cell r="V82">
            <v>6152.4576999999999</v>
          </cell>
        </row>
        <row r="83">
          <cell r="B83" t="str">
            <v>y/y growth</v>
          </cell>
          <cell r="C83">
            <v>7.1468453378001229E-2</v>
          </cell>
          <cell r="D83">
            <v>0.16252821670428896</v>
          </cell>
          <cell r="E83">
            <v>4.3882292204439732E-2</v>
          </cell>
          <cell r="F83">
            <v>8.0586080586080522E-2</v>
          </cell>
          <cell r="G83">
            <v>8.4940072954663881E-2</v>
          </cell>
          <cell r="H83">
            <v>4.7572815533980517E-2</v>
          </cell>
          <cell r="I83">
            <v>6.5281899109792318E-2</v>
          </cell>
          <cell r="J83">
            <v>8.7167070217917253E-3</v>
          </cell>
          <cell r="K83">
            <v>-2.1613832853025983E-2</v>
          </cell>
          <cell r="L83">
            <v>-7.0435588507877567E-2</v>
          </cell>
          <cell r="M83">
            <v>-0.12534818941504178</v>
          </cell>
          <cell r="N83">
            <v>-0.10033605376860288</v>
          </cell>
          <cell r="O83">
            <v>-9.769958762886588E-2</v>
          </cell>
          <cell r="P83">
            <v>-9.0796333270098062E-2</v>
          </cell>
          <cell r="Q83">
            <v>-3.2794935261307612E-2</v>
          </cell>
          <cell r="R83">
            <v>-2.2037171824973445E-2</v>
          </cell>
          <cell r="S83">
            <v>2.3162364343221054E-3</v>
          </cell>
          <cell r="T83">
            <v>1.1544241895733665E-2</v>
          </cell>
          <cell r="U83">
            <v>1.0915603564542131E-2</v>
          </cell>
          <cell r="V83">
            <v>7.1124315801331939E-3</v>
          </cell>
        </row>
        <row r="86">
          <cell r="C86" t="str">
            <v>Q1 04</v>
          </cell>
          <cell r="D86">
            <v>1994.6666666666667</v>
          </cell>
          <cell r="E86">
            <v>0.10426277911053705</v>
          </cell>
          <cell r="H86" t="str">
            <v>Q1 04</v>
          </cell>
          <cell r="I86">
            <v>1918.3333333333333</v>
          </cell>
          <cell r="J86">
            <v>0.10503072196620589</v>
          </cell>
          <cell r="M86" t="str">
            <v>Q1 04</v>
          </cell>
          <cell r="N86">
            <v>1200</v>
          </cell>
          <cell r="O86">
            <v>0.22699386503067487</v>
          </cell>
          <cell r="R86" t="str">
            <v>Q1 04</v>
          </cell>
          <cell r="S86">
            <v>6396.666666666667</v>
          </cell>
          <cell r="T86">
            <v>7.1468453378001229E-2</v>
          </cell>
        </row>
        <row r="87">
          <cell r="C87" t="str">
            <v>Q2 04</v>
          </cell>
          <cell r="D87">
            <v>2080</v>
          </cell>
          <cell r="E87">
            <v>0.13187012515871577</v>
          </cell>
          <cell r="H87" t="str">
            <v>Q2 04</v>
          </cell>
          <cell r="I87">
            <v>1937.3333333333333</v>
          </cell>
          <cell r="J87">
            <v>0.10473294050560722</v>
          </cell>
          <cell r="M87" t="str">
            <v>Q2 04</v>
          </cell>
          <cell r="N87">
            <v>1202.3333333333333</v>
          </cell>
          <cell r="O87">
            <v>9.8690222357599833E-2</v>
          </cell>
          <cell r="R87" t="str">
            <v>Q2 04</v>
          </cell>
          <cell r="S87">
            <v>6866.666666666667</v>
          </cell>
          <cell r="T87">
            <v>0.16252821670428896</v>
          </cell>
        </row>
        <row r="88">
          <cell r="C88" t="str">
            <v>Q3 04</v>
          </cell>
          <cell r="D88">
            <v>2069.6666666666665</v>
          </cell>
          <cell r="E88">
            <v>6.8306951135581606E-2</v>
          </cell>
          <cell r="H88" t="str">
            <v>Q3 04</v>
          </cell>
          <cell r="I88">
            <v>1977</v>
          </cell>
          <cell r="J88">
            <v>4.6216263891338816E-2</v>
          </cell>
          <cell r="M88" t="str">
            <v>Q3 04</v>
          </cell>
          <cell r="N88">
            <v>1159</v>
          </cell>
          <cell r="O88">
            <v>-7.9885877318116583E-3</v>
          </cell>
          <cell r="R88" t="str">
            <v>Q3 04</v>
          </cell>
          <cell r="S88">
            <v>6740</v>
          </cell>
          <cell r="T88">
            <v>4.3882292204439732E-2</v>
          </cell>
        </row>
        <row r="89">
          <cell r="C89" t="str">
            <v>Q4 04</v>
          </cell>
          <cell r="D89">
            <v>2086</v>
          </cell>
          <cell r="E89">
            <v>5.7630556025012769E-2</v>
          </cell>
          <cell r="H89" t="str">
            <v>Q4 04</v>
          </cell>
          <cell r="I89">
            <v>1965.3333333333333</v>
          </cell>
          <cell r="J89">
            <v>-3.4550515801539339E-2</v>
          </cell>
          <cell r="M89" t="str">
            <v>Q4 04</v>
          </cell>
          <cell r="N89">
            <v>1242</v>
          </cell>
          <cell r="O89">
            <v>0.10695187165775399</v>
          </cell>
          <cell r="R89" t="str">
            <v>Q4 04</v>
          </cell>
          <cell r="S89">
            <v>6883.333333333333</v>
          </cell>
          <cell r="T89">
            <v>8.0586080586080522E-2</v>
          </cell>
        </row>
        <row r="90">
          <cell r="C90" t="str">
            <v>Q1 05</v>
          </cell>
          <cell r="D90">
            <v>2116.3333333333335</v>
          </cell>
          <cell r="E90">
            <v>6.099598930481287E-2</v>
          </cell>
          <cell r="H90" t="str">
            <v>Q1 05</v>
          </cell>
          <cell r="I90">
            <v>2068.6666666666665</v>
          </cell>
          <cell r="J90">
            <v>7.8366637706342335E-2</v>
          </cell>
          <cell r="M90" t="str">
            <v>Q1 05</v>
          </cell>
          <cell r="N90">
            <v>1256.3333333333333</v>
          </cell>
          <cell r="O90">
            <v>4.6944444444444455E-2</v>
          </cell>
          <cell r="R90" t="str">
            <v>Q1 05</v>
          </cell>
          <cell r="S90">
            <v>6940</v>
          </cell>
          <cell r="T90">
            <v>8.4940072954663881E-2</v>
          </cell>
        </row>
        <row r="91">
          <cell r="C91" t="str">
            <v>Q2 05</v>
          </cell>
          <cell r="D91">
            <v>2158.6666666666665</v>
          </cell>
          <cell r="E91">
            <v>3.7820512820512686E-2</v>
          </cell>
          <cell r="H91" t="str">
            <v>Q2 05</v>
          </cell>
          <cell r="I91">
            <v>2063.6666666666665</v>
          </cell>
          <cell r="J91">
            <v>6.5209910529937964E-2</v>
          </cell>
          <cell r="M91" t="str">
            <v>Q2 05</v>
          </cell>
          <cell r="N91">
            <v>1284.3333333333333</v>
          </cell>
          <cell r="O91">
            <v>6.8200720820626559E-2</v>
          </cell>
          <cell r="R91" t="str">
            <v>Q2 05</v>
          </cell>
          <cell r="S91">
            <v>7193.333333333333</v>
          </cell>
          <cell r="T91">
            <v>4.7572815533980517E-2</v>
          </cell>
        </row>
        <row r="92">
          <cell r="C92" t="str">
            <v>Q3 05</v>
          </cell>
          <cell r="D92">
            <v>2217</v>
          </cell>
          <cell r="E92">
            <v>7.1186986632308047E-2</v>
          </cell>
          <cell r="H92" t="str">
            <v>Q3 05</v>
          </cell>
          <cell r="I92">
            <v>2101</v>
          </cell>
          <cell r="J92">
            <v>6.2721294891249446E-2</v>
          </cell>
          <cell r="M92" t="str">
            <v>Q3 05</v>
          </cell>
          <cell r="N92">
            <v>1297</v>
          </cell>
          <cell r="O92">
            <v>0.11906816220880079</v>
          </cell>
          <cell r="R92" t="str">
            <v>Q3 05</v>
          </cell>
          <cell r="S92">
            <v>7180</v>
          </cell>
          <cell r="T92">
            <v>6.5281899109792318E-2</v>
          </cell>
        </row>
        <row r="93">
          <cell r="C93" t="str">
            <v>Q4 05</v>
          </cell>
          <cell r="D93">
            <v>2143</v>
          </cell>
          <cell r="E93">
            <v>2.732502396931924E-2</v>
          </cell>
          <cell r="H93" t="str">
            <v>Q4 05</v>
          </cell>
          <cell r="I93">
            <v>2059.6666666666665</v>
          </cell>
          <cell r="J93">
            <v>4.7998643147896924E-2</v>
          </cell>
          <cell r="M93" t="str">
            <v>Q4 05</v>
          </cell>
          <cell r="N93">
            <v>1280.3333333333333</v>
          </cell>
          <cell r="O93">
            <v>3.0864197530864113E-2</v>
          </cell>
          <cell r="R93" t="str">
            <v>Q4 05</v>
          </cell>
          <cell r="S93">
            <v>6943.333333333333</v>
          </cell>
          <cell r="T93">
            <v>8.7167070217917253E-3</v>
          </cell>
        </row>
        <row r="94">
          <cell r="C94" t="str">
            <v>Q1 06</v>
          </cell>
          <cell r="D94">
            <v>2142.3333333333335</v>
          </cell>
          <cell r="E94">
            <v>1.2285399275476561E-2</v>
          </cell>
          <cell r="H94" t="str">
            <v>Q1 06</v>
          </cell>
          <cell r="I94">
            <v>2123</v>
          </cell>
          <cell r="J94">
            <v>2.6264904930712207E-2</v>
          </cell>
          <cell r="M94" t="str">
            <v>Q1 06</v>
          </cell>
          <cell r="N94">
            <v>1110.6666666666667</v>
          </cell>
          <cell r="O94">
            <v>-0.11594587423719804</v>
          </cell>
          <cell r="R94" t="str">
            <v>Q1 06</v>
          </cell>
          <cell r="S94">
            <v>6790</v>
          </cell>
          <cell r="T94">
            <v>-2.1613832853025983E-2</v>
          </cell>
        </row>
        <row r="95">
          <cell r="C95" t="str">
            <v>Q2 06</v>
          </cell>
          <cell r="D95">
            <v>1929.3333333333333</v>
          </cell>
          <cell r="E95">
            <v>-0.10623841877702278</v>
          </cell>
          <cell r="H95" t="str">
            <v>Q2 06</v>
          </cell>
          <cell r="I95">
            <v>1872.6666666666667</v>
          </cell>
          <cell r="J95">
            <v>-9.2553706994023432E-2</v>
          </cell>
          <cell r="M95" t="str">
            <v>Q2 06</v>
          </cell>
          <cell r="N95">
            <v>1100</v>
          </cell>
          <cell r="O95">
            <v>-0.14352452634310919</v>
          </cell>
          <cell r="R95" t="str">
            <v>Q2 06</v>
          </cell>
          <cell r="S95">
            <v>6686.666666666667</v>
          </cell>
          <cell r="T95">
            <v>-7.0435588507877567E-2</v>
          </cell>
        </row>
        <row r="96">
          <cell r="C96" t="str">
            <v>Q3 06</v>
          </cell>
          <cell r="D96">
            <v>1709.3333333333333</v>
          </cell>
          <cell r="E96">
            <v>-0.22898812208690422</v>
          </cell>
          <cell r="H96" t="str">
            <v>Q3 06</v>
          </cell>
          <cell r="I96">
            <v>1714.3333333333333</v>
          </cell>
          <cell r="J96">
            <v>-0.18403934634301133</v>
          </cell>
          <cell r="M96" t="str">
            <v>Q3 06</v>
          </cell>
          <cell r="N96">
            <v>1007.3333333333334</v>
          </cell>
          <cell r="O96">
            <v>-0.22333590336674369</v>
          </cell>
          <cell r="R96" t="str">
            <v>Q3 06</v>
          </cell>
          <cell r="S96">
            <v>6280</v>
          </cell>
          <cell r="T96">
            <v>-0.12534818941504178</v>
          </cell>
        </row>
        <row r="97">
          <cell r="C97" t="str">
            <v>Q4 06E</v>
          </cell>
          <cell r="D97">
            <v>1554</v>
          </cell>
          <cell r="E97">
            <v>-0.2748483434437704</v>
          </cell>
          <cell r="H97" t="str">
            <v>Q4 06E</v>
          </cell>
          <cell r="I97">
            <v>1567.3333333333333</v>
          </cell>
          <cell r="J97">
            <v>-0.23903544262825693</v>
          </cell>
          <cell r="M97" t="str">
            <v>Q4 06E</v>
          </cell>
          <cell r="N97">
            <v>1061.3333333333333</v>
          </cell>
          <cell r="O97">
            <v>-0.17104920593595418</v>
          </cell>
          <cell r="R97" t="str">
            <v>Q4 06E</v>
          </cell>
          <cell r="S97">
            <v>6246.666666666667</v>
          </cell>
          <cell r="T97">
            <v>-0.10033605376860288</v>
          </cell>
        </row>
        <row r="98">
          <cell r="C98" t="str">
            <v>Q1 07E</v>
          </cell>
          <cell r="D98">
            <v>1710.6956</v>
          </cell>
          <cell r="E98">
            <v>-0.20148018051159466</v>
          </cell>
          <cell r="H98" t="str">
            <v>Q1 07E</v>
          </cell>
          <cell r="I98">
            <v>1586.9998999999998</v>
          </cell>
          <cell r="J98">
            <v>-0.25247292757762263</v>
          </cell>
          <cell r="M98" t="str">
            <v>Q1 07E</v>
          </cell>
          <cell r="N98">
            <v>945.24459999999999</v>
          </cell>
          <cell r="O98">
            <v>-0.14893938469023915</v>
          </cell>
          <cell r="R98" t="str">
            <v>Q1 07E</v>
          </cell>
          <cell r="S98">
            <v>6126.6198000000004</v>
          </cell>
          <cell r="T98">
            <v>-9.769958762886588E-2</v>
          </cell>
        </row>
        <row r="99">
          <cell r="C99" t="str">
            <v>Q2 07E</v>
          </cell>
          <cell r="D99">
            <v>1659.0027</v>
          </cell>
          <cell r="E99">
            <v>-0.14011607014713323</v>
          </cell>
          <cell r="H99" t="str">
            <v>Q2 07E</v>
          </cell>
          <cell r="I99">
            <v>1591</v>
          </cell>
          <cell r="J99">
            <v>-0.15040936811710104</v>
          </cell>
          <cell r="M99" t="str">
            <v>Q2 07E</v>
          </cell>
          <cell r="N99">
            <v>935.3306</v>
          </cell>
          <cell r="O99">
            <v>-0.14969945454545452</v>
          </cell>
          <cell r="R99" t="str">
            <v>Q2 07E</v>
          </cell>
          <cell r="S99">
            <v>6079.5416999999998</v>
          </cell>
          <cell r="T99">
            <v>-9.0796333270098062E-2</v>
          </cell>
        </row>
        <row r="100">
          <cell r="C100" t="str">
            <v>Q3 07E</v>
          </cell>
          <cell r="D100">
            <v>1601.1253999999999</v>
          </cell>
          <cell r="E100">
            <v>-6.3304209699523883E-2</v>
          </cell>
          <cell r="H100" t="str">
            <v>Q3 07E</v>
          </cell>
          <cell r="I100">
            <v>1610.5716000000002</v>
          </cell>
          <cell r="J100">
            <v>-6.0526033034180915E-2</v>
          </cell>
          <cell r="M100" t="str">
            <v>Q3 07E</v>
          </cell>
          <cell r="N100">
            <v>945.31669999999997</v>
          </cell>
          <cell r="O100">
            <v>-6.1565155526141724E-2</v>
          </cell>
          <cell r="R100" t="str">
            <v>Q3 07E</v>
          </cell>
          <cell r="S100">
            <v>6074.0480000000007</v>
          </cell>
          <cell r="T100">
            <v>-3.2794935261307612E-2</v>
          </cell>
        </row>
        <row r="101">
          <cell r="C101" t="str">
            <v>Q4 07E</v>
          </cell>
          <cell r="D101">
            <v>1602.9880000000001</v>
          </cell>
          <cell r="E101">
            <v>3.152380952380951E-2</v>
          </cell>
          <cell r="H101" t="str">
            <v>Q4 07E</v>
          </cell>
          <cell r="I101">
            <v>1643.4441999999999</v>
          </cell>
          <cell r="J101">
            <v>4.8560740110591194E-2</v>
          </cell>
          <cell r="M101" t="str">
            <v>Q4 07E</v>
          </cell>
          <cell r="N101">
            <v>973.9953999999999</v>
          </cell>
          <cell r="O101">
            <v>-8.2290766331658327E-2</v>
          </cell>
          <cell r="R101" t="str">
            <v>Q4 07E</v>
          </cell>
          <cell r="S101">
            <v>6109.0077999999994</v>
          </cell>
          <cell r="T101">
            <v>-2.2037171824973445E-2</v>
          </cell>
        </row>
        <row r="102">
          <cell r="C102" t="str">
            <v>Q1 08E</v>
          </cell>
          <cell r="D102">
            <v>1606.9341999999999</v>
          </cell>
          <cell r="E102">
            <v>-6.0654508025858034E-2</v>
          </cell>
          <cell r="H102" t="str">
            <v>Q1 08E</v>
          </cell>
          <cell r="I102">
            <v>1649.1537000000001</v>
          </cell>
          <cell r="J102">
            <v>3.916433769151495E-2</v>
          </cell>
          <cell r="M102" t="str">
            <v>Q1 08E</v>
          </cell>
          <cell r="N102">
            <v>1001.5713</v>
          </cell>
          <cell r="O102">
            <v>5.9589549625567839E-2</v>
          </cell>
          <cell r="R102" t="str">
            <v>Q1 08E</v>
          </cell>
          <cell r="S102">
            <v>6140.8104999999996</v>
          </cell>
          <cell r="T102">
            <v>2.3162364343221054E-3</v>
          </cell>
        </row>
        <row r="103">
          <cell r="C103" t="str">
            <v>Q2 08E</v>
          </cell>
          <cell r="D103">
            <v>1608.5339999999999</v>
          </cell>
          <cell r="E103">
            <v>-3.0421107813748627E-2</v>
          </cell>
          <cell r="H103" t="str">
            <v>Q2 08E</v>
          </cell>
          <cell r="I103">
            <v>1655.6234000000002</v>
          </cell>
          <cell r="J103">
            <v>4.0618101822753161E-2</v>
          </cell>
          <cell r="M103" t="str">
            <v>Q2 08E</v>
          </cell>
          <cell r="N103">
            <v>1026.0476999999998</v>
          </cell>
          <cell r="O103">
            <v>9.6989342591806471E-2</v>
          </cell>
          <cell r="R103" t="str">
            <v>Q2 08E</v>
          </cell>
          <cell r="S103">
            <v>6149.7254000000003</v>
          </cell>
          <cell r="T103">
            <v>1.1544241895733665E-2</v>
          </cell>
        </row>
        <row r="104">
          <cell r="C104" t="str">
            <v>Q3 08E</v>
          </cell>
          <cell r="D104">
            <v>1602.7176000000002</v>
          </cell>
          <cell r="E104">
            <v>9.9442554593176524E-4</v>
          </cell>
          <cell r="H104" t="str">
            <v>Q3 08E</v>
          </cell>
          <cell r="I104">
            <v>1649.1542999999999</v>
          </cell>
          <cell r="J104">
            <v>2.3955904847694942E-2</v>
          </cell>
          <cell r="M104" t="str">
            <v>Q3 08E</v>
          </cell>
          <cell r="N104">
            <v>1016.0977</v>
          </cell>
          <cell r="O104">
            <v>7.4875435925336076E-2</v>
          </cell>
          <cell r="R104" t="str">
            <v>Q3 08E</v>
          </cell>
          <cell r="S104">
            <v>6140.3499000000002</v>
          </cell>
          <cell r="T104">
            <v>1.0915603564542131E-2</v>
          </cell>
        </row>
        <row r="105">
          <cell r="C105" t="str">
            <v>Q4 08E</v>
          </cell>
          <cell r="D105">
            <v>1603.6543999999999</v>
          </cell>
          <cell r="E105">
            <v>4.1572363610953289E-4</v>
          </cell>
          <cell r="H105" t="str">
            <v>Q4 08E</v>
          </cell>
          <cell r="I105">
            <v>1651.2578000000001</v>
          </cell>
          <cell r="J105">
            <v>4.7544054127302005E-3</v>
          </cell>
          <cell r="M105" t="str">
            <v>Q4 08E</v>
          </cell>
          <cell r="N105">
            <v>995.52670000000001</v>
          </cell>
          <cell r="O105">
            <v>2.2106161897684551E-2</v>
          </cell>
          <cell r="R105" t="str">
            <v>Q4 08E</v>
          </cell>
          <cell r="S105">
            <v>6152.4576999999999</v>
          </cell>
          <cell r="T105">
            <v>7.1124315801331939E-3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UTPU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Sogefi</v>
          </cell>
          <cell r="C2" t="str">
            <v>EUR</v>
          </cell>
        </row>
        <row r="3">
          <cell r="B3" t="str">
            <v>Europe</v>
          </cell>
          <cell r="C3">
            <v>877.23400000000004</v>
          </cell>
        </row>
        <row r="4">
          <cell r="B4" t="str">
            <v>South America</v>
          </cell>
          <cell r="C4">
            <v>124.804</v>
          </cell>
        </row>
        <row r="5">
          <cell r="B5" t="str">
            <v>Other</v>
          </cell>
          <cell r="C5">
            <v>16.541</v>
          </cell>
        </row>
        <row r="22">
          <cell r="B22" t="str">
            <v xml:space="preserve"> 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10"/>
  <sheetViews>
    <sheetView showGridLines="0" topLeftCell="A69" zoomScale="72" zoomScaleNormal="89" workbookViewId="0">
      <selection activeCell="D54" sqref="D54"/>
    </sheetView>
  </sheetViews>
  <sheetFormatPr defaultRowHeight="14.4" x14ac:dyDescent="0.3"/>
  <cols>
    <col min="3" max="3" width="9.5546875" bestFit="1" customWidth="1"/>
    <col min="5" max="5" width="12.5546875" customWidth="1"/>
    <col min="6" max="6" width="10.77734375" bestFit="1" customWidth="1"/>
    <col min="7" max="7" width="10" customWidth="1"/>
    <col min="9" max="9" width="9.6640625" customWidth="1"/>
    <col min="10" max="10" width="12.33203125" customWidth="1"/>
    <col min="11" max="11" width="13.109375" customWidth="1"/>
    <col min="12" max="12" width="11.21875" customWidth="1"/>
    <col min="13" max="13" width="15.6640625" customWidth="1"/>
    <col min="14" max="14" width="10.77734375" customWidth="1"/>
    <col min="15" max="15" width="11.21875" customWidth="1"/>
    <col min="16" max="16" width="10.44140625" customWidth="1"/>
    <col min="17" max="17" width="14.77734375" customWidth="1"/>
    <col min="18" max="18" width="10.33203125" customWidth="1"/>
    <col min="19" max="19" width="13.33203125" customWidth="1"/>
    <col min="20" max="20" width="11.33203125" customWidth="1"/>
  </cols>
  <sheetData>
    <row r="1" spans="1:21" x14ac:dyDescent="0.3">
      <c r="A1" s="314" t="s">
        <v>1</v>
      </c>
      <c r="B1" s="314"/>
      <c r="C1" s="314"/>
      <c r="D1" s="314"/>
      <c r="E1" s="314"/>
      <c r="F1" s="314"/>
      <c r="G1" s="314"/>
      <c r="H1" s="314"/>
      <c r="I1" s="314"/>
      <c r="J1" s="314"/>
      <c r="K1" s="35"/>
      <c r="L1" s="36"/>
    </row>
    <row r="2" spans="1:21" x14ac:dyDescent="0.3">
      <c r="A2" s="315"/>
      <c r="B2" s="315"/>
      <c r="C2" s="315"/>
      <c r="D2" s="315"/>
      <c r="E2" s="315"/>
      <c r="F2" s="315"/>
      <c r="G2" s="315"/>
      <c r="H2" s="315"/>
      <c r="I2" s="315"/>
      <c r="J2" s="315"/>
      <c r="K2" s="36"/>
      <c r="L2" s="36"/>
    </row>
    <row r="3" spans="1:21" ht="15.6" x14ac:dyDescent="0.3">
      <c r="A3" t="s">
        <v>2</v>
      </c>
      <c r="B3" s="46" t="s">
        <v>0</v>
      </c>
      <c r="C3" s="46" t="s">
        <v>4</v>
      </c>
      <c r="E3" s="117" t="s">
        <v>606</v>
      </c>
      <c r="F3" s="118">
        <f ca="1">T99</f>
        <v>200.5122133895452</v>
      </c>
    </row>
    <row r="4" spans="1:21" x14ac:dyDescent="0.3">
      <c r="B4" s="46" t="s">
        <v>3</v>
      </c>
      <c r="C4" s="47">
        <v>45013</v>
      </c>
      <c r="E4" t="s">
        <v>609</v>
      </c>
      <c r="F4" s="120">
        <v>199.16</v>
      </c>
      <c r="G4" s="35">
        <f ca="1">(F3-F4)/F4</f>
        <v>6.7895831971540406E-3</v>
      </c>
    </row>
    <row r="6" spans="1:21" x14ac:dyDescent="0.3">
      <c r="A6" t="s">
        <v>2</v>
      </c>
      <c r="B6" s="107" t="s">
        <v>590</v>
      </c>
      <c r="D6" s="45">
        <v>1</v>
      </c>
      <c r="F6" t="s">
        <v>258</v>
      </c>
      <c r="J6" t="s">
        <v>251</v>
      </c>
      <c r="M6" t="s">
        <v>261</v>
      </c>
      <c r="Q6" t="s">
        <v>262</v>
      </c>
      <c r="U6" t="s">
        <v>263</v>
      </c>
    </row>
    <row r="7" spans="1:21" x14ac:dyDescent="0.3">
      <c r="B7" t="s">
        <v>254</v>
      </c>
      <c r="D7" s="45">
        <v>2</v>
      </c>
      <c r="F7" t="s">
        <v>259</v>
      </c>
      <c r="J7" t="s">
        <v>591</v>
      </c>
      <c r="K7" s="91">
        <v>7.0000000000000007E-2</v>
      </c>
      <c r="M7" t="s">
        <v>591</v>
      </c>
      <c r="N7" s="91">
        <f>K18</f>
        <v>8.1207114702455979E-2</v>
      </c>
      <c r="Q7" t="s">
        <v>591</v>
      </c>
      <c r="R7" s="91">
        <v>0.1</v>
      </c>
      <c r="U7" s="36">
        <f>AVERAGE(G18:J18)</f>
        <v>0.18250836897668332</v>
      </c>
    </row>
    <row r="8" spans="1:21" x14ac:dyDescent="0.3">
      <c r="B8" t="s">
        <v>255</v>
      </c>
      <c r="D8" s="45">
        <v>2</v>
      </c>
      <c r="F8" t="s">
        <v>257</v>
      </c>
      <c r="J8" t="s">
        <v>592</v>
      </c>
      <c r="K8" s="91">
        <v>0.03</v>
      </c>
      <c r="M8" t="s">
        <v>91</v>
      </c>
      <c r="N8" s="91">
        <f>5%</f>
        <v>0.05</v>
      </c>
      <c r="Q8" t="s">
        <v>592</v>
      </c>
      <c r="R8" s="91">
        <v>7.0000000000000007E-2</v>
      </c>
    </row>
    <row r="9" spans="1:21" x14ac:dyDescent="0.3">
      <c r="B9" t="s">
        <v>234</v>
      </c>
      <c r="D9" s="45">
        <v>2</v>
      </c>
      <c r="J9" t="s">
        <v>593</v>
      </c>
      <c r="K9" s="106">
        <v>0.18</v>
      </c>
      <c r="M9" t="s">
        <v>43</v>
      </c>
      <c r="N9" s="91">
        <f>K24</f>
        <v>0.20736973648149581</v>
      </c>
      <c r="Q9" t="s">
        <v>593</v>
      </c>
      <c r="R9" s="91">
        <v>0.22</v>
      </c>
    </row>
    <row r="10" spans="1:21" x14ac:dyDescent="0.3">
      <c r="B10" t="s">
        <v>594</v>
      </c>
      <c r="D10" s="45">
        <v>2</v>
      </c>
      <c r="J10" t="s">
        <v>234</v>
      </c>
      <c r="K10" s="91">
        <v>0.25</v>
      </c>
      <c r="M10" t="s">
        <v>234</v>
      </c>
      <c r="N10" s="91">
        <f>K30</f>
        <v>0.20416993273051681</v>
      </c>
      <c r="Q10" t="s">
        <v>234</v>
      </c>
      <c r="R10" s="91">
        <v>0.15</v>
      </c>
    </row>
    <row r="11" spans="1:21" x14ac:dyDescent="0.3">
      <c r="B11" t="s">
        <v>238</v>
      </c>
      <c r="D11" s="45">
        <v>2</v>
      </c>
      <c r="J11" t="s">
        <v>596</v>
      </c>
      <c r="K11" s="108">
        <f>K37</f>
        <v>2.7394912237513541E-2</v>
      </c>
      <c r="M11" t="s">
        <v>594</v>
      </c>
      <c r="N11" s="108">
        <f>K72</f>
        <v>3.4463832916201899E-2</v>
      </c>
      <c r="Q11" t="s">
        <v>596</v>
      </c>
      <c r="R11" s="108">
        <f>N11+0.5%</f>
        <v>3.9463832916201896E-2</v>
      </c>
    </row>
    <row r="12" spans="1:21" x14ac:dyDescent="0.3">
      <c r="B12" t="s">
        <v>239</v>
      </c>
      <c r="D12" s="45">
        <v>2</v>
      </c>
      <c r="F12" t="s">
        <v>258</v>
      </c>
      <c r="J12" t="s">
        <v>595</v>
      </c>
      <c r="K12" s="108">
        <f>T78</f>
        <v>2.1999999999999999E-2</v>
      </c>
      <c r="M12" t="s">
        <v>595</v>
      </c>
      <c r="N12" s="108">
        <f>T79</f>
        <v>1.7422591941796479E-2</v>
      </c>
      <c r="Q12" t="s">
        <v>595</v>
      </c>
      <c r="R12" s="108">
        <f>T80</f>
        <v>1.2E-2</v>
      </c>
    </row>
    <row r="13" spans="1:21" x14ac:dyDescent="0.3">
      <c r="D13" s="119" t="s">
        <v>775</v>
      </c>
      <c r="F13" t="s">
        <v>260</v>
      </c>
      <c r="H13" s="113">
        <f>CHOOSE(D14,K14,N14,R14)</f>
        <v>0.11642608218961929</v>
      </c>
      <c r="J13" t="s">
        <v>597</v>
      </c>
      <c r="K13" s="91">
        <f>T85</f>
        <v>0</v>
      </c>
      <c r="M13" t="s">
        <v>598</v>
      </c>
      <c r="N13" s="108">
        <f>T86</f>
        <v>1.2500000000000001E-2</v>
      </c>
      <c r="Q13" t="s">
        <v>599</v>
      </c>
      <c r="R13" s="108">
        <f>T87</f>
        <v>0.03</v>
      </c>
    </row>
    <row r="14" spans="1:21" x14ac:dyDescent="0.3">
      <c r="B14" t="s">
        <v>256</v>
      </c>
      <c r="D14" s="45">
        <v>2</v>
      </c>
      <c r="F14" t="s">
        <v>257</v>
      </c>
      <c r="H14" s="113">
        <f>CHOOSE(D15,K15,N15,R15)</f>
        <v>0.03</v>
      </c>
      <c r="J14" t="s">
        <v>260</v>
      </c>
      <c r="K14" s="106">
        <v>0.126</v>
      </c>
      <c r="M14" t="s">
        <v>260</v>
      </c>
      <c r="N14" s="108">
        <f>'WACC&amp;Debt Table'!P8</f>
        <v>0.11642608218961929</v>
      </c>
      <c r="Q14" t="s">
        <v>260</v>
      </c>
      <c r="R14" s="106">
        <v>0.10100000000000001</v>
      </c>
    </row>
    <row r="15" spans="1:21" x14ac:dyDescent="0.3">
      <c r="B15" t="s">
        <v>257</v>
      </c>
      <c r="D15" s="45">
        <v>2</v>
      </c>
      <c r="J15" t="s">
        <v>257</v>
      </c>
      <c r="K15" s="108">
        <v>2.5000000000000001E-2</v>
      </c>
      <c r="L15" s="112"/>
      <c r="M15" s="112" t="s">
        <v>257</v>
      </c>
      <c r="N15" s="108">
        <f>3%</f>
        <v>0.03</v>
      </c>
      <c r="O15" s="112"/>
      <c r="P15" s="112"/>
      <c r="Q15" s="112" t="s">
        <v>257</v>
      </c>
      <c r="R15" s="108">
        <v>3.5000000000000003E-2</v>
      </c>
    </row>
    <row r="16" spans="1:21" x14ac:dyDescent="0.3">
      <c r="A16" t="s">
        <v>233</v>
      </c>
      <c r="B16" s="34" t="s">
        <v>101</v>
      </c>
      <c r="C16" s="34"/>
      <c r="D16" s="34"/>
      <c r="E16" s="34"/>
      <c r="F16" s="34">
        <v>2019</v>
      </c>
      <c r="G16" s="34">
        <f>F16+1</f>
        <v>2020</v>
      </c>
      <c r="H16" s="34">
        <f t="shared" ref="H16:O16" si="0">G16+1</f>
        <v>2021</v>
      </c>
      <c r="I16" s="34">
        <f t="shared" si="0"/>
        <v>2022</v>
      </c>
      <c r="J16" s="34">
        <f t="shared" si="0"/>
        <v>2023</v>
      </c>
      <c r="K16" s="34">
        <f t="shared" si="0"/>
        <v>2024</v>
      </c>
      <c r="L16" s="34">
        <f t="shared" si="0"/>
        <v>2025</v>
      </c>
      <c r="M16" s="34">
        <f t="shared" si="0"/>
        <v>2026</v>
      </c>
      <c r="N16" s="34">
        <f t="shared" si="0"/>
        <v>2027</v>
      </c>
      <c r="O16" s="34">
        <f t="shared" si="0"/>
        <v>2028</v>
      </c>
      <c r="P16" s="34"/>
      <c r="Q16" s="34"/>
      <c r="R16" s="34"/>
      <c r="S16" s="34"/>
      <c r="T16" s="34"/>
    </row>
    <row r="17" spans="1:15" x14ac:dyDescent="0.3">
      <c r="B17" t="s">
        <v>91</v>
      </c>
      <c r="F17" s="79">
        <f>Incomestatement_IS!F12</f>
        <v>2569.8000000000002</v>
      </c>
      <c r="G17" s="79">
        <f>Incomestatement_IS!G12</f>
        <v>3274.3</v>
      </c>
      <c r="H17" s="79">
        <f>Incomestatement_IS!H12</f>
        <v>3790.4</v>
      </c>
      <c r="I17" s="79">
        <f>Incomestatement_IS!I12</f>
        <v>4386.3999999999996</v>
      </c>
      <c r="J17" s="79">
        <f>Incomestatement_IS!J12</f>
        <v>5005</v>
      </c>
      <c r="K17" s="80">
        <f>Incomestatement_IS!K12</f>
        <v>5411.4416090857922</v>
      </c>
      <c r="L17" s="80">
        <f>Incomestatement_IS!L12</f>
        <v>6045.4130078080734</v>
      </c>
      <c r="M17" s="80">
        <f>Incomestatement_IS!M12</f>
        <v>6820.1311009431347</v>
      </c>
      <c r="N17" s="80">
        <f>Incomestatement_IS!N12</f>
        <v>7566.26908501464</v>
      </c>
      <c r="O17" s="80">
        <f>Incomestatement_IS!O12</f>
        <v>8327.8121776335574</v>
      </c>
    </row>
    <row r="18" spans="1:15" x14ac:dyDescent="0.3">
      <c r="B18" t="s">
        <v>587</v>
      </c>
      <c r="F18" s="35"/>
      <c r="G18" s="35">
        <f t="shared" ref="G18:O18" si="1">(G17-F17)/F17</f>
        <v>0.27414584792590863</v>
      </c>
      <c r="H18" s="35">
        <f t="shared" si="1"/>
        <v>0.1576214763460892</v>
      </c>
      <c r="I18" s="35">
        <f t="shared" si="1"/>
        <v>0.15723934149430127</v>
      </c>
      <c r="J18" s="35">
        <f t="shared" si="1"/>
        <v>0.14102681014043417</v>
      </c>
      <c r="K18" s="35">
        <f>(K17-J17)/J17</f>
        <v>8.1207114702455979E-2</v>
      </c>
      <c r="L18" s="35">
        <f t="shared" si="1"/>
        <v>0.1171538832938427</v>
      </c>
      <c r="M18" s="35">
        <f t="shared" si="1"/>
        <v>0.12814973801367396</v>
      </c>
      <c r="N18" s="35">
        <f t="shared" si="1"/>
        <v>0.10940229344980248</v>
      </c>
      <c r="O18" s="35">
        <f t="shared" si="1"/>
        <v>0.10064975010301842</v>
      </c>
    </row>
    <row r="19" spans="1:15" x14ac:dyDescent="0.3">
      <c r="A19" t="s">
        <v>584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3">
      <c r="B20" t="s">
        <v>588</v>
      </c>
      <c r="F20" s="86">
        <f>Incomestatement_IS!F15</f>
        <v>285.89999999999998</v>
      </c>
      <c r="G20" s="86">
        <f>Incomestatement_IS!G15</f>
        <v>324.89999999999998</v>
      </c>
      <c r="H20" s="86">
        <f>Incomestatement_IS!H15</f>
        <v>337.1</v>
      </c>
      <c r="I20" s="86">
        <f>Incomestatement_IS!I15</f>
        <v>418.5</v>
      </c>
      <c r="J20" s="86">
        <f>Incomestatement_IS!J15</f>
        <v>480</v>
      </c>
      <c r="K20" s="85">
        <f>Incomestatement_IS!K15</f>
        <v>526.77511243859226</v>
      </c>
      <c r="L20" s="85">
        <f>Incomestatement_IS!L15</f>
        <v>573.88693046953108</v>
      </c>
      <c r="M20" s="85">
        <f>Incomestatement_IS!M15</f>
        <v>633.36988175149395</v>
      </c>
      <c r="N20" s="85">
        <f>Incomestatement_IS!N15</f>
        <v>595.22100082255099</v>
      </c>
      <c r="O20" s="85">
        <f>Incomestatement_IS!O15</f>
        <v>635.74764516555001</v>
      </c>
    </row>
    <row r="21" spans="1:15" x14ac:dyDescent="0.3">
      <c r="B21" t="s">
        <v>237</v>
      </c>
      <c r="F21" s="35">
        <f>F20/F17</f>
        <v>0.11125379406957739</v>
      </c>
      <c r="G21" s="35">
        <f t="shared" ref="G21:O21" si="2">G20/G17</f>
        <v>9.9227315762147619E-2</v>
      </c>
      <c r="H21" s="35">
        <f t="shared" si="2"/>
        <v>8.8935204727733225E-2</v>
      </c>
      <c r="I21" s="35">
        <f t="shared" si="2"/>
        <v>9.5408535473281056E-2</v>
      </c>
      <c r="J21" s="35">
        <f t="shared" si="2"/>
        <v>9.5904095904095904E-2</v>
      </c>
      <c r="K21" s="35">
        <f t="shared" si="2"/>
        <v>9.7344691210219964E-2</v>
      </c>
      <c r="L21" s="35">
        <f t="shared" si="2"/>
        <v>9.4929317439241295E-2</v>
      </c>
      <c r="M21" s="35">
        <f t="shared" si="2"/>
        <v>9.2867698930876444E-2</v>
      </c>
      <c r="N21" s="35">
        <f t="shared" si="2"/>
        <v>7.8667701893052527E-2</v>
      </c>
      <c r="O21" s="35">
        <f t="shared" si="2"/>
        <v>7.6340295818992029E-2</v>
      </c>
    </row>
    <row r="22" spans="1:15" x14ac:dyDescent="0.3">
      <c r="F22" s="35"/>
      <c r="G22" s="35"/>
      <c r="H22" s="35"/>
      <c r="I22" s="35"/>
      <c r="J22" s="35"/>
      <c r="K22" s="35"/>
      <c r="L22" s="35"/>
      <c r="M22" s="35" t="s">
        <v>92</v>
      </c>
      <c r="N22" s="35"/>
      <c r="O22" s="35"/>
    </row>
    <row r="23" spans="1:15" x14ac:dyDescent="0.3">
      <c r="B23" t="s">
        <v>43</v>
      </c>
      <c r="F23" s="79">
        <f>Incomestatement_IS!F35</f>
        <v>-25.000000000000199</v>
      </c>
      <c r="G23" s="79">
        <f>Incomestatement_IS!G35</f>
        <v>343</v>
      </c>
      <c r="H23" s="79">
        <f>Incomestatement_IS!H35</f>
        <v>629.1</v>
      </c>
      <c r="I23" s="79">
        <f>Incomestatement_IS!I35</f>
        <v>617.6</v>
      </c>
      <c r="J23" s="79">
        <f>Incomestatement_IS!J35</f>
        <v>989</v>
      </c>
      <c r="K23" s="80">
        <f>Incomestatement_IS!K35</f>
        <v>1122.1692204611224</v>
      </c>
      <c r="L23" s="80">
        <f>Incomestatement_IS!L35</f>
        <v>1360.0149104793882</v>
      </c>
      <c r="M23" s="80">
        <f>Incomestatement_IS!M35</f>
        <v>1651.6056342508414</v>
      </c>
      <c r="N23" s="80">
        <f>Incomestatement_IS!N35</f>
        <v>2001.605382671645</v>
      </c>
      <c r="O23" s="80">
        <f>Incomestatement_IS!O35</f>
        <v>2320.2293311002727</v>
      </c>
    </row>
    <row r="24" spans="1:15" x14ac:dyDescent="0.3">
      <c r="B24" t="s">
        <v>583</v>
      </c>
      <c r="F24" s="35">
        <f t="shared" ref="F24:O24" si="3">F23/F17</f>
        <v>-9.7283835317924349E-3</v>
      </c>
      <c r="G24" s="35">
        <f t="shared" si="3"/>
        <v>0.10475521485508352</v>
      </c>
      <c r="H24" s="35">
        <f t="shared" si="3"/>
        <v>0.16597192908400168</v>
      </c>
      <c r="I24" s="35">
        <f t="shared" si="3"/>
        <v>0.14079883275579064</v>
      </c>
      <c r="J24" s="35">
        <f t="shared" si="3"/>
        <v>0.19760239760239759</v>
      </c>
      <c r="K24" s="35">
        <f t="shared" si="3"/>
        <v>0.20736973648149581</v>
      </c>
      <c r="L24" s="35">
        <f t="shared" si="3"/>
        <v>0.22496641812938734</v>
      </c>
      <c r="M24" s="35">
        <f t="shared" si="3"/>
        <v>0.24216625894807886</v>
      </c>
      <c r="N24" s="35">
        <f t="shared" si="3"/>
        <v>0.26454324584304312</v>
      </c>
      <c r="O24" s="35">
        <f t="shared" si="3"/>
        <v>0.27861211103341577</v>
      </c>
    </row>
    <row r="25" spans="1:15" x14ac:dyDescent="0.3"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 x14ac:dyDescent="0.3">
      <c r="B26" t="s">
        <v>589</v>
      </c>
      <c r="F26" s="86">
        <f>Incomestatement_IS!F39</f>
        <v>-17.7</v>
      </c>
      <c r="G26" s="86">
        <f>Incomestatement_IS!G39</f>
        <v>-48.2</v>
      </c>
      <c r="H26" s="86">
        <f>Incomestatement_IS!H39</f>
        <v>-82.4</v>
      </c>
      <c r="I26" s="86">
        <f>Incomestatement_IS!I39</f>
        <v>-52.9</v>
      </c>
      <c r="J26" s="86">
        <f>Incomestatement_IS!J39</f>
        <v>-43</v>
      </c>
      <c r="K26" s="85">
        <f>Incomestatement_IS!K39</f>
        <v>-12.399715274517019</v>
      </c>
      <c r="L26" s="85">
        <f>Incomestatement_IS!L39</f>
        <v>-29.597943933034252</v>
      </c>
      <c r="M26" s="85">
        <f>Incomestatement_IS!M39</f>
        <v>-26.872801474030151</v>
      </c>
      <c r="N26" s="85">
        <f>Incomestatement_IS!N39</f>
        <v>-49.642687641216668</v>
      </c>
      <c r="O26" s="85">
        <f>Incomestatement_IS!O39</f>
        <v>-62.455013999447999</v>
      </c>
    </row>
    <row r="27" spans="1:15" x14ac:dyDescent="0.3">
      <c r="B27" t="s">
        <v>585</v>
      </c>
      <c r="F27" s="35">
        <f>F26/F23</f>
        <v>0.7079999999999943</v>
      </c>
      <c r="G27" s="35">
        <f t="shared" ref="G27:O27" si="4">G26/G23</f>
        <v>-0.14052478134110788</v>
      </c>
      <c r="H27" s="35">
        <f t="shared" si="4"/>
        <v>-0.13098076617389923</v>
      </c>
      <c r="I27" s="35">
        <f t="shared" si="4"/>
        <v>-8.5654145077720206E-2</v>
      </c>
      <c r="J27" s="35">
        <f t="shared" si="4"/>
        <v>-4.3478260869565216E-2</v>
      </c>
      <c r="K27" s="35">
        <f t="shared" si="4"/>
        <v>-1.1049773107679536E-2</v>
      </c>
      <c r="L27" s="35">
        <f t="shared" si="4"/>
        <v>-2.1762955468334792E-2</v>
      </c>
      <c r="M27" s="35">
        <f t="shared" si="4"/>
        <v>-1.6270713127119779E-2</v>
      </c>
      <c r="N27" s="35">
        <f t="shared" si="4"/>
        <v>-2.4801435922877084E-2</v>
      </c>
      <c r="O27" s="35">
        <f t="shared" si="4"/>
        <v>-2.6917603860231908E-2</v>
      </c>
    </row>
    <row r="28" spans="1:15" x14ac:dyDescent="0.3"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1:15" x14ac:dyDescent="0.3">
      <c r="B29" t="s">
        <v>234</v>
      </c>
      <c r="F29" s="79">
        <f>Incomestatement_IS!F45</f>
        <v>38.1</v>
      </c>
      <c r="G29" s="79">
        <f>Incomestatement_IS!G45</f>
        <v>80.3</v>
      </c>
      <c r="H29" s="79">
        <f>Incomestatement_IS!H45</f>
        <v>-661.5</v>
      </c>
      <c r="I29" s="79">
        <f>Incomestatement_IS!I45</f>
        <v>67.7</v>
      </c>
      <c r="J29" s="79">
        <f>Incomestatement_IS!J45</f>
        <v>123</v>
      </c>
      <c r="K29" s="80">
        <f>Incomestatement_IS!K45</f>
        <v>229.11321425380387</v>
      </c>
      <c r="L29" s="80">
        <f>Incomestatement_IS!L45</f>
        <v>272.39986692204519</v>
      </c>
      <c r="M29" s="80">
        <f>Incomestatement_IS!M45</f>
        <v>320.70615580840013</v>
      </c>
      <c r="N29" s="80">
        <f>Incomestatement_IS!N45</f>
        <v>385.802177312406</v>
      </c>
      <c r="O29" s="80">
        <f>Incomestatement_IS!O45</f>
        <v>450.55593590814902</v>
      </c>
    </row>
    <row r="30" spans="1:15" x14ac:dyDescent="0.3">
      <c r="B30" t="s">
        <v>585</v>
      </c>
      <c r="F30" s="84">
        <f t="shared" ref="F30:O30" si="5">F29/F23</f>
        <v>-1.523999999999988</v>
      </c>
      <c r="G30" s="35">
        <f t="shared" si="5"/>
        <v>0.23411078717201164</v>
      </c>
      <c r="H30" s="35">
        <f t="shared" si="5"/>
        <v>-1.0515021459227467</v>
      </c>
      <c r="I30" s="35">
        <f t="shared" si="5"/>
        <v>0.10961787564766839</v>
      </c>
      <c r="J30" s="35">
        <f t="shared" si="5"/>
        <v>0.12436804853387259</v>
      </c>
      <c r="K30" s="35">
        <f t="shared" si="5"/>
        <v>0.20416993273051681</v>
      </c>
      <c r="L30" s="35">
        <f t="shared" si="5"/>
        <v>0.20029182387862768</v>
      </c>
      <c r="M30" s="35">
        <f t="shared" si="5"/>
        <v>0.19417840988043769</v>
      </c>
      <c r="N30" s="35">
        <f t="shared" si="5"/>
        <v>0.19274637281273502</v>
      </c>
      <c r="O30" s="35">
        <f t="shared" si="5"/>
        <v>0.19418594958218699</v>
      </c>
    </row>
    <row r="31" spans="1:15" x14ac:dyDescent="0.3">
      <c r="F31" s="84"/>
      <c r="G31" s="35"/>
      <c r="H31" s="35"/>
      <c r="I31" s="35"/>
      <c r="J31" s="35"/>
      <c r="K31" s="35"/>
      <c r="L31" s="35"/>
      <c r="M31" s="35"/>
      <c r="N31" s="35"/>
      <c r="O31" s="35"/>
    </row>
    <row r="32" spans="1:15" x14ac:dyDescent="0.3">
      <c r="B32" t="s">
        <v>163</v>
      </c>
      <c r="F32" s="89">
        <f>Incomestatement_IS!F48</f>
        <v>-80.800000000000196</v>
      </c>
      <c r="G32" s="86">
        <f>Incomestatement_IS!G48</f>
        <v>214.5</v>
      </c>
      <c r="H32" s="86">
        <f>Incomestatement_IS!H48</f>
        <v>1208.2</v>
      </c>
      <c r="I32" s="86">
        <f>Incomestatement_IS!I48</f>
        <v>497</v>
      </c>
      <c r="J32" s="86">
        <f>Incomestatement_IS!J48</f>
        <v>823</v>
      </c>
      <c r="K32" s="87">
        <f>Incomestatement_IS!K48</f>
        <v>873.77580178191465</v>
      </c>
      <c r="L32" s="87">
        <f>Incomestatement_IS!L48</f>
        <v>1053.2373536227478</v>
      </c>
      <c r="M32" s="87">
        <f>Incomestatement_IS!M48</f>
        <v>1304.0266769684122</v>
      </c>
      <c r="N32" s="87">
        <f>Incomestatement_IS!N48</f>
        <v>1566.1605177180268</v>
      </c>
      <c r="O32" s="87">
        <f>Incomestatement_IS!O48</f>
        <v>1807.2183811926766</v>
      </c>
    </row>
    <row r="33" spans="2:20" x14ac:dyDescent="0.3">
      <c r="B33" t="s">
        <v>586</v>
      </c>
      <c r="F33" s="88">
        <f>F32/F17</f>
        <v>-3.144213557475297E-2</v>
      </c>
      <c r="G33" s="88">
        <f t="shared" ref="G33:O33" si="6">G32/G17</f>
        <v>6.5510185383135328E-2</v>
      </c>
      <c r="H33" s="88">
        <f t="shared" si="6"/>
        <v>0.31875263824398481</v>
      </c>
      <c r="I33" s="88">
        <f t="shared" si="6"/>
        <v>0.11330476016779137</v>
      </c>
      <c r="J33" s="88">
        <f t="shared" si="6"/>
        <v>0.16443556443556442</v>
      </c>
      <c r="K33" s="88">
        <f t="shared" si="6"/>
        <v>0.16146821215161003</v>
      </c>
      <c r="L33" s="88">
        <f t="shared" si="6"/>
        <v>0.17422090968183948</v>
      </c>
      <c r="M33" s="88">
        <f t="shared" si="6"/>
        <v>0.19120258213043476</v>
      </c>
      <c r="N33" s="88">
        <f t="shared" si="6"/>
        <v>0.20699244239408338</v>
      </c>
      <c r="O33" s="88">
        <f t="shared" si="6"/>
        <v>0.21700998325183388</v>
      </c>
    </row>
    <row r="34" spans="2:20" x14ac:dyDescent="0.3">
      <c r="F34" s="84"/>
      <c r="G34" s="35"/>
      <c r="H34" s="35"/>
      <c r="I34" s="35"/>
      <c r="J34" s="35"/>
      <c r="K34" s="35"/>
      <c r="L34" s="35"/>
      <c r="M34" s="35"/>
      <c r="N34" s="35"/>
      <c r="O34" s="35"/>
    </row>
    <row r="35" spans="2:20" x14ac:dyDescent="0.3">
      <c r="B35" s="94" t="s">
        <v>101</v>
      </c>
      <c r="C35" s="94"/>
      <c r="D35" s="94"/>
      <c r="E35" s="94"/>
      <c r="F35" s="95">
        <v>2019</v>
      </c>
      <c r="G35" s="95">
        <f>F35+1</f>
        <v>2020</v>
      </c>
      <c r="H35" s="95">
        <f t="shared" ref="H35:O35" si="7">G35+1</f>
        <v>2021</v>
      </c>
      <c r="I35" s="95">
        <f t="shared" si="7"/>
        <v>2022</v>
      </c>
      <c r="J35" s="95">
        <f t="shared" si="7"/>
        <v>2023</v>
      </c>
      <c r="K35" s="95">
        <f t="shared" si="7"/>
        <v>2024</v>
      </c>
      <c r="L35" s="95">
        <f t="shared" si="7"/>
        <v>2025</v>
      </c>
      <c r="M35" s="95">
        <f t="shared" si="7"/>
        <v>2026</v>
      </c>
      <c r="N35" s="95">
        <f t="shared" si="7"/>
        <v>2027</v>
      </c>
      <c r="O35" s="95">
        <f t="shared" si="7"/>
        <v>2028</v>
      </c>
      <c r="P35" s="96"/>
      <c r="Q35" s="96"/>
      <c r="R35" s="96"/>
      <c r="S35" s="96"/>
      <c r="T35" s="96"/>
    </row>
    <row r="36" spans="2:20" x14ac:dyDescent="0.3">
      <c r="B36" t="s">
        <v>594</v>
      </c>
      <c r="F36" s="79">
        <f>Cashflow_CF!F13</f>
        <v>95.2</v>
      </c>
      <c r="G36" s="79">
        <f>Cashflow_CF!G13</f>
        <v>127.3</v>
      </c>
      <c r="H36" s="79">
        <f>Cashflow_CF!H13</f>
        <v>123.8</v>
      </c>
      <c r="I36" s="79">
        <f>Cashflow_CF!I13</f>
        <v>148.1</v>
      </c>
      <c r="J36" s="79">
        <f>Cashflow_CF!J13</f>
        <v>150</v>
      </c>
      <c r="K36" s="79">
        <f>Cashflow_CF!K13</f>
        <v>148.24596795933434</v>
      </c>
      <c r="L36" s="79">
        <f>Cashflow_CF!L13</f>
        <v>139.96020628304768</v>
      </c>
      <c r="M36" s="79">
        <f>Cashflow_CF!M13</f>
        <v>128.16150942033477</v>
      </c>
      <c r="N36" s="79">
        <f>Cashflow_CF!N13</f>
        <v>150.2486061252024</v>
      </c>
      <c r="O36" s="79">
        <f>Cashflow_CF!O13</f>
        <v>122.65998569842949</v>
      </c>
    </row>
    <row r="37" spans="2:20" x14ac:dyDescent="0.3">
      <c r="B37" t="s">
        <v>237</v>
      </c>
      <c r="F37" s="97">
        <f>F36/F17</f>
        <v>3.7045684489065298E-2</v>
      </c>
      <c r="G37" s="97">
        <f>G36/G17</f>
        <v>3.8878538924350239E-2</v>
      </c>
      <c r="H37" s="97">
        <f>H36/H17</f>
        <v>3.2661460531869989E-2</v>
      </c>
      <c r="I37" s="97">
        <f>I36/I17</f>
        <v>3.3763450665693966E-2</v>
      </c>
      <c r="J37" s="97">
        <f>J36/J17</f>
        <v>2.9970029970029972E-2</v>
      </c>
      <c r="K37" s="97">
        <f t="shared" ref="K37:O37" si="8">K36/K17</f>
        <v>2.7394912237513541E-2</v>
      </c>
      <c r="L37" s="97">
        <f t="shared" si="8"/>
        <v>2.3151471388684165E-2</v>
      </c>
      <c r="M37" s="97">
        <f t="shared" si="8"/>
        <v>1.8791648946837946E-2</v>
      </c>
      <c r="N37" s="97">
        <f t="shared" si="8"/>
        <v>1.9857687380267375E-2</v>
      </c>
      <c r="O37" s="97">
        <f t="shared" si="8"/>
        <v>1.4728956787457798E-2</v>
      </c>
    </row>
    <row r="38" spans="2:20" x14ac:dyDescent="0.3">
      <c r="B38" t="s">
        <v>241</v>
      </c>
      <c r="F38" s="97">
        <f t="shared" ref="F38:K38" si="9">F36/F40</f>
        <v>1.4208955223880597</v>
      </c>
      <c r="G38" s="97">
        <f t="shared" si="9"/>
        <v>2.3928571428571428</v>
      </c>
      <c r="H38" s="97">
        <f t="shared" si="9"/>
        <v>1.3589462129527992</v>
      </c>
      <c r="I38" s="97">
        <f t="shared" si="9"/>
        <v>2.6446428571428569</v>
      </c>
      <c r="J38" s="97">
        <f t="shared" si="9"/>
        <v>3.75</v>
      </c>
      <c r="K38" s="97">
        <f t="shared" si="9"/>
        <v>3.7956231849047883</v>
      </c>
      <c r="L38" s="97">
        <f t="shared" ref="L38:O38" si="10">L36/L40</f>
        <v>2.6052395019852654</v>
      </c>
      <c r="M38" s="97">
        <f t="shared" si="10"/>
        <v>2.0016577335919115</v>
      </c>
      <c r="N38" s="97">
        <f t="shared" si="10"/>
        <v>1.877442304642458</v>
      </c>
      <c r="O38" s="97">
        <f t="shared" si="10"/>
        <v>1.254612469105028</v>
      </c>
    </row>
    <row r="39" spans="2:20" x14ac:dyDescent="0.3">
      <c r="F39" s="35"/>
      <c r="G39" s="35"/>
      <c r="H39" s="35"/>
      <c r="I39" s="35"/>
      <c r="J39" s="35"/>
      <c r="K39" s="35"/>
      <c r="L39" s="35"/>
      <c r="M39" s="35" t="s">
        <v>92</v>
      </c>
      <c r="N39" s="35"/>
      <c r="O39" s="35"/>
    </row>
    <row r="40" spans="2:20" x14ac:dyDescent="0.3">
      <c r="B40" t="s">
        <v>238</v>
      </c>
      <c r="F40" s="79">
        <f>Cashflow_CF!F19</f>
        <v>67</v>
      </c>
      <c r="G40" s="79">
        <f>Cashflow_CF!G19</f>
        <v>53.2</v>
      </c>
      <c r="H40" s="79">
        <f>Cashflow_CF!H19</f>
        <v>91.1</v>
      </c>
      <c r="I40" s="79">
        <f>Cashflow_CF!I19</f>
        <v>56</v>
      </c>
      <c r="J40" s="79">
        <f>Cashflow_CF!J19</f>
        <v>40</v>
      </c>
      <c r="K40" s="79">
        <f>Cashflow_CF!K19</f>
        <v>39.057082523077966</v>
      </c>
      <c r="L40" s="79">
        <f>Cashflow_CF!L19</f>
        <v>53.722587184937929</v>
      </c>
      <c r="M40" s="79">
        <f>Cashflow_CF!M19</f>
        <v>64.027684288638596</v>
      </c>
      <c r="N40" s="79">
        <f>Cashflow_CF!N19</f>
        <v>80.028348010308576</v>
      </c>
      <c r="O40" s="79">
        <f>Cashflow_CF!O19</f>
        <v>97.767229896836938</v>
      </c>
    </row>
    <row r="41" spans="2:20" x14ac:dyDescent="0.3">
      <c r="B41" t="s">
        <v>237</v>
      </c>
      <c r="F41" s="97">
        <f t="shared" ref="F41:K41" si="11">F40/F17</f>
        <v>2.6072067865203517E-2</v>
      </c>
      <c r="G41" s="97">
        <f t="shared" si="11"/>
        <v>1.6247747610176222E-2</v>
      </c>
      <c r="H41" s="97">
        <f t="shared" si="11"/>
        <v>2.403440270156184E-2</v>
      </c>
      <c r="I41" s="97">
        <f t="shared" si="11"/>
        <v>1.276673354003283E-2</v>
      </c>
      <c r="J41" s="97">
        <f t="shared" si="11"/>
        <v>7.992007992007992E-3</v>
      </c>
      <c r="K41" s="97">
        <f t="shared" si="11"/>
        <v>7.2175005006986041E-3</v>
      </c>
      <c r="L41" s="97">
        <f t="shared" ref="L41:O41" si="12">L40/L17</f>
        <v>8.8865040511792084E-3</v>
      </c>
      <c r="M41" s="97">
        <f t="shared" si="12"/>
        <v>9.3880430362672067E-3</v>
      </c>
      <c r="N41" s="97">
        <f t="shared" si="12"/>
        <v>1.0576989413290702E-2</v>
      </c>
      <c r="O41" s="97">
        <f t="shared" si="12"/>
        <v>1.1739845689533623E-2</v>
      </c>
    </row>
    <row r="42" spans="2:20" x14ac:dyDescent="0.3"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20" x14ac:dyDescent="0.3">
      <c r="B43" t="s">
        <v>239</v>
      </c>
      <c r="F43" s="79">
        <f>'Net Working Capital'!C14</f>
        <v>-435.90000000000009</v>
      </c>
      <c r="G43" s="79">
        <f>'Net Working Capital'!D14</f>
        <v>619.10000000000036</v>
      </c>
      <c r="H43" s="79">
        <f>'Net Working Capital'!E14</f>
        <v>-495.70000000000073</v>
      </c>
      <c r="I43" s="79">
        <f>'Net Working Capital'!F14</f>
        <v>-250.19999999999982</v>
      </c>
      <c r="J43" s="79">
        <f>'Net Working Capital'!G14</f>
        <v>234</v>
      </c>
      <c r="K43" s="79"/>
      <c r="L43" s="79"/>
      <c r="M43" s="79"/>
      <c r="N43" s="79"/>
      <c r="O43" s="79"/>
    </row>
    <row r="44" spans="2:20" x14ac:dyDescent="0.3">
      <c r="B44" t="s">
        <v>237</v>
      </c>
      <c r="F44" s="97">
        <f>F43/F17</f>
        <v>-0.16962409526033156</v>
      </c>
      <c r="G44" s="97">
        <f>G43/G17</f>
        <v>0.1890785816815809</v>
      </c>
      <c r="H44" s="97">
        <f>H43/H17</f>
        <v>-0.13077775432672031</v>
      </c>
      <c r="I44" s="97">
        <f>I43/I17</f>
        <v>-5.7039941637789492E-2</v>
      </c>
      <c r="J44" s="97">
        <f>J43/J17</f>
        <v>4.6753246753246755E-2</v>
      </c>
      <c r="K44" s="35"/>
      <c r="L44" s="35"/>
      <c r="M44" s="35"/>
      <c r="N44" s="35"/>
      <c r="O44" s="35"/>
    </row>
    <row r="45" spans="2:20" x14ac:dyDescent="0.3">
      <c r="B45" t="s">
        <v>242</v>
      </c>
      <c r="F45" s="97">
        <f>F43/F17</f>
        <v>-0.16962409526033156</v>
      </c>
      <c r="G45" s="97">
        <f>G43/(G17-F17)</f>
        <v>0.87877927608232842</v>
      </c>
      <c r="H45" s="97">
        <f>H43/(H17-G17)</f>
        <v>-0.96047277659368502</v>
      </c>
      <c r="I45" s="97">
        <f>I43/(I17-H17)</f>
        <v>-0.4197986577181208</v>
      </c>
      <c r="J45" s="97">
        <f>J43/(J17-I17)</f>
        <v>0.37827352085354005</v>
      </c>
      <c r="K45" s="35"/>
      <c r="L45" s="35"/>
      <c r="M45" s="35"/>
      <c r="N45" s="35"/>
      <c r="O45" s="35"/>
      <c r="Q45" s="112"/>
      <c r="R45" s="112"/>
      <c r="S45" s="112"/>
      <c r="T45" s="112"/>
    </row>
    <row r="46" spans="2:20" x14ac:dyDescent="0.3">
      <c r="F46" s="81"/>
      <c r="G46" s="81"/>
      <c r="H46" s="81"/>
      <c r="I46" s="81"/>
      <c r="J46" s="81"/>
      <c r="K46" s="81">
        <f>1</f>
        <v>1</v>
      </c>
      <c r="L46" s="81">
        <f>K46+1</f>
        <v>2</v>
      </c>
      <c r="M46" s="81">
        <f>L46+1</f>
        <v>3</v>
      </c>
      <c r="N46" s="81">
        <f>M46+1</f>
        <v>4</v>
      </c>
      <c r="O46" s="81">
        <f>N46+1</f>
        <v>5</v>
      </c>
      <c r="P46" s="81">
        <f t="shared" ref="P46:T46" si="13">O46+1</f>
        <v>6</v>
      </c>
      <c r="Q46" s="81">
        <f t="shared" si="13"/>
        <v>7</v>
      </c>
      <c r="R46" s="81">
        <f t="shared" si="13"/>
        <v>8</v>
      </c>
      <c r="S46" s="81">
        <f t="shared" si="13"/>
        <v>9</v>
      </c>
      <c r="T46" s="81">
        <f t="shared" si="13"/>
        <v>10</v>
      </c>
    </row>
    <row r="47" spans="2:20" x14ac:dyDescent="0.3">
      <c r="B47" s="34" t="s">
        <v>240</v>
      </c>
      <c r="C47" s="34"/>
      <c r="D47" s="34"/>
      <c r="E47" s="34"/>
      <c r="F47" s="82">
        <v>2019</v>
      </c>
      <c r="G47" s="82">
        <f>F47+1</f>
        <v>2020</v>
      </c>
      <c r="H47" s="82">
        <f t="shared" ref="H47:O47" si="14">G47+1</f>
        <v>2021</v>
      </c>
      <c r="I47" s="82">
        <f t="shared" si="14"/>
        <v>2022</v>
      </c>
      <c r="J47" s="82">
        <f t="shared" si="14"/>
        <v>2023</v>
      </c>
      <c r="K47" s="82">
        <f t="shared" si="14"/>
        <v>2024</v>
      </c>
      <c r="L47" s="82">
        <f t="shared" si="14"/>
        <v>2025</v>
      </c>
      <c r="M47" s="82">
        <f t="shared" si="14"/>
        <v>2026</v>
      </c>
      <c r="N47" s="82">
        <f t="shared" si="14"/>
        <v>2027</v>
      </c>
      <c r="O47" s="82">
        <f t="shared" si="14"/>
        <v>2028</v>
      </c>
      <c r="P47" s="82">
        <f t="shared" ref="P47" si="15">O47+1</f>
        <v>2029</v>
      </c>
      <c r="Q47" s="82">
        <f t="shared" ref="Q47" si="16">P47+1</f>
        <v>2030</v>
      </c>
      <c r="R47" s="82">
        <f t="shared" ref="R47" si="17">Q47+1</f>
        <v>2031</v>
      </c>
      <c r="S47" s="82">
        <f t="shared" ref="S47" si="18">R47+1</f>
        <v>2032</v>
      </c>
      <c r="T47" s="82">
        <f t="shared" ref="T47" si="19">S47+1</f>
        <v>2033</v>
      </c>
    </row>
    <row r="48" spans="2:20" x14ac:dyDescent="0.3">
      <c r="B48" t="s">
        <v>91</v>
      </c>
      <c r="F48" s="83">
        <f>F17</f>
        <v>2569.8000000000002</v>
      </c>
      <c r="G48" s="83">
        <f>G17</f>
        <v>3274.3</v>
      </c>
      <c r="H48" s="83">
        <f>H17</f>
        <v>3790.4</v>
      </c>
      <c r="I48" s="83">
        <f>I17</f>
        <v>4386.3999999999996</v>
      </c>
      <c r="J48" s="83">
        <f>J17</f>
        <v>5005</v>
      </c>
      <c r="K48" s="92">
        <f ca="1">J48*(1+K49)</f>
        <v>5411.4416090857922</v>
      </c>
      <c r="L48" s="92">
        <f t="shared" ref="L48:T48" ca="1" si="20">K48*(1+L49)</f>
        <v>6045.4130078080743</v>
      </c>
      <c r="M48" s="92">
        <f t="shared" ca="1" si="20"/>
        <v>6820.1311009431365</v>
      </c>
      <c r="N48" s="92">
        <f t="shared" ca="1" si="20"/>
        <v>7605.2972049549735</v>
      </c>
      <c r="O48" s="92">
        <f t="shared" ca="1" si="20"/>
        <v>8381.7967212582935</v>
      </c>
      <c r="P48" s="92">
        <f t="shared" ca="1" si="20"/>
        <v>9128.4041662463114</v>
      </c>
      <c r="Q48" s="92">
        <f t="shared" ca="1" si="20"/>
        <v>9822.6185059169857</v>
      </c>
      <c r="R48" s="92">
        <f t="shared" ca="1" si="20"/>
        <v>10441.688608353783</v>
      </c>
      <c r="S48" s="92">
        <f t="shared" ca="1" si="20"/>
        <v>10963.773038771473</v>
      </c>
      <c r="T48" s="92">
        <f t="shared" ca="1" si="20"/>
        <v>11511.961690710046</v>
      </c>
    </row>
    <row r="49" spans="2:21" x14ac:dyDescent="0.3">
      <c r="B49" t="s">
        <v>250</v>
      </c>
      <c r="F49" s="81"/>
      <c r="G49" s="35">
        <f>G48/F48-1</f>
        <v>0.27414584792590868</v>
      </c>
      <c r="H49" s="35">
        <f>H48/G48-1</f>
        <v>0.15762147634608925</v>
      </c>
      <c r="I49" s="35">
        <f>I48/H48-1</f>
        <v>0.15723934149430119</v>
      </c>
      <c r="J49" s="35">
        <f>J48/I48-1</f>
        <v>0.14102681014043417</v>
      </c>
      <c r="K49" s="97">
        <f ca="1">OFFSET(K$49,$D$7,0)</f>
        <v>8.1207114702455979E-2</v>
      </c>
      <c r="L49" s="97">
        <f t="shared" ref="L49:T49" ca="1" si="21">OFFSET(L$49,$D$7,0)</f>
        <v>0.1171538832938427</v>
      </c>
      <c r="M49" s="97">
        <f t="shared" ca="1" si="21"/>
        <v>0.12814973801367396</v>
      </c>
      <c r="N49" s="97">
        <f t="shared" ca="1" si="21"/>
        <v>0.11512478167806164</v>
      </c>
      <c r="O49" s="97">
        <f t="shared" ca="1" si="21"/>
        <v>0.10209982534244931</v>
      </c>
      <c r="P49" s="97">
        <f t="shared" ca="1" si="21"/>
        <v>8.9074869006836976E-2</v>
      </c>
      <c r="Q49" s="97">
        <f t="shared" ca="1" si="21"/>
        <v>7.6049912671224656E-2</v>
      </c>
      <c r="R49" s="97">
        <f t="shared" ca="1" si="21"/>
        <v>6.3024956335612337E-2</v>
      </c>
      <c r="S49" s="97">
        <f t="shared" ca="1" si="21"/>
        <v>0.05</v>
      </c>
      <c r="T49" s="97">
        <f t="shared" ca="1" si="21"/>
        <v>0.05</v>
      </c>
    </row>
    <row r="50" spans="2:21" x14ac:dyDescent="0.3">
      <c r="B50" t="s">
        <v>251</v>
      </c>
      <c r="F50" s="81"/>
      <c r="G50" s="81"/>
      <c r="H50" s="81"/>
      <c r="I50" s="81"/>
      <c r="J50" s="81"/>
      <c r="K50" s="98">
        <f>K7</f>
        <v>7.0000000000000007E-2</v>
      </c>
      <c r="L50" s="101">
        <f>K50-($K$51-L51)</f>
        <v>0.10594676859138673</v>
      </c>
      <c r="M50" s="101">
        <f>L50-($K$51-M51)</f>
        <v>0.1528893919026047</v>
      </c>
      <c r="N50" s="101">
        <f>M50-((M50-$T$50)/($T$47-N47))</f>
        <v>0.13240782658550393</v>
      </c>
      <c r="O50" s="101">
        <f t="shared" ref="O50:S50" si="22">N50-((N50-$T$50)/($T$47-O47))</f>
        <v>0.11192626126840315</v>
      </c>
      <c r="P50" s="101">
        <f t="shared" si="22"/>
        <v>9.1444695951302363E-2</v>
      </c>
      <c r="Q50" s="101">
        <f>P50-((P50-$T$50)/($T$47-Q47))</f>
        <v>7.0963130634201579E-2</v>
      </c>
      <c r="R50" s="101">
        <f t="shared" si="22"/>
        <v>5.0481565317100789E-2</v>
      </c>
      <c r="S50" s="101">
        <f t="shared" si="22"/>
        <v>0.03</v>
      </c>
      <c r="T50" s="98">
        <f>K8</f>
        <v>0.03</v>
      </c>
    </row>
    <row r="51" spans="2:21" x14ac:dyDescent="0.3">
      <c r="B51" t="s">
        <v>253</v>
      </c>
      <c r="F51" s="81"/>
      <c r="G51" s="81"/>
      <c r="H51" s="81"/>
      <c r="I51" s="81"/>
      <c r="J51" s="81"/>
      <c r="K51" s="100">
        <f>K18</f>
        <v>8.1207114702455979E-2</v>
      </c>
      <c r="L51" s="101">
        <f>L18</f>
        <v>0.1171538832938427</v>
      </c>
      <c r="M51" s="101">
        <f>M18</f>
        <v>0.12814973801367396</v>
      </c>
      <c r="N51" s="101">
        <f>M51-((M51-$T$51)/($T$47-N47))</f>
        <v>0.11512478167806164</v>
      </c>
      <c r="O51" s="101">
        <f t="shared" ref="O51:S51" si="23">N51-((N51-$T$51)/($T$47-O47))</f>
        <v>0.10209982534244931</v>
      </c>
      <c r="P51" s="101">
        <f t="shared" si="23"/>
        <v>8.9074869006836976E-2</v>
      </c>
      <c r="Q51" s="101">
        <f t="shared" si="23"/>
        <v>7.6049912671224656E-2</v>
      </c>
      <c r="R51" s="101">
        <f t="shared" si="23"/>
        <v>6.3024956335612337E-2</v>
      </c>
      <c r="S51" s="101">
        <f t="shared" si="23"/>
        <v>0.05</v>
      </c>
      <c r="T51" s="100">
        <f>N8</f>
        <v>0.05</v>
      </c>
      <c r="U51" s="112"/>
    </row>
    <row r="52" spans="2:21" x14ac:dyDescent="0.3">
      <c r="B52" t="s">
        <v>252</v>
      </c>
      <c r="F52" s="81"/>
      <c r="G52" s="81"/>
      <c r="H52" s="81"/>
      <c r="I52" s="81"/>
      <c r="J52" s="81"/>
      <c r="K52" s="98">
        <f>R7</f>
        <v>0.1</v>
      </c>
      <c r="L52" s="101">
        <f>K52-($K$51-L51)</f>
        <v>0.13594676859138671</v>
      </c>
      <c r="M52" s="101">
        <f>L52-($K$51-M51)</f>
        <v>0.1828893919026047</v>
      </c>
      <c r="N52" s="101">
        <f>M52-((M52-$T$52)/($T$47-N47))</f>
        <v>0.16407449325217058</v>
      </c>
      <c r="O52" s="101">
        <f t="shared" ref="O52:S52" si="24">N52-((N52-$T$52)/($T$47-O47))</f>
        <v>0.14525959460173646</v>
      </c>
      <c r="P52" s="101">
        <f t="shared" si="24"/>
        <v>0.12644469595130234</v>
      </c>
      <c r="Q52" s="101">
        <f t="shared" si="24"/>
        <v>0.10762979730086823</v>
      </c>
      <c r="R52" s="101">
        <f t="shared" si="24"/>
        <v>8.8814898650434126E-2</v>
      </c>
      <c r="S52" s="101">
        <f t="shared" si="24"/>
        <v>7.0000000000000007E-2</v>
      </c>
      <c r="T52" s="98">
        <f>R8</f>
        <v>7.0000000000000007E-2</v>
      </c>
    </row>
    <row r="53" spans="2:21" x14ac:dyDescent="0.3">
      <c r="F53" s="81"/>
      <c r="G53" s="81"/>
      <c r="H53" s="81"/>
      <c r="I53" s="81"/>
      <c r="J53" s="81"/>
      <c r="K53" s="81"/>
      <c r="L53" s="81"/>
      <c r="M53" s="81"/>
      <c r="N53" s="81"/>
      <c r="O53" s="90"/>
    </row>
    <row r="54" spans="2:21" x14ac:dyDescent="0.3">
      <c r="B54" t="s">
        <v>43</v>
      </c>
      <c r="F54" s="83">
        <f>F23</f>
        <v>-25.000000000000199</v>
      </c>
      <c r="G54" s="83">
        <f>G23</f>
        <v>343</v>
      </c>
      <c r="H54" s="83">
        <f>H23</f>
        <v>629.1</v>
      </c>
      <c r="I54" s="83">
        <f>I23</f>
        <v>617.6</v>
      </c>
      <c r="J54" s="83">
        <f>J23</f>
        <v>989</v>
      </c>
      <c r="K54" s="92">
        <f ca="1">J54*(1+K55)</f>
        <v>1194.0886693801992</v>
      </c>
      <c r="L54" s="92">
        <f t="shared" ref="L54:T54" ca="1" si="25">K54*(1+L55)</f>
        <v>1462.718520259549</v>
      </c>
      <c r="M54" s="92">
        <f t="shared" ca="1" si="25"/>
        <v>1816.9395922048736</v>
      </c>
      <c r="N54" s="92">
        <f t="shared" ca="1" si="25"/>
        <v>2256.9410559837761</v>
      </c>
      <c r="O54" s="92">
        <f t="shared" ca="1" si="25"/>
        <v>2803.4960281776939</v>
      </c>
      <c r="P54" s="92">
        <f t="shared" ca="1" si="25"/>
        <v>3482.4081732972841</v>
      </c>
      <c r="Q54" s="92">
        <f t="shared" ca="1" si="25"/>
        <v>4325.7299327549008</v>
      </c>
      <c r="R54" s="92">
        <f t="shared" ca="1" si="25"/>
        <v>5373.2757677898799</v>
      </c>
      <c r="S54" s="92">
        <f t="shared" ca="1" si="25"/>
        <v>6674.5018587719214</v>
      </c>
      <c r="T54" s="92">
        <f t="shared" ca="1" si="25"/>
        <v>8290.8410042527157</v>
      </c>
    </row>
    <row r="55" spans="2:21" x14ac:dyDescent="0.3">
      <c r="B55" t="s">
        <v>237</v>
      </c>
      <c r="F55" s="35">
        <f>F54/F48</f>
        <v>-9.7283835317924349E-3</v>
      </c>
      <c r="G55" s="35">
        <f t="shared" ref="G55:J55" si="26">G54/G48</f>
        <v>0.10475521485508352</v>
      </c>
      <c r="H55" s="35">
        <f t="shared" si="26"/>
        <v>0.16597192908400168</v>
      </c>
      <c r="I55" s="35">
        <f t="shared" si="26"/>
        <v>0.14079883275579064</v>
      </c>
      <c r="J55" s="35">
        <f t="shared" si="26"/>
        <v>0.19760239760239759</v>
      </c>
      <c r="K55" s="97">
        <f ca="1">OFFSET(K55,$D$8,0)</f>
        <v>0.20736973648149581</v>
      </c>
      <c r="L55" s="97">
        <f t="shared" ref="L55:T55" ca="1" si="27">OFFSET(L55,$D$8,0)</f>
        <v>0.22496641812938734</v>
      </c>
      <c r="M55" s="97">
        <f t="shared" ca="1" si="27"/>
        <v>0.24216625894807886</v>
      </c>
      <c r="N55" s="97">
        <f t="shared" ca="1" si="27"/>
        <v>0.24216625894807886</v>
      </c>
      <c r="O55" s="97">
        <f t="shared" ca="1" si="27"/>
        <v>0.24216625894807886</v>
      </c>
      <c r="P55" s="97">
        <f t="shared" ca="1" si="27"/>
        <v>0.24216625894807886</v>
      </c>
      <c r="Q55" s="97">
        <f t="shared" ca="1" si="27"/>
        <v>0.24216625894807886</v>
      </c>
      <c r="R55" s="97">
        <f t="shared" ca="1" si="27"/>
        <v>0.24216625894807886</v>
      </c>
      <c r="S55" s="97">
        <f t="shared" ca="1" si="27"/>
        <v>0.24216625894807886</v>
      </c>
      <c r="T55" s="97">
        <f t="shared" ca="1" si="27"/>
        <v>0.24216625894807886</v>
      </c>
    </row>
    <row r="56" spans="2:21" x14ac:dyDescent="0.3">
      <c r="B56" t="s">
        <v>251</v>
      </c>
      <c r="F56" s="81"/>
      <c r="G56" s="81"/>
      <c r="H56" s="81"/>
      <c r="I56" s="81"/>
      <c r="J56" s="81"/>
      <c r="K56" s="98">
        <f>K9</f>
        <v>0.18</v>
      </c>
      <c r="L56" s="101">
        <f>K56+(L57-K57)</f>
        <v>0.19759668164789151</v>
      </c>
      <c r="M56" s="101">
        <f>L56+(M57-L57)</f>
        <v>0.21479652246658304</v>
      </c>
      <c r="N56" s="99">
        <f t="shared" ref="N56:T56" si="28">M56+(N57-M57)</f>
        <v>0.21479652246658304</v>
      </c>
      <c r="O56" s="99">
        <f t="shared" si="28"/>
        <v>0.21479652246658304</v>
      </c>
      <c r="P56" s="99">
        <f t="shared" si="28"/>
        <v>0.21479652246658304</v>
      </c>
      <c r="Q56" s="99">
        <f t="shared" si="28"/>
        <v>0.21479652246658304</v>
      </c>
      <c r="R56" s="99">
        <f t="shared" si="28"/>
        <v>0.21479652246658304</v>
      </c>
      <c r="S56" s="99">
        <f t="shared" si="28"/>
        <v>0.21479652246658304</v>
      </c>
      <c r="T56" s="99">
        <f t="shared" si="28"/>
        <v>0.21479652246658304</v>
      </c>
    </row>
    <row r="57" spans="2:21" x14ac:dyDescent="0.3">
      <c r="B57" t="s">
        <v>253</v>
      </c>
      <c r="F57" s="81"/>
      <c r="G57" s="81"/>
      <c r="H57" s="81"/>
      <c r="I57" s="81"/>
      <c r="J57" s="81"/>
      <c r="K57" s="100">
        <f>K24</f>
        <v>0.20736973648149581</v>
      </c>
      <c r="L57" s="100">
        <f>L24</f>
        <v>0.22496641812938734</v>
      </c>
      <c r="M57" s="100">
        <f t="shared" ref="M57" si="29">M24</f>
        <v>0.24216625894807886</v>
      </c>
      <c r="N57" s="99">
        <f>M57</f>
        <v>0.24216625894807886</v>
      </c>
      <c r="O57" s="99">
        <f t="shared" ref="O57:T57" si="30">N57</f>
        <v>0.24216625894807886</v>
      </c>
      <c r="P57" s="99">
        <f t="shared" si="30"/>
        <v>0.24216625894807886</v>
      </c>
      <c r="Q57" s="99">
        <f t="shared" si="30"/>
        <v>0.24216625894807886</v>
      </c>
      <c r="R57" s="99">
        <f t="shared" si="30"/>
        <v>0.24216625894807886</v>
      </c>
      <c r="S57" s="99">
        <f t="shared" si="30"/>
        <v>0.24216625894807886</v>
      </c>
      <c r="T57" s="99">
        <f t="shared" si="30"/>
        <v>0.24216625894807886</v>
      </c>
    </row>
    <row r="58" spans="2:21" x14ac:dyDescent="0.3">
      <c r="B58" t="s">
        <v>252</v>
      </c>
      <c r="F58" s="81"/>
      <c r="G58" s="81"/>
      <c r="H58" s="81"/>
      <c r="I58" s="81"/>
      <c r="J58" s="81"/>
      <c r="K58" s="98">
        <f>R9</f>
        <v>0.22</v>
      </c>
      <c r="L58" s="101">
        <f>K58+(L57-K57)</f>
        <v>0.23759668164789152</v>
      </c>
      <c r="M58" s="101">
        <f>L58+(M57-L57)</f>
        <v>0.25479652246658302</v>
      </c>
      <c r="N58" s="99">
        <f t="shared" ref="N58:T58" si="31">M58+(N57-M57)</f>
        <v>0.25479652246658302</v>
      </c>
      <c r="O58" s="99">
        <f t="shared" si="31"/>
        <v>0.25479652246658302</v>
      </c>
      <c r="P58" s="99">
        <f t="shared" si="31"/>
        <v>0.25479652246658302</v>
      </c>
      <c r="Q58" s="99">
        <f t="shared" si="31"/>
        <v>0.25479652246658302</v>
      </c>
      <c r="R58" s="99">
        <f t="shared" si="31"/>
        <v>0.25479652246658302</v>
      </c>
      <c r="S58" s="99">
        <f t="shared" si="31"/>
        <v>0.25479652246658302</v>
      </c>
      <c r="T58" s="99">
        <f t="shared" si="31"/>
        <v>0.25479652246658302</v>
      </c>
    </row>
    <row r="59" spans="2:21" x14ac:dyDescent="0.3">
      <c r="F59" s="81"/>
      <c r="G59" s="81"/>
      <c r="H59" s="81"/>
      <c r="I59" s="81"/>
      <c r="J59" s="81"/>
      <c r="K59" s="81"/>
      <c r="L59" s="81" t="s">
        <v>92</v>
      </c>
      <c r="M59" s="81"/>
      <c r="N59" s="81"/>
      <c r="O59" s="81"/>
    </row>
    <row r="61" spans="2:21" x14ac:dyDescent="0.3">
      <c r="B61" t="s">
        <v>234</v>
      </c>
      <c r="F61" s="83">
        <f>F29</f>
        <v>38.1</v>
      </c>
      <c r="G61" s="83">
        <f t="shared" ref="G61:J61" si="32">G29</f>
        <v>80.3</v>
      </c>
      <c r="H61" s="83">
        <f t="shared" si="32"/>
        <v>-661.5</v>
      </c>
      <c r="I61" s="83">
        <f t="shared" si="32"/>
        <v>67.7</v>
      </c>
      <c r="J61" s="83">
        <f t="shared" si="32"/>
        <v>123</v>
      </c>
      <c r="K61" s="92">
        <f ca="1">K54*K62</f>
        <v>243.7970033016276</v>
      </c>
      <c r="L61" s="92">
        <f t="shared" ref="L61:T61" ca="1" si="33">L54*L62</f>
        <v>298.64314188507319</v>
      </c>
      <c r="M61" s="92">
        <f t="shared" ca="1" si="33"/>
        <v>370.9644343158817</v>
      </c>
      <c r="N61" s="92">
        <f t="shared" ca="1" si="33"/>
        <v>460.79950357694912</v>
      </c>
      <c r="O61" s="92">
        <f t="shared" ca="1" si="33"/>
        <v>572.38959548331081</v>
      </c>
      <c r="P61" s="92">
        <f t="shared" ca="1" si="33"/>
        <v>711.00304248230839</v>
      </c>
      <c r="Q61" s="92">
        <f t="shared" ca="1" si="33"/>
        <v>883.18398938095106</v>
      </c>
      <c r="R61" s="92">
        <f t="shared" ca="1" si="33"/>
        <v>1097.0613520521758</v>
      </c>
      <c r="S61" s="92">
        <f t="shared" ca="1" si="33"/>
        <v>1362.7325955151725</v>
      </c>
      <c r="T61" s="92">
        <f t="shared" ca="1" si="33"/>
        <v>1692.7404501176875</v>
      </c>
    </row>
    <row r="62" spans="2:21" x14ac:dyDescent="0.3">
      <c r="B62" t="s">
        <v>585</v>
      </c>
      <c r="F62" s="35">
        <f>F30</f>
        <v>-1.523999999999988</v>
      </c>
      <c r="G62" s="35">
        <f t="shared" ref="G62:J62" si="34">G30</f>
        <v>0.23411078717201164</v>
      </c>
      <c r="H62" s="35">
        <f t="shared" si="34"/>
        <v>-1.0515021459227467</v>
      </c>
      <c r="I62" s="35">
        <f t="shared" si="34"/>
        <v>0.10961787564766839</v>
      </c>
      <c r="J62" s="35">
        <f t="shared" si="34"/>
        <v>0.12436804853387259</v>
      </c>
      <c r="K62" s="97">
        <f ca="1">OFFSET(K62,$D$9,0)</f>
        <v>0.20416993273051681</v>
      </c>
      <c r="L62" s="97">
        <f t="shared" ref="L62:T62" ca="1" si="35">OFFSET(L62,$D$9,0)</f>
        <v>0.20416993273051681</v>
      </c>
      <c r="M62" s="97">
        <f t="shared" ca="1" si="35"/>
        <v>0.20416993273051681</v>
      </c>
      <c r="N62" s="97">
        <f t="shared" ca="1" si="35"/>
        <v>0.20416993273051681</v>
      </c>
      <c r="O62" s="97">
        <f t="shared" ca="1" si="35"/>
        <v>0.20416993273051681</v>
      </c>
      <c r="P62" s="97">
        <f t="shared" ca="1" si="35"/>
        <v>0.20416993273051681</v>
      </c>
      <c r="Q62" s="97">
        <f t="shared" ca="1" si="35"/>
        <v>0.20416993273051681</v>
      </c>
      <c r="R62" s="97">
        <f t="shared" ca="1" si="35"/>
        <v>0.20416993273051681</v>
      </c>
      <c r="S62" s="97">
        <f t="shared" ca="1" si="35"/>
        <v>0.20416993273051681</v>
      </c>
      <c r="T62" s="97">
        <f t="shared" ca="1" si="35"/>
        <v>0.20416993273051681</v>
      </c>
    </row>
    <row r="63" spans="2:21" x14ac:dyDescent="0.3">
      <c r="B63" t="s">
        <v>251</v>
      </c>
      <c r="F63" s="81"/>
      <c r="G63" s="81"/>
      <c r="H63" s="81"/>
      <c r="I63" s="81"/>
      <c r="J63" s="81"/>
      <c r="K63" s="98">
        <f>K64</f>
        <v>0.20416993273051681</v>
      </c>
      <c r="L63" s="98">
        <f>L64</f>
        <v>0.20416993273051681</v>
      </c>
      <c r="M63" s="99">
        <f>$K$10</f>
        <v>0.25</v>
      </c>
      <c r="N63" s="99">
        <f t="shared" ref="N63:T63" si="36">$K$10</f>
        <v>0.25</v>
      </c>
      <c r="O63" s="99">
        <f t="shared" si="36"/>
        <v>0.25</v>
      </c>
      <c r="P63" s="99">
        <f t="shared" si="36"/>
        <v>0.25</v>
      </c>
      <c r="Q63" s="99">
        <f t="shared" si="36"/>
        <v>0.25</v>
      </c>
      <c r="R63" s="99">
        <f t="shared" si="36"/>
        <v>0.25</v>
      </c>
      <c r="S63" s="99">
        <f t="shared" si="36"/>
        <v>0.25</v>
      </c>
      <c r="T63" s="99">
        <f t="shared" si="36"/>
        <v>0.25</v>
      </c>
    </row>
    <row r="64" spans="2:21" x14ac:dyDescent="0.3">
      <c r="B64" t="s">
        <v>253</v>
      </c>
      <c r="F64" s="81"/>
      <c r="G64" s="81"/>
      <c r="H64" s="81"/>
      <c r="I64" s="81"/>
      <c r="J64" s="81"/>
      <c r="K64" s="98">
        <f>K30</f>
        <v>0.20416993273051681</v>
      </c>
      <c r="L64" s="100">
        <f>$K$64</f>
        <v>0.20416993273051681</v>
      </c>
      <c r="M64" s="99">
        <f t="shared" ref="M64:T64" si="37">$K$64</f>
        <v>0.20416993273051681</v>
      </c>
      <c r="N64" s="99">
        <f t="shared" si="37"/>
        <v>0.20416993273051681</v>
      </c>
      <c r="O64" s="99">
        <f t="shared" si="37"/>
        <v>0.20416993273051681</v>
      </c>
      <c r="P64" s="99">
        <f t="shared" si="37"/>
        <v>0.20416993273051681</v>
      </c>
      <c r="Q64" s="99">
        <f t="shared" si="37"/>
        <v>0.20416993273051681</v>
      </c>
      <c r="R64" s="99">
        <f t="shared" si="37"/>
        <v>0.20416993273051681</v>
      </c>
      <c r="S64" s="99">
        <f t="shared" si="37"/>
        <v>0.20416993273051681</v>
      </c>
      <c r="T64" s="99">
        <f t="shared" si="37"/>
        <v>0.20416993273051681</v>
      </c>
    </row>
    <row r="65" spans="2:21" x14ac:dyDescent="0.3">
      <c r="B65" t="s">
        <v>252</v>
      </c>
      <c r="F65" s="81"/>
      <c r="G65" s="81"/>
      <c r="H65" s="81"/>
      <c r="I65" s="81"/>
      <c r="J65" s="81"/>
      <c r="K65" s="98">
        <f>K64</f>
        <v>0.20416993273051681</v>
      </c>
      <c r="L65" s="100">
        <f>$K$65</f>
        <v>0.20416993273051681</v>
      </c>
      <c r="M65" s="99">
        <f>$R$10</f>
        <v>0.15</v>
      </c>
      <c r="N65" s="99">
        <f t="shared" ref="N65:T65" si="38">$R$10</f>
        <v>0.15</v>
      </c>
      <c r="O65" s="99">
        <f t="shared" si="38"/>
        <v>0.15</v>
      </c>
      <c r="P65" s="99">
        <f t="shared" si="38"/>
        <v>0.15</v>
      </c>
      <c r="Q65" s="99">
        <f t="shared" si="38"/>
        <v>0.15</v>
      </c>
      <c r="R65" s="99">
        <f t="shared" si="38"/>
        <v>0.15</v>
      </c>
      <c r="S65" s="99">
        <f t="shared" si="38"/>
        <v>0.15</v>
      </c>
      <c r="T65" s="99">
        <f t="shared" si="38"/>
        <v>0.15</v>
      </c>
    </row>
    <row r="67" spans="2:21" x14ac:dyDescent="0.3">
      <c r="B67" s="102" t="s">
        <v>44</v>
      </c>
      <c r="C67" s="102"/>
      <c r="D67" s="102"/>
      <c r="E67" s="102"/>
      <c r="F67" s="102"/>
      <c r="G67" s="102"/>
      <c r="H67" s="102"/>
      <c r="I67" s="102"/>
      <c r="J67" s="102"/>
      <c r="K67" s="103">
        <f ca="1">K54-K61</f>
        <v>950.29166607857167</v>
      </c>
      <c r="L67" s="103">
        <f ca="1">L54-L61</f>
        <v>1164.0753783744758</v>
      </c>
      <c r="M67" s="103">
        <f ca="1">M54-M61</f>
        <v>1445.9751578889918</v>
      </c>
      <c r="N67" s="103">
        <f t="shared" ref="L67:T67" ca="1" si="39">N54-N61</f>
        <v>1796.141552406827</v>
      </c>
      <c r="O67" s="103">
        <f t="shared" ca="1" si="39"/>
        <v>2231.1064326943833</v>
      </c>
      <c r="P67" s="103">
        <f t="shared" ca="1" si="39"/>
        <v>2771.4051308149756</v>
      </c>
      <c r="Q67" s="103">
        <f t="shared" ca="1" si="39"/>
        <v>3442.5459433739497</v>
      </c>
      <c r="R67" s="103">
        <f t="shared" ca="1" si="39"/>
        <v>4276.2144157377043</v>
      </c>
      <c r="S67" s="103">
        <f t="shared" ca="1" si="39"/>
        <v>5311.7692632567487</v>
      </c>
      <c r="T67" s="103">
        <f t="shared" ca="1" si="39"/>
        <v>6598.1005541350278</v>
      </c>
    </row>
    <row r="69" spans="2:21" x14ac:dyDescent="0.3">
      <c r="B69" t="s">
        <v>594</v>
      </c>
      <c r="F69" s="83">
        <f>F36</f>
        <v>95.2</v>
      </c>
      <c r="G69" s="83">
        <f t="shared" ref="G69:J69" si="40">G36</f>
        <v>127.3</v>
      </c>
      <c r="H69" s="83">
        <f t="shared" si="40"/>
        <v>123.8</v>
      </c>
      <c r="I69" s="83">
        <f t="shared" si="40"/>
        <v>148.1</v>
      </c>
      <c r="J69" s="83">
        <f t="shared" si="40"/>
        <v>150</v>
      </c>
      <c r="K69" s="92">
        <f ca="1">K70*K48</f>
        <v>186.49901945131549</v>
      </c>
      <c r="L69" s="92">
        <f t="shared" ref="L69:T69" ca="1" si="41">L48*L70</f>
        <v>208.34810381053103</v>
      </c>
      <c r="M69" s="92">
        <f t="shared" ca="1" si="41"/>
        <v>235.04785872949637</v>
      </c>
      <c r="N69" s="92">
        <f t="shared" ca="1" si="41"/>
        <v>262.10769214962551</v>
      </c>
      <c r="O69" s="92">
        <f t="shared" ca="1" si="41"/>
        <v>288.86884173901473</v>
      </c>
      <c r="P69" s="92">
        <f t="shared" ca="1" si="41"/>
        <v>314.59979597707417</v>
      </c>
      <c r="Q69" s="92">
        <f t="shared" ca="1" si="41"/>
        <v>338.5250829875157</v>
      </c>
      <c r="R69" s="92">
        <f t="shared" ca="1" si="41"/>
        <v>359.86061156131348</v>
      </c>
      <c r="S69" s="92">
        <f t="shared" ca="1" si="41"/>
        <v>377.85364213937919</v>
      </c>
      <c r="T69" s="92">
        <f t="shared" ca="1" si="41"/>
        <v>396.74632424634814</v>
      </c>
    </row>
    <row r="70" spans="2:21" x14ac:dyDescent="0.3">
      <c r="B70" t="s">
        <v>237</v>
      </c>
      <c r="F70" s="105">
        <f>F37</f>
        <v>3.7045684489065298E-2</v>
      </c>
      <c r="G70" s="105">
        <f t="shared" ref="G70:J70" si="42">G37</f>
        <v>3.8878538924350239E-2</v>
      </c>
      <c r="H70" s="105">
        <f t="shared" si="42"/>
        <v>3.2661460531869989E-2</v>
      </c>
      <c r="I70" s="105">
        <f t="shared" si="42"/>
        <v>3.3763450665693966E-2</v>
      </c>
      <c r="J70" s="105">
        <f t="shared" si="42"/>
        <v>2.9970029970029972E-2</v>
      </c>
      <c r="K70" s="97">
        <f ca="1">OFFSET(K70,$D$10,0)</f>
        <v>3.4463832916201899E-2</v>
      </c>
      <c r="L70" s="97">
        <f t="shared" ref="L70:T70" ca="1" si="43">OFFSET(L70,$D$10,0)</f>
        <v>3.4463832916201899E-2</v>
      </c>
      <c r="M70" s="97">
        <f t="shared" ca="1" si="43"/>
        <v>3.4463832916201899E-2</v>
      </c>
      <c r="N70" s="97">
        <f t="shared" ca="1" si="43"/>
        <v>3.4463832916201899E-2</v>
      </c>
      <c r="O70" s="97">
        <f t="shared" ca="1" si="43"/>
        <v>3.4463832916201899E-2</v>
      </c>
      <c r="P70" s="97">
        <f t="shared" ca="1" si="43"/>
        <v>3.4463832916201899E-2</v>
      </c>
      <c r="Q70" s="97">
        <f t="shared" ca="1" si="43"/>
        <v>3.4463832916201899E-2</v>
      </c>
      <c r="R70" s="97">
        <f t="shared" ca="1" si="43"/>
        <v>3.4463832916201899E-2</v>
      </c>
      <c r="S70" s="97">
        <f t="shared" ca="1" si="43"/>
        <v>3.4463832916201899E-2</v>
      </c>
      <c r="T70" s="97">
        <f t="shared" ca="1" si="43"/>
        <v>3.4463832916201899E-2</v>
      </c>
    </row>
    <row r="71" spans="2:21" x14ac:dyDescent="0.3">
      <c r="B71" t="s">
        <v>251</v>
      </c>
      <c r="F71" s="81"/>
      <c r="G71" s="81"/>
      <c r="H71" s="81"/>
      <c r="I71" s="81"/>
      <c r="J71" s="81"/>
      <c r="K71" s="98">
        <f>K11</f>
        <v>2.7394912237513541E-2</v>
      </c>
      <c r="L71" s="98">
        <f>$K$71</f>
        <v>2.7394912237513541E-2</v>
      </c>
      <c r="M71" s="98">
        <f t="shared" ref="M71:T71" si="44">$K$71</f>
        <v>2.7394912237513541E-2</v>
      </c>
      <c r="N71" s="98">
        <f t="shared" si="44"/>
        <v>2.7394912237513541E-2</v>
      </c>
      <c r="O71" s="98">
        <f t="shared" si="44"/>
        <v>2.7394912237513541E-2</v>
      </c>
      <c r="P71" s="98">
        <f t="shared" si="44"/>
        <v>2.7394912237513541E-2</v>
      </c>
      <c r="Q71" s="98">
        <f t="shared" si="44"/>
        <v>2.7394912237513541E-2</v>
      </c>
      <c r="R71" s="98">
        <f t="shared" si="44"/>
        <v>2.7394912237513541E-2</v>
      </c>
      <c r="S71" s="98">
        <f t="shared" si="44"/>
        <v>2.7394912237513541E-2</v>
      </c>
      <c r="T71" s="98">
        <f t="shared" si="44"/>
        <v>2.7394912237513541E-2</v>
      </c>
    </row>
    <row r="72" spans="2:21" x14ac:dyDescent="0.3">
      <c r="B72" t="s">
        <v>253</v>
      </c>
      <c r="F72" s="81"/>
      <c r="G72" s="81"/>
      <c r="H72" s="81"/>
      <c r="I72" s="81"/>
      <c r="J72" s="81"/>
      <c r="K72" s="98">
        <f>AVERAGE(F70:J70)</f>
        <v>3.4463832916201899E-2</v>
      </c>
      <c r="L72" s="99">
        <f>$K$72</f>
        <v>3.4463832916201899E-2</v>
      </c>
      <c r="M72" s="99">
        <f t="shared" ref="M72:T72" si="45">$K$72</f>
        <v>3.4463832916201899E-2</v>
      </c>
      <c r="N72" s="99">
        <f t="shared" si="45"/>
        <v>3.4463832916201899E-2</v>
      </c>
      <c r="O72" s="99">
        <f t="shared" si="45"/>
        <v>3.4463832916201899E-2</v>
      </c>
      <c r="P72" s="99">
        <f t="shared" si="45"/>
        <v>3.4463832916201899E-2</v>
      </c>
      <c r="Q72" s="99">
        <f t="shared" si="45"/>
        <v>3.4463832916201899E-2</v>
      </c>
      <c r="R72" s="99">
        <f t="shared" si="45"/>
        <v>3.4463832916201899E-2</v>
      </c>
      <c r="S72" s="99">
        <f t="shared" si="45"/>
        <v>3.4463832916201899E-2</v>
      </c>
      <c r="T72" s="99">
        <f t="shared" si="45"/>
        <v>3.4463832916201899E-2</v>
      </c>
    </row>
    <row r="73" spans="2:21" x14ac:dyDescent="0.3">
      <c r="B73" t="s">
        <v>252</v>
      </c>
      <c r="F73" s="81"/>
      <c r="G73" s="81"/>
      <c r="H73" s="81"/>
      <c r="I73" s="81"/>
      <c r="J73" s="81"/>
      <c r="K73" s="98">
        <f>R11</f>
        <v>3.9463832916201896E-2</v>
      </c>
      <c r="L73" s="100">
        <f>$K$73</f>
        <v>3.9463832916201896E-2</v>
      </c>
      <c r="M73" s="100">
        <f t="shared" ref="M73:T73" si="46">$K$73</f>
        <v>3.9463832916201896E-2</v>
      </c>
      <c r="N73" s="100">
        <f t="shared" si="46"/>
        <v>3.9463832916201896E-2</v>
      </c>
      <c r="O73" s="100">
        <f t="shared" si="46"/>
        <v>3.9463832916201896E-2</v>
      </c>
      <c r="P73" s="100">
        <f t="shared" si="46"/>
        <v>3.9463832916201896E-2</v>
      </c>
      <c r="Q73" s="100">
        <f t="shared" si="46"/>
        <v>3.9463832916201896E-2</v>
      </c>
      <c r="R73" s="100">
        <f t="shared" si="46"/>
        <v>3.9463832916201896E-2</v>
      </c>
      <c r="S73" s="100">
        <f t="shared" si="46"/>
        <v>3.9463832916201896E-2</v>
      </c>
      <c r="T73" s="100">
        <f t="shared" si="46"/>
        <v>3.9463832916201896E-2</v>
      </c>
    </row>
    <row r="76" spans="2:21" x14ac:dyDescent="0.3">
      <c r="B76" t="s">
        <v>238</v>
      </c>
      <c r="F76" s="83">
        <f>F40</f>
        <v>67</v>
      </c>
      <c r="G76" s="83">
        <f t="shared" ref="G76:J76" si="47">G40</f>
        <v>53.2</v>
      </c>
      <c r="H76" s="83">
        <f t="shared" si="47"/>
        <v>91.1</v>
      </c>
      <c r="I76" s="83">
        <f t="shared" si="47"/>
        <v>56</v>
      </c>
      <c r="J76" s="83">
        <f t="shared" si="47"/>
        <v>40</v>
      </c>
      <c r="K76" s="92">
        <f ca="1">K77*K48</f>
        <v>43.248284588098237</v>
      </c>
      <c r="L76" s="92">
        <f ca="1">L77*L48</f>
        <v>43.632771410784628</v>
      </c>
      <c r="M76" s="92">
        <f t="shared" ref="M76:S76" ca="1" si="48">M77*M48</f>
        <v>60.607122658104494</v>
      </c>
      <c r="N76" s="92">
        <f t="shared" ca="1" si="48"/>
        <v>71.398857463719992</v>
      </c>
      <c r="O76" s="92">
        <f t="shared" ca="1" si="48"/>
        <v>89.912660952608661</v>
      </c>
      <c r="P76" s="92">
        <f t="shared" ca="1" si="48"/>
        <v>110.14538773287562</v>
      </c>
      <c r="Q76" s="92">
        <f t="shared" ca="1" si="48"/>
        <v>131.6753196454568</v>
      </c>
      <c r="R76" s="92">
        <f t="shared" ca="1" si="48"/>
        <v>153.95652721327724</v>
      </c>
      <c r="S76" s="92">
        <f t="shared" ca="1" si="48"/>
        <v>176.33584868546322</v>
      </c>
      <c r="T76" s="92">
        <f ca="1">T77*T48</f>
        <v>200.56821098683463</v>
      </c>
    </row>
    <row r="77" spans="2:21" x14ac:dyDescent="0.3">
      <c r="B77" t="s">
        <v>237</v>
      </c>
      <c r="F77" s="104">
        <f>F41</f>
        <v>2.6072067865203517E-2</v>
      </c>
      <c r="G77" s="104">
        <f t="shared" ref="G77:J77" si="49">G41</f>
        <v>1.6247747610176222E-2</v>
      </c>
      <c r="H77" s="104">
        <f t="shared" si="49"/>
        <v>2.403440270156184E-2</v>
      </c>
      <c r="I77" s="105">
        <f t="shared" si="49"/>
        <v>1.276673354003283E-2</v>
      </c>
      <c r="J77" s="105">
        <f t="shared" si="49"/>
        <v>7.992007992007992E-3</v>
      </c>
      <c r="K77" s="97">
        <f ca="1">OFFSET(K77,$D$11,0)</f>
        <v>7.992007992007992E-3</v>
      </c>
      <c r="L77" s="97">
        <f t="shared" ref="L77:T77" ca="1" si="50">OFFSET(L77,$D$11,0)</f>
        <v>7.2175005006986041E-3</v>
      </c>
      <c r="M77" s="97">
        <f t="shared" ca="1" si="50"/>
        <v>8.8865040511792084E-3</v>
      </c>
      <c r="N77" s="97">
        <f t="shared" ca="1" si="50"/>
        <v>9.3880430362672067E-3</v>
      </c>
      <c r="O77" s="97">
        <f t="shared" ca="1" si="50"/>
        <v>1.0727134520522085E-2</v>
      </c>
      <c r="P77" s="97">
        <f t="shared" ca="1" si="50"/>
        <v>1.2066226004776963E-2</v>
      </c>
      <c r="Q77" s="97">
        <f t="shared" ca="1" si="50"/>
        <v>1.3405317489031843E-2</v>
      </c>
      <c r="R77" s="97">
        <f t="shared" ca="1" si="50"/>
        <v>1.4744408973286721E-2</v>
      </c>
      <c r="S77" s="97">
        <f t="shared" ca="1" si="50"/>
        <v>1.6083500457541599E-2</v>
      </c>
      <c r="T77" s="97">
        <f t="shared" ca="1" si="50"/>
        <v>1.7422591941796479E-2</v>
      </c>
    </row>
    <row r="78" spans="2:21" x14ac:dyDescent="0.3">
      <c r="B78" t="s">
        <v>251</v>
      </c>
      <c r="F78" s="81"/>
      <c r="G78" s="81"/>
      <c r="H78" s="81"/>
      <c r="I78" s="81"/>
      <c r="J78" s="81"/>
      <c r="K78" s="98">
        <f>K79</f>
        <v>7.992007992007992E-3</v>
      </c>
      <c r="L78" s="98">
        <f t="shared" ref="L78:N78" si="51">L79</f>
        <v>7.2175005006986041E-3</v>
      </c>
      <c r="M78" s="98">
        <f t="shared" si="51"/>
        <v>8.8865040511792084E-3</v>
      </c>
      <c r="N78" s="98">
        <f t="shared" si="51"/>
        <v>9.3880430362672067E-3</v>
      </c>
      <c r="O78" s="101">
        <f>N78-((N78-$T$78)/($T$47-N47))</f>
        <v>1.1490035863556005E-2</v>
      </c>
      <c r="P78" s="101">
        <f t="shared" ref="P78:S78" si="52">O78-((O78-$T$78)/($T$47-O47))</f>
        <v>1.3592028690844804E-2</v>
      </c>
      <c r="Q78" s="101">
        <f t="shared" si="52"/>
        <v>1.5694021518133601E-2</v>
      </c>
      <c r="R78" s="101">
        <f t="shared" si="52"/>
        <v>1.7796014345422401E-2</v>
      </c>
      <c r="S78" s="101">
        <f t="shared" si="52"/>
        <v>1.9898007172711202E-2</v>
      </c>
      <c r="T78" s="98">
        <v>2.1999999999999999E-2</v>
      </c>
    </row>
    <row r="79" spans="2:21" x14ac:dyDescent="0.3">
      <c r="B79" t="s">
        <v>253</v>
      </c>
      <c r="F79" s="81"/>
      <c r="G79" s="81"/>
      <c r="H79" s="81"/>
      <c r="I79" s="81"/>
      <c r="J79" s="81"/>
      <c r="K79" s="100">
        <f>J41</f>
        <v>7.992007992007992E-3</v>
      </c>
      <c r="L79" s="100">
        <f t="shared" ref="L79:N79" si="53">K41</f>
        <v>7.2175005006986041E-3</v>
      </c>
      <c r="M79" s="100">
        <f t="shared" si="53"/>
        <v>8.8865040511792084E-3</v>
      </c>
      <c r="N79" s="100">
        <f t="shared" si="53"/>
        <v>9.3880430362672067E-3</v>
      </c>
      <c r="O79" s="100">
        <f>N79-((N79-$T$79)/($T$47-N47))</f>
        <v>1.0727134520522085E-2</v>
      </c>
      <c r="P79" s="100">
        <f t="shared" ref="P79:S79" si="54">O79-((O79-$T$79)/($T$47-O47))</f>
        <v>1.2066226004776963E-2</v>
      </c>
      <c r="Q79" s="100">
        <f t="shared" si="54"/>
        <v>1.3405317489031843E-2</v>
      </c>
      <c r="R79" s="100">
        <f t="shared" si="54"/>
        <v>1.4744408973286721E-2</v>
      </c>
      <c r="S79" s="100">
        <f t="shared" si="54"/>
        <v>1.6083500457541599E-2</v>
      </c>
      <c r="T79" s="101">
        <f>AVERAGE(F77:J77)</f>
        <v>1.7422591941796479E-2</v>
      </c>
      <c r="U79" s="36">
        <f>AVERAGE(F77:J77)</f>
        <v>1.7422591941796479E-2</v>
      </c>
    </row>
    <row r="80" spans="2:21" x14ac:dyDescent="0.3">
      <c r="B80" t="s">
        <v>252</v>
      </c>
      <c r="F80" s="81"/>
      <c r="G80" s="81"/>
      <c r="H80" s="81"/>
      <c r="I80" s="81"/>
      <c r="J80" s="81"/>
      <c r="K80" s="98">
        <f>K79</f>
        <v>7.992007992007992E-3</v>
      </c>
      <c r="L80" s="98">
        <f t="shared" ref="L80:N80" si="55">L79</f>
        <v>7.2175005006986041E-3</v>
      </c>
      <c r="M80" s="98">
        <f t="shared" si="55"/>
        <v>8.8865040511792084E-3</v>
      </c>
      <c r="N80" s="98">
        <f t="shared" si="55"/>
        <v>9.3880430362672067E-3</v>
      </c>
      <c r="O80" s="101">
        <f>N80-((N80-$T$80)/($T$47-N47))</f>
        <v>9.8233691968893384E-3</v>
      </c>
      <c r="P80" s="101">
        <f t="shared" ref="P80:S80" si="56">O80-((O80-$T$80)/($T$47-O47))</f>
        <v>1.025869535751147E-2</v>
      </c>
      <c r="Q80" s="101">
        <f t="shared" si="56"/>
        <v>1.0694021518133603E-2</v>
      </c>
      <c r="R80" s="101">
        <f t="shared" si="56"/>
        <v>1.1129347678755735E-2</v>
      </c>
      <c r="S80" s="101">
        <f t="shared" si="56"/>
        <v>1.1564673839377867E-2</v>
      </c>
      <c r="T80" s="98">
        <v>1.2E-2</v>
      </c>
    </row>
    <row r="83" spans="2:21" x14ac:dyDescent="0.3">
      <c r="B83" t="s">
        <v>239</v>
      </c>
      <c r="F83" s="109">
        <f>F43</f>
        <v>-435.90000000000009</v>
      </c>
      <c r="G83" s="109">
        <f t="shared" ref="G83:J83" si="57">G43</f>
        <v>619.10000000000036</v>
      </c>
      <c r="H83" s="109">
        <f t="shared" si="57"/>
        <v>-495.70000000000073</v>
      </c>
      <c r="I83" s="109">
        <f t="shared" si="57"/>
        <v>-250.19999999999982</v>
      </c>
      <c r="J83" s="109">
        <f t="shared" si="57"/>
        <v>234</v>
      </c>
      <c r="K83" s="92">
        <f ca="1">K84*K48</f>
        <v>-131.61704254425103</v>
      </c>
      <c r="L83" s="92">
        <f t="shared" ref="L83:T83" ca="1" si="58">L84*L48</f>
        <v>-122.30269543223187</v>
      </c>
      <c r="M83" s="92">
        <f t="shared" ca="1" si="58"/>
        <v>-110.07232973873508</v>
      </c>
      <c r="N83" s="92">
        <f t="shared" ca="1" si="58"/>
        <v>-91.628582992896881</v>
      </c>
      <c r="O83" s="92">
        <f t="shared" ca="1" si="58"/>
        <v>-66.691127924751683</v>
      </c>
      <c r="P83" s="92">
        <f t="shared" ca="1" si="58"/>
        <v>-35.284294711237941</v>
      </c>
      <c r="Q83" s="92">
        <f t="shared" ca="1" si="58"/>
        <v>2.2199361489705729</v>
      </c>
      <c r="R83" s="92">
        <f t="shared" ca="1" si="58"/>
        <v>45.080267553358965</v>
      </c>
      <c r="S83" s="92">
        <f t="shared" ca="1" si="58"/>
        <v>92.190721957835152</v>
      </c>
      <c r="T83" s="92">
        <f t="shared" ca="1" si="58"/>
        <v>143.8995211338756</v>
      </c>
    </row>
    <row r="84" spans="2:21" x14ac:dyDescent="0.3">
      <c r="B84" t="s">
        <v>237</v>
      </c>
      <c r="F84" s="104">
        <f>F44</f>
        <v>-0.16962409526033156</v>
      </c>
      <c r="G84" s="104">
        <f t="shared" ref="G84:J84" si="59">G44</f>
        <v>0.1890785816815809</v>
      </c>
      <c r="H84" s="104">
        <f t="shared" si="59"/>
        <v>-0.13077775432672031</v>
      </c>
      <c r="I84" s="104">
        <f t="shared" si="59"/>
        <v>-5.7039941637789492E-2</v>
      </c>
      <c r="J84" s="104">
        <f t="shared" si="59"/>
        <v>4.6753246753246755E-2</v>
      </c>
      <c r="K84" s="97">
        <f ca="1">OFFSET(K84,$D$12,0)</f>
        <v>-2.4321992558002745E-2</v>
      </c>
      <c r="L84" s="97">
        <f t="shared" ref="L84:T84" ca="1" si="60">OFFSET(L84,$D$12,0)</f>
        <v>-2.0230660051557995E-2</v>
      </c>
      <c r="M84" s="97">
        <f t="shared" ca="1" si="60"/>
        <v>-1.6139327545113245E-2</v>
      </c>
      <c r="N84" s="97">
        <f t="shared" ca="1" si="60"/>
        <v>-1.2047995038668494E-2</v>
      </c>
      <c r="O84" s="97">
        <f t="shared" ca="1" si="60"/>
        <v>-7.956662532223744E-3</v>
      </c>
      <c r="P84" s="97">
        <f t="shared" ca="1" si="60"/>
        <v>-3.8653300257789954E-3</v>
      </c>
      <c r="Q84" s="97">
        <f t="shared" ca="1" si="60"/>
        <v>2.2600248066575318E-4</v>
      </c>
      <c r="R84" s="97">
        <f t="shared" ca="1" si="60"/>
        <v>4.3173349871105026E-3</v>
      </c>
      <c r="S84" s="97">
        <f t="shared" ca="1" si="60"/>
        <v>8.4086674935552504E-3</v>
      </c>
      <c r="T84" s="97">
        <f t="shared" ca="1" si="60"/>
        <v>1.2500000000000001E-2</v>
      </c>
    </row>
    <row r="85" spans="2:21" x14ac:dyDescent="0.3">
      <c r="B85" t="s">
        <v>251</v>
      </c>
      <c r="F85" s="81"/>
      <c r="G85" s="81"/>
      <c r="H85" s="81"/>
      <c r="I85" s="81"/>
      <c r="J85" s="81"/>
      <c r="K85" s="98">
        <f>K86*1.25</f>
        <v>-3.0402490697503431E-2</v>
      </c>
      <c r="L85" s="101">
        <f>K85-((K85-$T$85)/($T$47-K47))</f>
        <v>-2.7024436175558605E-2</v>
      </c>
      <c r="M85" s="101">
        <f t="shared" ref="M85:S85" si="61">L85-((L85-$T$85)/($T$47-L47))</f>
        <v>-2.3646381653613779E-2</v>
      </c>
      <c r="N85" s="101">
        <f t="shared" si="61"/>
        <v>-2.0268327131668953E-2</v>
      </c>
      <c r="O85" s="101">
        <f t="shared" si="61"/>
        <v>-1.6890272609724127E-2</v>
      </c>
      <c r="P85" s="101">
        <f t="shared" si="61"/>
        <v>-1.3512218087779301E-2</v>
      </c>
      <c r="Q85" s="101">
        <f t="shared" si="61"/>
        <v>-1.0134163565834475E-2</v>
      </c>
      <c r="R85" s="101">
        <f t="shared" si="61"/>
        <v>-6.7561090438896503E-3</v>
      </c>
      <c r="S85" s="101">
        <f t="shared" si="61"/>
        <v>-3.3780545219448252E-3</v>
      </c>
      <c r="T85" s="98">
        <v>0</v>
      </c>
    </row>
    <row r="86" spans="2:21" x14ac:dyDescent="0.3">
      <c r="B86" t="s">
        <v>253</v>
      </c>
      <c r="F86" s="81"/>
      <c r="G86" s="81"/>
      <c r="H86" s="81"/>
      <c r="I86" s="81"/>
      <c r="J86" s="81"/>
      <c r="K86" s="100">
        <f>AVERAGE(F84:J84)</f>
        <v>-2.4321992558002745E-2</v>
      </c>
      <c r="L86" s="101">
        <f>K86-((K86-$T$86)/($T$47-K47))</f>
        <v>-2.0230660051557995E-2</v>
      </c>
      <c r="M86" s="101">
        <f t="shared" ref="M86:S86" si="62">L86-((L86-$T$86)/($T$47-L47))</f>
        <v>-1.6139327545113245E-2</v>
      </c>
      <c r="N86" s="101">
        <f t="shared" si="62"/>
        <v>-1.2047995038668494E-2</v>
      </c>
      <c r="O86" s="101">
        <f t="shared" si="62"/>
        <v>-7.956662532223744E-3</v>
      </c>
      <c r="P86" s="101">
        <f t="shared" si="62"/>
        <v>-3.8653300257789954E-3</v>
      </c>
      <c r="Q86" s="101">
        <f t="shared" si="62"/>
        <v>2.2600248066575318E-4</v>
      </c>
      <c r="R86" s="101">
        <f t="shared" si="62"/>
        <v>4.3173349871105026E-3</v>
      </c>
      <c r="S86" s="101">
        <f t="shared" si="62"/>
        <v>8.4086674935552504E-3</v>
      </c>
      <c r="T86" s="110">
        <v>1.2500000000000001E-2</v>
      </c>
    </row>
    <row r="87" spans="2:21" x14ac:dyDescent="0.3">
      <c r="B87" t="s">
        <v>252</v>
      </c>
      <c r="F87" s="81"/>
      <c r="G87" s="81"/>
      <c r="H87" s="81"/>
      <c r="I87" s="81"/>
      <c r="J87" s="81"/>
      <c r="K87" s="98">
        <f>K86*0.75</f>
        <v>-1.824149441850206E-2</v>
      </c>
      <c r="L87" s="101">
        <f>K87-((K87-$T$87)/($T$47-K47))</f>
        <v>-1.288132837200183E-2</v>
      </c>
      <c r="M87" s="101">
        <f t="shared" ref="M87:S87" si="63">L87-((L87-$T$87)/($T$47-L47))</f>
        <v>-7.521162325501601E-3</v>
      </c>
      <c r="N87" s="101">
        <f t="shared" si="63"/>
        <v>-2.1609962790013724E-3</v>
      </c>
      <c r="O87" s="101">
        <f t="shared" si="63"/>
        <v>3.199169767498857E-3</v>
      </c>
      <c r="P87" s="101">
        <f t="shared" si="63"/>
        <v>8.5593358139990847E-3</v>
      </c>
      <c r="Q87" s="101">
        <f t="shared" si="63"/>
        <v>1.3919501860499313E-2</v>
      </c>
      <c r="R87" s="101">
        <f t="shared" si="63"/>
        <v>1.9279667906999542E-2</v>
      </c>
      <c r="S87" s="101">
        <f t="shared" si="63"/>
        <v>2.4639833953499772E-2</v>
      </c>
      <c r="T87" s="98">
        <v>0.03</v>
      </c>
    </row>
    <row r="90" spans="2:21" ht="15.6" x14ac:dyDescent="0.3">
      <c r="B90" s="111" t="s">
        <v>126</v>
      </c>
      <c r="C90" s="111"/>
      <c r="D90" s="111"/>
      <c r="E90" s="111"/>
      <c r="F90" s="111"/>
      <c r="G90" s="111"/>
      <c r="H90" s="111"/>
      <c r="I90" s="111"/>
      <c r="J90" s="111"/>
      <c r="K90" s="114">
        <f ca="1">K67+K69-K76-K83</f>
        <v>1225.1594434860401</v>
      </c>
      <c r="L90" s="114">
        <f t="shared" ref="L90:T90" ca="1" si="64">L67+L69-L76-L83</f>
        <v>1451.0934062064539</v>
      </c>
      <c r="M90" s="114">
        <f t="shared" ca="1" si="64"/>
        <v>1730.4882236991186</v>
      </c>
      <c r="N90" s="114">
        <f t="shared" ca="1" si="64"/>
        <v>2078.4789700856295</v>
      </c>
      <c r="O90" s="114">
        <f t="shared" ca="1" si="64"/>
        <v>2496.7537414055409</v>
      </c>
      <c r="P90" s="114">
        <f t="shared" ca="1" si="64"/>
        <v>3011.1438337704126</v>
      </c>
      <c r="Q90" s="114">
        <f t="shared" ca="1" si="64"/>
        <v>3647.1757705670379</v>
      </c>
      <c r="R90" s="114">
        <f t="shared" ca="1" si="64"/>
        <v>4437.0382325323817</v>
      </c>
      <c r="S90" s="114">
        <f t="shared" ca="1" si="64"/>
        <v>5421.0963347528295</v>
      </c>
      <c r="T90" s="114">
        <f t="shared" ca="1" si="64"/>
        <v>6650.3791462606659</v>
      </c>
    </row>
    <row r="91" spans="2:21" x14ac:dyDescent="0.3">
      <c r="B91" t="s">
        <v>600</v>
      </c>
      <c r="K91" s="116">
        <f t="shared" ref="K91:T91" ca="1" si="65">K90/(1+WACC)^K46</f>
        <v>1097.3941428197063</v>
      </c>
      <c r="L91" s="116">
        <f t="shared" ca="1" si="65"/>
        <v>1164.2209782701518</v>
      </c>
      <c r="M91" s="116">
        <f t="shared" ca="1" si="65"/>
        <v>1243.5943095618627</v>
      </c>
      <c r="N91" s="116">
        <f t="shared" ca="1" si="65"/>
        <v>1337.9064227991114</v>
      </c>
      <c r="O91" s="116">
        <f t="shared" ca="1" si="65"/>
        <v>1439.5469683764268</v>
      </c>
      <c r="P91" s="116">
        <f t="shared" ca="1" si="65"/>
        <v>1555.0761364316659</v>
      </c>
      <c r="Q91" s="116">
        <f t="shared" ca="1" si="65"/>
        <v>1687.1235044546067</v>
      </c>
      <c r="R91" s="116">
        <f t="shared" ca="1" si="65"/>
        <v>1838.4565861461911</v>
      </c>
      <c r="S91" s="116">
        <f t="shared" ca="1" si="65"/>
        <v>2011.9508112343283</v>
      </c>
      <c r="T91" s="116">
        <f t="shared" ca="1" si="65"/>
        <v>2210.7857952810273</v>
      </c>
      <c r="U91" s="115">
        <f ca="1">SUM(L91:T91)</f>
        <v>14488.661512555373</v>
      </c>
    </row>
    <row r="92" spans="2:21" x14ac:dyDescent="0.3">
      <c r="B92" t="s">
        <v>601</v>
      </c>
      <c r="K92" s="115">
        <f ca="1">(T91-K91)^(1/10)-1</f>
        <v>1.0168091178655687</v>
      </c>
      <c r="L92" s="115"/>
      <c r="M92" s="115"/>
      <c r="N92" s="115"/>
      <c r="O92" s="115"/>
      <c r="P92" s="115"/>
      <c r="Q92" s="115"/>
      <c r="R92" s="115"/>
      <c r="S92" s="115"/>
      <c r="T92" s="115">
        <f ca="1">T90*(1+tgr)/(WACC-tgr)</f>
        <v>79257.21433976134</v>
      </c>
    </row>
    <row r="93" spans="2:21" x14ac:dyDescent="0.3">
      <c r="B93" t="s">
        <v>602</v>
      </c>
      <c r="T93">
        <f ca="1">T92/(1+WACC)^T46</f>
        <v>26347.478810198383</v>
      </c>
    </row>
    <row r="94" spans="2:21" x14ac:dyDescent="0.3">
      <c r="B94" t="s">
        <v>603</v>
      </c>
      <c r="T94" s="115">
        <f ca="1">SUM(K91:T91)+T93</f>
        <v>41933.534465573466</v>
      </c>
      <c r="U94" s="115">
        <f ca="1">U91+T93</f>
        <v>40836.140322753752</v>
      </c>
    </row>
    <row r="95" spans="2:21" x14ac:dyDescent="0.3">
      <c r="B95" t="s">
        <v>608</v>
      </c>
      <c r="T95">
        <f>Balancesheet_BS!J12</f>
        <v>1947</v>
      </c>
    </row>
    <row r="96" spans="2:21" x14ac:dyDescent="0.3">
      <c r="B96" t="s">
        <v>607</v>
      </c>
      <c r="Q96" t="s">
        <v>92</v>
      </c>
      <c r="T96">
        <f>Balancesheet_BS!J32</f>
        <v>219</v>
      </c>
    </row>
    <row r="97" spans="2:20" x14ac:dyDescent="0.3">
      <c r="B97" t="s">
        <v>604</v>
      </c>
      <c r="T97" s="115">
        <f ca="1">T94+T95-T96</f>
        <v>43661.534465573466</v>
      </c>
    </row>
    <row r="98" spans="2:20" x14ac:dyDescent="0.3">
      <c r="B98" t="s">
        <v>605</v>
      </c>
      <c r="T98">
        <f>Incomestatement_IS!J54</f>
        <v>217.75</v>
      </c>
    </row>
    <row r="99" spans="2:20" x14ac:dyDescent="0.3">
      <c r="B99" t="s">
        <v>606</v>
      </c>
      <c r="T99">
        <f ca="1">T97/T98</f>
        <v>200.5122133895452</v>
      </c>
    </row>
    <row r="101" spans="2:20" ht="18" x14ac:dyDescent="0.35">
      <c r="B101" s="123" t="s">
        <v>611</v>
      </c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</row>
    <row r="103" spans="2:20" x14ac:dyDescent="0.3">
      <c r="B103" s="93"/>
      <c r="C103" s="93"/>
      <c r="D103" s="93"/>
      <c r="E103" s="93" t="s">
        <v>610</v>
      </c>
      <c r="F103" s="93"/>
      <c r="G103" s="93"/>
      <c r="H103" s="93"/>
    </row>
    <row r="104" spans="2:20" x14ac:dyDescent="0.3">
      <c r="B104" s="93"/>
      <c r="C104" s="93"/>
      <c r="D104" s="93"/>
      <c r="E104" s="93"/>
      <c r="F104" s="93"/>
      <c r="G104" s="93"/>
      <c r="H104" s="93"/>
    </row>
    <row r="105" spans="2:20" x14ac:dyDescent="0.3">
      <c r="B105" s="93"/>
      <c r="C105" s="121">
        <f ca="1">T99</f>
        <v>200.5122133895452</v>
      </c>
      <c r="D105" s="125">
        <f>E105-0.005</f>
        <v>1.9999999999999997E-2</v>
      </c>
      <c r="E105" s="125">
        <f>F105-0.005</f>
        <v>2.4999999999999998E-2</v>
      </c>
      <c r="F105" s="125">
        <f>tgr</f>
        <v>0.03</v>
      </c>
      <c r="G105" s="125">
        <f>F105+0.005</f>
        <v>3.4999999999999996E-2</v>
      </c>
      <c r="H105" s="125">
        <f>G105+0.005</f>
        <v>3.9999999999999994E-2</v>
      </c>
    </row>
    <row r="106" spans="2:20" x14ac:dyDescent="0.3">
      <c r="B106" s="93"/>
      <c r="C106" s="124">
        <f>C107-0.005</f>
        <v>0.10642608218961928</v>
      </c>
      <c r="D106" s="120">
        <f t="dataTable" ref="D106:H110" dt2D="1" dtr="1" r1="H14" r2="H13" ca="1"/>
        <v>214.71194726438029</v>
      </c>
      <c r="E106" s="120">
        <v>206.93441779587138</v>
      </c>
      <c r="F106" s="120">
        <v>206.93441779587138</v>
      </c>
      <c r="G106" s="120">
        <v>214.71194726438029</v>
      </c>
      <c r="H106" s="120">
        <v>233.31996766913832</v>
      </c>
    </row>
    <row r="107" spans="2:20" x14ac:dyDescent="0.3">
      <c r="B107" s="93" t="s">
        <v>260</v>
      </c>
      <c r="C107" s="122">
        <f>C108-0.005</f>
        <v>0.11142608218961929</v>
      </c>
      <c r="D107" s="120">
        <v>231.37773960205737</v>
      </c>
      <c r="E107" s="120">
        <v>222.28171404217034</v>
      </c>
      <c r="F107" s="120">
        <v>222.28171404217034</v>
      </c>
      <c r="G107" s="120">
        <v>231.37773960205737</v>
      </c>
      <c r="H107" s="120">
        <v>253.39025459764892</v>
      </c>
    </row>
    <row r="108" spans="2:20" x14ac:dyDescent="0.3">
      <c r="B108" s="93"/>
      <c r="C108" s="122">
        <f>WACC</f>
        <v>0.11642608218961929</v>
      </c>
      <c r="D108" s="120">
        <v>231.37773960205737</v>
      </c>
      <c r="E108" s="120">
        <v>222.28171404217034</v>
      </c>
      <c r="F108" s="120">
        <v>222.28171404217034</v>
      </c>
      <c r="G108" s="120">
        <v>231.37773960205737</v>
      </c>
      <c r="H108" s="120">
        <v>253.39025459764892</v>
      </c>
    </row>
    <row r="109" spans="2:20" x14ac:dyDescent="0.3">
      <c r="B109" s="93"/>
      <c r="C109" s="122">
        <f>C108+0.005</f>
        <v>0.1214260821896193</v>
      </c>
      <c r="D109" s="120">
        <v>214.71194726438029</v>
      </c>
      <c r="E109" s="120">
        <v>206.93441779587138</v>
      </c>
      <c r="F109" s="120">
        <v>206.93441779587138</v>
      </c>
      <c r="G109" s="120">
        <v>214.71194726438029</v>
      </c>
      <c r="H109" s="120">
        <v>233.31996766913832</v>
      </c>
    </row>
    <row r="110" spans="2:20" x14ac:dyDescent="0.3">
      <c r="B110" s="93"/>
      <c r="C110" s="122">
        <f>C109+0.005</f>
        <v>0.12642608218961929</v>
      </c>
      <c r="D110" s="120">
        <v>186.91095385073899</v>
      </c>
      <c r="E110" s="120">
        <v>181.11607570201204</v>
      </c>
      <c r="F110" s="120">
        <v>181.11607570201204</v>
      </c>
      <c r="G110" s="120">
        <v>186.91095385073899</v>
      </c>
      <c r="H110" s="120">
        <v>200.5122133895452</v>
      </c>
    </row>
  </sheetData>
  <customSheetViews>
    <customSheetView guid="{F468AAA2-EABC-4799-A6DA-AB7194C76735}" scale="89" showGridLines="0">
      <selection activeCell="D6" sqref="D6"/>
      <pageMargins left="0.7" right="0.7" top="0.75" bottom="0.75" header="0.3" footer="0.3"/>
      <pageSetup orientation="portrait" verticalDpi="0" r:id="rId1"/>
    </customSheetView>
  </customSheetViews>
  <mergeCells count="1">
    <mergeCell ref="A1:J2"/>
  </mergeCells>
  <pageMargins left="0.7" right="0.7" top="0.75" bottom="0.75" header="0.3" footer="0.3"/>
  <pageSetup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1"/>
  <sheetViews>
    <sheetView showGridLines="0" topLeftCell="A98" workbookViewId="0">
      <pane xSplit="6" topLeftCell="G1" activePane="topRight" state="frozen"/>
      <selection pane="topRight" activeCell="E91" sqref="E91"/>
    </sheetView>
  </sheetViews>
  <sheetFormatPr defaultRowHeight="14.4" x14ac:dyDescent="0.3"/>
  <cols>
    <col min="1" max="2" width="1.5546875" style="223" customWidth="1"/>
    <col min="3" max="3" width="9.109375" style="223" customWidth="1"/>
    <col min="4" max="4" width="38.6640625" style="223" customWidth="1"/>
    <col min="5" max="5" width="18.6640625" style="223" customWidth="1"/>
    <col min="6" max="6" width="9.88671875" style="223" customWidth="1"/>
    <col min="7" max="7" width="18.6640625" style="223" customWidth="1"/>
    <col min="8" max="11" width="18.6640625" customWidth="1"/>
  </cols>
  <sheetData>
    <row r="3" spans="1:11" x14ac:dyDescent="0.3">
      <c r="A3" s="244" t="s">
        <v>738</v>
      </c>
    </row>
    <row r="4" spans="1:11" x14ac:dyDescent="0.3">
      <c r="A4" s="242" t="s">
        <v>715</v>
      </c>
      <c r="D4" s="242" t="s">
        <v>737</v>
      </c>
    </row>
    <row r="5" spans="1:11" x14ac:dyDescent="0.3">
      <c r="A5" s="242" t="s">
        <v>3</v>
      </c>
      <c r="D5" s="243">
        <v>45024</v>
      </c>
    </row>
    <row r="6" spans="1:11" x14ac:dyDescent="0.3">
      <c r="A6" s="242" t="s">
        <v>94</v>
      </c>
      <c r="D6" s="242" t="s">
        <v>93</v>
      </c>
    </row>
    <row r="7" spans="1:11" x14ac:dyDescent="0.3">
      <c r="G7" s="325" t="s">
        <v>736</v>
      </c>
      <c r="H7" s="326"/>
      <c r="I7" s="326"/>
      <c r="J7" s="326"/>
      <c r="K7" s="327"/>
    </row>
    <row r="8" spans="1:11" ht="15" customHeight="1" x14ac:dyDescent="0.3">
      <c r="G8" s="236" t="s">
        <v>704</v>
      </c>
      <c r="H8" s="235" t="s">
        <v>704</v>
      </c>
      <c r="I8" s="234" t="s">
        <v>704</v>
      </c>
      <c r="J8" s="235" t="s">
        <v>704</v>
      </c>
      <c r="K8" s="234" t="s">
        <v>704</v>
      </c>
    </row>
    <row r="9" spans="1:11" ht="15" customHeight="1" x14ac:dyDescent="0.3">
      <c r="D9" s="216" t="s">
        <v>702</v>
      </c>
      <c r="E9" s="215" t="s">
        <v>0</v>
      </c>
      <c r="F9" s="215" t="s">
        <v>730</v>
      </c>
      <c r="G9" s="232" t="s">
        <v>369</v>
      </c>
      <c r="H9" s="233" t="s">
        <v>729</v>
      </c>
      <c r="I9" s="232" t="s">
        <v>699</v>
      </c>
      <c r="J9" s="233" t="s">
        <v>368</v>
      </c>
      <c r="K9" s="232" t="s">
        <v>367</v>
      </c>
    </row>
    <row r="10" spans="1:11" x14ac:dyDescent="0.3">
      <c r="D10" s="231" t="s">
        <v>728</v>
      </c>
      <c r="E10" s="231" t="s">
        <v>4</v>
      </c>
      <c r="F10" s="231" t="s">
        <v>724</v>
      </c>
      <c r="G10" s="241">
        <v>4386.39990234375</v>
      </c>
      <c r="H10" s="241">
        <v>5079.60693359375</v>
      </c>
      <c r="I10" s="241">
        <v>5529.228515625</v>
      </c>
      <c r="J10" s="241">
        <v>5005</v>
      </c>
      <c r="K10" s="241">
        <v>5411.44140625</v>
      </c>
    </row>
    <row r="11" spans="1:11" x14ac:dyDescent="0.3">
      <c r="D11" s="231" t="s">
        <v>727</v>
      </c>
      <c r="E11" s="231" t="s">
        <v>691</v>
      </c>
      <c r="F11" s="231" t="s">
        <v>726</v>
      </c>
      <c r="G11" s="241">
        <v>17606</v>
      </c>
      <c r="H11" s="241">
        <v>18196.013671875</v>
      </c>
      <c r="I11" s="241">
        <v>20067.763671875</v>
      </c>
      <c r="J11" s="241">
        <v>19275.419921875</v>
      </c>
      <c r="K11" s="241">
        <v>21506.169921875</v>
      </c>
    </row>
    <row r="12" spans="1:11" x14ac:dyDescent="0.3">
      <c r="D12" s="231" t="s">
        <v>725</v>
      </c>
      <c r="E12" s="231" t="s">
        <v>690</v>
      </c>
      <c r="F12" s="231" t="s">
        <v>724</v>
      </c>
      <c r="G12" s="241">
        <v>5138.7978515625</v>
      </c>
      <c r="H12" s="241">
        <v>6395.7353515625</v>
      </c>
      <c r="I12" s="241">
        <v>7426.7333984375</v>
      </c>
      <c r="J12" s="241">
        <v>6215.81787109375</v>
      </c>
      <c r="K12" s="241">
        <v>7195.96435546875</v>
      </c>
    </row>
    <row r="13" spans="1:11" x14ac:dyDescent="0.3">
      <c r="D13" s="231" t="s">
        <v>723</v>
      </c>
      <c r="E13" s="231" t="s">
        <v>695</v>
      </c>
      <c r="F13" s="231" t="s">
        <v>722</v>
      </c>
      <c r="G13" s="241">
        <v>1933.3470458984375</v>
      </c>
      <c r="H13" s="241">
        <v>2024.2843017578125</v>
      </c>
      <c r="I13" s="241">
        <v>2244.12841796875</v>
      </c>
      <c r="J13" s="241">
        <v>2108.042236328125</v>
      </c>
      <c r="K13" s="241">
        <v>2368.81494140625</v>
      </c>
    </row>
    <row r="14" spans="1:11" x14ac:dyDescent="0.3">
      <c r="D14" s="231" t="s">
        <v>721</v>
      </c>
      <c r="E14" s="231" t="s">
        <v>694</v>
      </c>
      <c r="F14" s="231" t="s">
        <v>720</v>
      </c>
      <c r="G14" s="241">
        <v>2072.885986328125</v>
      </c>
      <c r="H14" s="241">
        <v>2129.56005859375</v>
      </c>
      <c r="I14" s="241">
        <v>2341.290283203125</v>
      </c>
      <c r="J14" s="241">
        <v>2283.9677734375</v>
      </c>
      <c r="K14" s="241">
        <v>2495.887451171875</v>
      </c>
    </row>
    <row r="15" spans="1:11" ht="15" thickBot="1" x14ac:dyDescent="0.35">
      <c r="D15" s="231" t="s">
        <v>719</v>
      </c>
      <c r="E15" s="231" t="s">
        <v>692</v>
      </c>
      <c r="F15" s="231" t="s">
        <v>718</v>
      </c>
      <c r="G15" s="241">
        <v>42441</v>
      </c>
      <c r="H15" s="241">
        <v>48769.62890625</v>
      </c>
      <c r="I15" s="241">
        <v>52944.51953125</v>
      </c>
      <c r="J15" s="241">
        <v>49844.68359375</v>
      </c>
      <c r="K15" s="241">
        <v>53469.4140625</v>
      </c>
    </row>
    <row r="16" spans="1:11" x14ac:dyDescent="0.3">
      <c r="D16" s="321" t="s">
        <v>686</v>
      </c>
      <c r="E16" s="322"/>
      <c r="F16" s="229"/>
      <c r="G16" s="240">
        <f>IFERROR(AVERAGE(G10:G15),"-")</f>
        <v>12263.071797688803</v>
      </c>
      <c r="H16" s="240">
        <f>IFERROR(AVERAGE(H10:H15),"-")</f>
        <v>13765.804870605469</v>
      </c>
      <c r="I16" s="240">
        <f>IFERROR(AVERAGE(I10:I15),"-")</f>
        <v>15092.277303059896</v>
      </c>
      <c r="J16" s="240">
        <f>IFERROR(AVERAGE(J10:J15),"-")</f>
        <v>14122.155232747396</v>
      </c>
      <c r="K16" s="239">
        <f>IFERROR(AVERAGE(K10:K15),"-")</f>
        <v>15407.948689778646</v>
      </c>
    </row>
    <row r="17" spans="4:11" ht="15" thickBot="1" x14ac:dyDescent="0.35">
      <c r="D17" s="323" t="s">
        <v>668</v>
      </c>
      <c r="E17" s="324"/>
      <c r="F17" s="226"/>
      <c r="G17" s="238">
        <f>IFERROR(MEDIAN(G10:G15),"-")</f>
        <v>4762.598876953125</v>
      </c>
      <c r="H17" s="238">
        <f>IFERROR(MEDIAN(H10:H15),"-")</f>
        <v>5737.671142578125</v>
      </c>
      <c r="I17" s="238">
        <f>IFERROR(MEDIAN(I10:I15),"-")</f>
        <v>6477.98095703125</v>
      </c>
      <c r="J17" s="238">
        <f>IFERROR(MEDIAN(J10:J15),"-")</f>
        <v>5610.408935546875</v>
      </c>
      <c r="K17" s="237">
        <f>IFERROR(MEDIAN(K10:K15),"-")</f>
        <v>6303.702880859375</v>
      </c>
    </row>
    <row r="19" spans="4:11" x14ac:dyDescent="0.3">
      <c r="G19" s="325" t="s">
        <v>45</v>
      </c>
      <c r="H19" s="326"/>
      <c r="I19" s="326"/>
      <c r="J19" s="326"/>
      <c r="K19" s="327"/>
    </row>
    <row r="20" spans="4:11" ht="15" customHeight="1" x14ac:dyDescent="0.3">
      <c r="G20" s="236" t="s">
        <v>704</v>
      </c>
      <c r="H20" s="235" t="s">
        <v>704</v>
      </c>
      <c r="I20" s="234" t="s">
        <v>704</v>
      </c>
      <c r="J20" s="235" t="s">
        <v>704</v>
      </c>
      <c r="K20" s="234" t="s">
        <v>704</v>
      </c>
    </row>
    <row r="21" spans="4:11" ht="15" customHeight="1" x14ac:dyDescent="0.3">
      <c r="D21" s="216" t="s">
        <v>702</v>
      </c>
      <c r="E21" s="215" t="s">
        <v>0</v>
      </c>
      <c r="F21" s="215" t="s">
        <v>730</v>
      </c>
      <c r="G21" s="232" t="s">
        <v>369</v>
      </c>
      <c r="H21" s="233" t="s">
        <v>729</v>
      </c>
      <c r="I21" s="232" t="s">
        <v>699</v>
      </c>
      <c r="J21" s="233" t="s">
        <v>368</v>
      </c>
      <c r="K21" s="232" t="s">
        <v>367</v>
      </c>
    </row>
    <row r="22" spans="4:11" x14ac:dyDescent="0.3">
      <c r="D22" s="231" t="s">
        <v>728</v>
      </c>
      <c r="E22" s="231" t="s">
        <v>4</v>
      </c>
      <c r="F22" s="231" t="s">
        <v>724</v>
      </c>
      <c r="G22" s="241">
        <v>1508.6600341796875</v>
      </c>
      <c r="H22" s="241">
        <v>1942.9112548828125</v>
      </c>
      <c r="I22" s="241">
        <v>2125.1962890625</v>
      </c>
      <c r="J22" s="241">
        <v>1914.5</v>
      </c>
      <c r="K22" s="241">
        <v>2069.277587890625</v>
      </c>
    </row>
    <row r="23" spans="4:11" x14ac:dyDescent="0.3">
      <c r="D23" s="231" t="s">
        <v>727</v>
      </c>
      <c r="E23" s="231" t="s">
        <v>691</v>
      </c>
      <c r="F23" s="231" t="s">
        <v>726</v>
      </c>
      <c r="G23" s="241">
        <v>8801</v>
      </c>
      <c r="H23" s="241">
        <v>9064.8671875</v>
      </c>
      <c r="I23" s="241">
        <v>9904.1064453125</v>
      </c>
      <c r="J23" s="241">
        <v>9547.6005859375</v>
      </c>
      <c r="K23" s="241">
        <v>10551.3017578125</v>
      </c>
    </row>
    <row r="24" spans="4:11" x14ac:dyDescent="0.3">
      <c r="D24" s="231" t="s">
        <v>725</v>
      </c>
      <c r="E24" s="231" t="s">
        <v>690</v>
      </c>
      <c r="F24" s="231" t="s">
        <v>724</v>
      </c>
      <c r="G24" s="241">
        <v>1493.427001953125</v>
      </c>
      <c r="H24" s="241">
        <v>1657.08154296875</v>
      </c>
      <c r="I24" s="241">
        <v>2103.611572265625</v>
      </c>
      <c r="J24" s="241">
        <v>1573.9930419921875</v>
      </c>
      <c r="K24" s="241">
        <v>2026.6396484375</v>
      </c>
    </row>
    <row r="25" spans="4:11" x14ac:dyDescent="0.3">
      <c r="D25" s="231" t="s">
        <v>723</v>
      </c>
      <c r="E25" s="231" t="s">
        <v>695</v>
      </c>
      <c r="F25" s="231" t="s">
        <v>722</v>
      </c>
      <c r="G25" s="241">
        <v>819.885009765625</v>
      </c>
      <c r="H25" s="241">
        <v>841.1800537109375</v>
      </c>
      <c r="I25" s="241">
        <v>921.86767578125</v>
      </c>
      <c r="J25" s="241">
        <v>860.79388427734375</v>
      </c>
      <c r="K25" s="241">
        <v>977.8253173828125</v>
      </c>
    </row>
    <row r="26" spans="4:11" x14ac:dyDescent="0.3">
      <c r="D26" s="231" t="s">
        <v>721</v>
      </c>
      <c r="E26" s="231" t="s">
        <v>694</v>
      </c>
      <c r="F26" s="231" t="s">
        <v>720</v>
      </c>
      <c r="G26" s="241">
        <v>984.22900390625</v>
      </c>
      <c r="H26" s="241">
        <v>1009.7294921875</v>
      </c>
      <c r="I26" s="241">
        <v>1103.223876953125</v>
      </c>
      <c r="J26" s="241">
        <v>1079.205322265625</v>
      </c>
      <c r="K26" s="241">
        <v>1168.0010986328125</v>
      </c>
    </row>
    <row r="27" spans="4:11" ht="15" thickBot="1" x14ac:dyDescent="0.35">
      <c r="D27" s="231" t="s">
        <v>719</v>
      </c>
      <c r="E27" s="231" t="s">
        <v>692</v>
      </c>
      <c r="F27" s="231" t="s">
        <v>718</v>
      </c>
      <c r="G27" s="241">
        <v>21565</v>
      </c>
      <c r="H27" s="241">
        <v>23160.0234375</v>
      </c>
      <c r="I27" s="241">
        <v>25823.865234375</v>
      </c>
      <c r="J27" s="241">
        <v>23430.97265625</v>
      </c>
      <c r="K27" s="241">
        <v>26229.05078125</v>
      </c>
    </row>
    <row r="28" spans="4:11" x14ac:dyDescent="0.3">
      <c r="D28" s="321" t="s">
        <v>686</v>
      </c>
      <c r="E28" s="322"/>
      <c r="F28" s="229"/>
      <c r="G28" s="240">
        <f>IFERROR(AVERAGE(G22:G27),"-")</f>
        <v>5862.0335083007813</v>
      </c>
      <c r="H28" s="240">
        <f>IFERROR(AVERAGE(H22:H27),"-")</f>
        <v>6279.298828125</v>
      </c>
      <c r="I28" s="240">
        <f>IFERROR(AVERAGE(I22:I27),"-")</f>
        <v>6996.978515625</v>
      </c>
      <c r="J28" s="240">
        <f>IFERROR(AVERAGE(J22:J27),"-")</f>
        <v>6401.1775817871094</v>
      </c>
      <c r="K28" s="239">
        <f>IFERROR(AVERAGE(K22:K27),"-")</f>
        <v>7170.349365234375</v>
      </c>
    </row>
    <row r="29" spans="4:11" ht="15" thickBot="1" x14ac:dyDescent="0.35">
      <c r="D29" s="323" t="s">
        <v>668</v>
      </c>
      <c r="E29" s="324"/>
      <c r="F29" s="226"/>
      <c r="G29" s="238">
        <f>IFERROR(MEDIAN(G22:G27),"-")</f>
        <v>1501.0435180664063</v>
      </c>
      <c r="H29" s="238">
        <f>IFERROR(MEDIAN(H22:H27),"-")</f>
        <v>1799.9963989257813</v>
      </c>
      <c r="I29" s="238">
        <f>IFERROR(MEDIAN(I22:I27),"-")</f>
        <v>2114.4039306640625</v>
      </c>
      <c r="J29" s="238">
        <f>IFERROR(MEDIAN(J22:J27),"-")</f>
        <v>1744.2465209960938</v>
      </c>
      <c r="K29" s="237">
        <f>IFERROR(MEDIAN(K22:K27),"-")</f>
        <v>2047.9586181640625</v>
      </c>
    </row>
    <row r="31" spans="4:11" x14ac:dyDescent="0.3">
      <c r="G31" s="325" t="s">
        <v>735</v>
      </c>
      <c r="H31" s="326"/>
      <c r="I31" s="326"/>
      <c r="J31" s="326"/>
      <c r="K31" s="327"/>
    </row>
    <row r="32" spans="4:11" ht="15" customHeight="1" x14ac:dyDescent="0.3">
      <c r="G32" s="236" t="s">
        <v>703</v>
      </c>
      <c r="H32" s="235" t="s">
        <v>703</v>
      </c>
      <c r="I32" s="234" t="s">
        <v>703</v>
      </c>
      <c r="J32" s="235" t="s">
        <v>703</v>
      </c>
      <c r="K32" s="234" t="s">
        <v>703</v>
      </c>
    </row>
    <row r="33" spans="4:11" ht="15" customHeight="1" x14ac:dyDescent="0.3">
      <c r="D33" s="216" t="s">
        <v>702</v>
      </c>
      <c r="E33" s="215" t="s">
        <v>0</v>
      </c>
      <c r="F33" s="215" t="s">
        <v>730</v>
      </c>
      <c r="G33" s="232" t="s">
        <v>369</v>
      </c>
      <c r="H33" s="233" t="s">
        <v>729</v>
      </c>
      <c r="I33" s="232" t="s">
        <v>699</v>
      </c>
      <c r="J33" s="233" t="s">
        <v>368</v>
      </c>
      <c r="K33" s="232" t="s">
        <v>367</v>
      </c>
    </row>
    <row r="34" spans="4:11" x14ac:dyDescent="0.3">
      <c r="D34" s="231" t="s">
        <v>728</v>
      </c>
      <c r="E34" s="231" t="s">
        <v>4</v>
      </c>
      <c r="F34" s="231" t="s">
        <v>724</v>
      </c>
      <c r="G34" s="241">
        <v>5.0725226402282715</v>
      </c>
      <c r="H34" s="241">
        <v>6.7467103004455566</v>
      </c>
      <c r="I34" s="241">
        <v>7.4351696968078613</v>
      </c>
      <c r="J34" s="241">
        <v>6.6406431198120117</v>
      </c>
      <c r="K34" s="241">
        <v>7.2184724807739258</v>
      </c>
    </row>
    <row r="35" spans="4:11" x14ac:dyDescent="0.3">
      <c r="D35" s="231" t="s">
        <v>727</v>
      </c>
      <c r="E35" s="231" t="s">
        <v>691</v>
      </c>
      <c r="F35" s="231" t="s">
        <v>726</v>
      </c>
      <c r="G35" s="241">
        <v>13.717138290405273</v>
      </c>
      <c r="H35" s="241">
        <v>14.340717315673828</v>
      </c>
      <c r="I35" s="241">
        <v>16.221710205078125</v>
      </c>
      <c r="J35" s="241">
        <v>15.481528282165527</v>
      </c>
      <c r="K35" s="241">
        <v>17.565425872802734</v>
      </c>
    </row>
    <row r="36" spans="4:11" x14ac:dyDescent="0.3">
      <c r="D36" s="231" t="s">
        <v>725</v>
      </c>
      <c r="E36" s="231" t="s">
        <v>690</v>
      </c>
      <c r="F36" s="231" t="s">
        <v>724</v>
      </c>
      <c r="G36" s="241">
        <v>3.9667594432830811</v>
      </c>
      <c r="H36" s="241">
        <v>3.8955645561218262</v>
      </c>
      <c r="I36" s="241">
        <v>5.2999577522277832</v>
      </c>
      <c r="J36" s="241">
        <v>3.6280343532562256</v>
      </c>
      <c r="K36" s="241">
        <v>5.0854754447937012</v>
      </c>
    </row>
    <row r="37" spans="4:11" x14ac:dyDescent="0.3">
      <c r="D37" s="231" t="s">
        <v>723</v>
      </c>
      <c r="E37" s="231" t="s">
        <v>695</v>
      </c>
      <c r="F37" s="231" t="s">
        <v>722</v>
      </c>
      <c r="G37" s="241">
        <v>4.5790395736694336</v>
      </c>
      <c r="H37" s="241">
        <v>4.4610586166381836</v>
      </c>
      <c r="I37" s="241">
        <v>4.7322278022766113</v>
      </c>
      <c r="J37" s="241">
        <v>4.3523917198181152</v>
      </c>
      <c r="K37" s="241">
        <v>5.0802450180053711</v>
      </c>
    </row>
    <row r="38" spans="4:11" x14ac:dyDescent="0.3">
      <c r="D38" s="231" t="s">
        <v>721</v>
      </c>
      <c r="E38" s="231" t="s">
        <v>694</v>
      </c>
      <c r="F38" s="231" t="s">
        <v>720</v>
      </c>
      <c r="G38" s="241">
        <v>7.9883532524108887</v>
      </c>
      <c r="H38" s="241">
        <v>8.1515092849731445</v>
      </c>
      <c r="I38" s="241">
        <v>8.8403196334838867</v>
      </c>
      <c r="J38" s="241">
        <v>8.5960283279418945</v>
      </c>
      <c r="K38" s="241">
        <v>9.4991636276245117</v>
      </c>
    </row>
    <row r="39" spans="4:11" ht="15" thickBot="1" x14ac:dyDescent="0.35">
      <c r="D39" s="231" t="s">
        <v>719</v>
      </c>
      <c r="E39" s="231" t="s">
        <v>692</v>
      </c>
      <c r="F39" s="231" t="s">
        <v>718</v>
      </c>
      <c r="G39" s="241">
        <v>4.9043259620666504</v>
      </c>
      <c r="H39" s="241">
        <v>5.018517017364502</v>
      </c>
      <c r="I39" s="241">
        <v>5.481574535369873</v>
      </c>
      <c r="J39" s="241">
        <v>5.0379152297973633</v>
      </c>
      <c r="K39" s="241">
        <v>5.5566987991333008</v>
      </c>
    </row>
    <row r="40" spans="4:11" x14ac:dyDescent="0.3">
      <c r="D40" s="321" t="s">
        <v>686</v>
      </c>
      <c r="E40" s="322"/>
      <c r="F40" s="229"/>
      <c r="G40" s="240">
        <f>IFERROR(AVERAGE(G34:G39),"-")</f>
        <v>6.7046898603439331</v>
      </c>
      <c r="H40" s="240">
        <f>IFERROR(AVERAGE(H34:H39),"-")</f>
        <v>7.1023461818695068</v>
      </c>
      <c r="I40" s="240">
        <f>IFERROR(AVERAGE(I34:I39),"-")</f>
        <v>8.0018266042073574</v>
      </c>
      <c r="J40" s="240">
        <f>IFERROR(AVERAGE(J34:J39),"-")</f>
        <v>7.2894235054651899</v>
      </c>
      <c r="K40" s="239">
        <f>IFERROR(AVERAGE(K34:K39),"-")</f>
        <v>8.3342468738555908</v>
      </c>
    </row>
    <row r="41" spans="4:11" ht="15" thickBot="1" x14ac:dyDescent="0.35">
      <c r="D41" s="323" t="s">
        <v>668</v>
      </c>
      <c r="E41" s="324"/>
      <c r="F41" s="226"/>
      <c r="G41" s="238">
        <f>IFERROR(MEDIAN(G34:G39),"-")</f>
        <v>4.9884243011474609</v>
      </c>
      <c r="H41" s="238">
        <f>IFERROR(MEDIAN(H34:H39),"-")</f>
        <v>5.8826136589050293</v>
      </c>
      <c r="I41" s="238">
        <f>IFERROR(MEDIAN(I34:I39),"-")</f>
        <v>6.4583721160888672</v>
      </c>
      <c r="J41" s="238">
        <f>IFERROR(MEDIAN(J34:J39),"-")</f>
        <v>5.8392791748046875</v>
      </c>
      <c r="K41" s="237">
        <f>IFERROR(MEDIAN(K34:K39),"-")</f>
        <v>6.3875856399536133</v>
      </c>
    </row>
    <row r="43" spans="4:11" x14ac:dyDescent="0.3">
      <c r="G43" s="325" t="s">
        <v>734</v>
      </c>
      <c r="H43" s="326"/>
      <c r="I43" s="326"/>
      <c r="J43" s="326"/>
      <c r="K43" s="327"/>
    </row>
    <row r="44" spans="4:11" ht="15" customHeight="1" x14ac:dyDescent="0.3">
      <c r="G44" s="236" t="s">
        <v>703</v>
      </c>
      <c r="H44" s="235" t="s">
        <v>703</v>
      </c>
      <c r="I44" s="234" t="s">
        <v>703</v>
      </c>
      <c r="J44" s="235" t="s">
        <v>703</v>
      </c>
      <c r="K44" s="234" t="s">
        <v>703</v>
      </c>
    </row>
    <row r="45" spans="4:11" ht="15" customHeight="1" x14ac:dyDescent="0.3">
      <c r="D45" s="216" t="s">
        <v>702</v>
      </c>
      <c r="E45" s="215" t="s">
        <v>0</v>
      </c>
      <c r="F45" s="215" t="s">
        <v>730</v>
      </c>
      <c r="G45" s="232" t="s">
        <v>369</v>
      </c>
      <c r="H45" s="233" t="s">
        <v>729</v>
      </c>
      <c r="I45" s="232" t="s">
        <v>699</v>
      </c>
      <c r="J45" s="233" t="s">
        <v>368</v>
      </c>
      <c r="K45" s="232" t="s">
        <v>367</v>
      </c>
    </row>
    <row r="46" spans="4:11" x14ac:dyDescent="0.3">
      <c r="D46" s="231" t="s">
        <v>728</v>
      </c>
      <c r="E46" s="231" t="s">
        <v>4</v>
      </c>
      <c r="F46" s="231" t="s">
        <v>724</v>
      </c>
      <c r="G46" s="211">
        <v>12.723567962646484</v>
      </c>
      <c r="H46" s="211">
        <v>8.3853368759155273</v>
      </c>
      <c r="I46" s="211">
        <v>7.7034645080566406</v>
      </c>
      <c r="J46" s="211">
        <v>9.3173894882202148</v>
      </c>
      <c r="K46" s="211">
        <v>7.8711404800415039</v>
      </c>
    </row>
    <row r="47" spans="4:11" x14ac:dyDescent="0.3">
      <c r="D47" s="231" t="s">
        <v>727</v>
      </c>
      <c r="E47" s="231" t="s">
        <v>691</v>
      </c>
      <c r="F47" s="231" t="s">
        <v>726</v>
      </c>
      <c r="G47" s="211">
        <v>9.0250453948974609</v>
      </c>
      <c r="H47" s="211">
        <v>9.5105571746826172</v>
      </c>
      <c r="I47" s="211">
        <v>8.6234931945800781</v>
      </c>
      <c r="J47" s="211">
        <v>8.9779739379882813</v>
      </c>
      <c r="K47" s="211">
        <v>8.0467243194580078</v>
      </c>
    </row>
    <row r="48" spans="4:11" x14ac:dyDescent="0.3">
      <c r="D48" s="231" t="s">
        <v>725</v>
      </c>
      <c r="E48" s="231" t="s">
        <v>690</v>
      </c>
      <c r="F48" s="231" t="s">
        <v>724</v>
      </c>
      <c r="G48" s="211">
        <v>11.91038703918457</v>
      </c>
      <c r="H48" s="211">
        <v>7.5208663940429688</v>
      </c>
      <c r="I48" s="211">
        <v>6.4768004417419434</v>
      </c>
      <c r="J48" s="211">
        <v>7.0393295288085938</v>
      </c>
      <c r="K48" s="211">
        <v>6.6845064163208008</v>
      </c>
    </row>
    <row r="49" spans="4:11" x14ac:dyDescent="0.3">
      <c r="D49" s="231" t="s">
        <v>723</v>
      </c>
      <c r="E49" s="231" t="s">
        <v>695</v>
      </c>
      <c r="F49" s="231" t="s">
        <v>722</v>
      </c>
      <c r="G49" s="211">
        <v>6.9131045341491699</v>
      </c>
      <c r="H49" s="211">
        <v>7.7957334518432617</v>
      </c>
      <c r="I49" s="211">
        <v>7.0320305824279785</v>
      </c>
      <c r="J49" s="211">
        <v>7.4859886169433594</v>
      </c>
      <c r="K49" s="211">
        <v>6.661888599395752</v>
      </c>
    </row>
    <row r="50" spans="4:11" x14ac:dyDescent="0.3">
      <c r="D50" s="231" t="s">
        <v>721</v>
      </c>
      <c r="E50" s="231" t="s">
        <v>694</v>
      </c>
      <c r="F50" s="231" t="s">
        <v>720</v>
      </c>
      <c r="G50" s="211">
        <v>10.274200439453125</v>
      </c>
      <c r="H50" s="211">
        <v>13.289329528808594</v>
      </c>
      <c r="I50" s="211">
        <v>12.087533950805664</v>
      </c>
      <c r="J50" s="211">
        <v>12.390904426574707</v>
      </c>
      <c r="K50" s="211">
        <v>11.338822364807129</v>
      </c>
    </row>
    <row r="51" spans="4:11" ht="15" thickBot="1" x14ac:dyDescent="0.35">
      <c r="D51" s="231" t="s">
        <v>719</v>
      </c>
      <c r="E51" s="231" t="s">
        <v>692</v>
      </c>
      <c r="F51" s="231" t="s">
        <v>718</v>
      </c>
      <c r="G51" s="211">
        <v>5.7927675247192383</v>
      </c>
      <c r="H51" s="211">
        <v>7.0127043724060059</v>
      </c>
      <c r="I51" s="211">
        <v>6.459723949432373</v>
      </c>
      <c r="J51" s="211">
        <v>6.8614535331726074</v>
      </c>
      <c r="K51" s="211">
        <v>6.3963112831115723</v>
      </c>
    </row>
    <row r="52" spans="4:11" x14ac:dyDescent="0.3">
      <c r="D52" s="321" t="s">
        <v>686</v>
      </c>
      <c r="E52" s="322"/>
      <c r="F52" s="229"/>
      <c r="G52" s="240">
        <f>IFERROR(AVERAGE(G46:G51),"-")</f>
        <v>9.4398454825083409</v>
      </c>
      <c r="H52" s="240">
        <f>IFERROR(AVERAGE(H46:H51),"-")</f>
        <v>8.919087966283163</v>
      </c>
      <c r="I52" s="240">
        <f>IFERROR(AVERAGE(I46:I51),"-")</f>
        <v>8.0638411045074463</v>
      </c>
      <c r="J52" s="240">
        <f>IFERROR(AVERAGE(J46:J51),"-")</f>
        <v>8.6788399219512939</v>
      </c>
      <c r="K52" s="239">
        <f>IFERROR(AVERAGE(K46:K51),"-")</f>
        <v>7.833232243855794</v>
      </c>
    </row>
    <row r="53" spans="4:11" ht="15" thickBot="1" x14ac:dyDescent="0.35">
      <c r="D53" s="323" t="s">
        <v>668</v>
      </c>
      <c r="E53" s="324"/>
      <c r="F53" s="226"/>
      <c r="G53" s="238">
        <f>IFERROR(MEDIAN(G46:G51),"-")</f>
        <v>9.649622917175293</v>
      </c>
      <c r="H53" s="238">
        <f>IFERROR(MEDIAN(H46:H51),"-")</f>
        <v>8.0905351638793945</v>
      </c>
      <c r="I53" s="238">
        <f>IFERROR(MEDIAN(I46:I51),"-")</f>
        <v>7.3677475452423096</v>
      </c>
      <c r="J53" s="238">
        <f>IFERROR(MEDIAN(J46:J51),"-")</f>
        <v>8.2319812774658203</v>
      </c>
      <c r="K53" s="237">
        <f>IFERROR(MEDIAN(K46:K51),"-")</f>
        <v>7.2778234481811523</v>
      </c>
    </row>
    <row r="55" spans="4:11" x14ac:dyDescent="0.3">
      <c r="G55" s="325" t="s">
        <v>733</v>
      </c>
      <c r="H55" s="326"/>
      <c r="I55" s="326"/>
      <c r="J55" s="326"/>
      <c r="K55" s="327"/>
    </row>
    <row r="56" spans="4:11" ht="15" customHeight="1" x14ac:dyDescent="0.3">
      <c r="G56" s="236" t="s">
        <v>703</v>
      </c>
      <c r="H56" s="235" t="s">
        <v>703</v>
      </c>
      <c r="I56" s="234" t="s">
        <v>703</v>
      </c>
      <c r="J56" s="235" t="s">
        <v>703</v>
      </c>
      <c r="K56" s="234" t="s">
        <v>703</v>
      </c>
    </row>
    <row r="57" spans="4:11" ht="15" customHeight="1" x14ac:dyDescent="0.3">
      <c r="D57" s="216" t="s">
        <v>702</v>
      </c>
      <c r="E57" s="215" t="s">
        <v>0</v>
      </c>
      <c r="F57" s="215" t="s">
        <v>730</v>
      </c>
      <c r="G57" s="232" t="s">
        <v>369</v>
      </c>
      <c r="H57" s="233" t="s">
        <v>729</v>
      </c>
      <c r="I57" s="232" t="s">
        <v>699</v>
      </c>
      <c r="J57" s="233" t="s">
        <v>368</v>
      </c>
      <c r="K57" s="232" t="s">
        <v>367</v>
      </c>
    </row>
    <row r="58" spans="4:11" x14ac:dyDescent="0.3">
      <c r="D58" s="231" t="s">
        <v>728</v>
      </c>
      <c r="E58" s="231" t="s">
        <v>4</v>
      </c>
      <c r="F58" s="231" t="s">
        <v>724</v>
      </c>
      <c r="G58" s="211">
        <v>36.111717224121094</v>
      </c>
      <c r="H58" s="211">
        <v>21.735645294189453</v>
      </c>
      <c r="I58" s="211">
        <v>20.042486190795898</v>
      </c>
      <c r="J58" s="211">
        <v>24.100019454956055</v>
      </c>
      <c r="K58" s="211">
        <v>20.584100723266602</v>
      </c>
    </row>
    <row r="59" spans="4:11" x14ac:dyDescent="0.3">
      <c r="D59" s="231" t="s">
        <v>727</v>
      </c>
      <c r="E59" s="231" t="s">
        <v>691</v>
      </c>
      <c r="F59" s="231" t="s">
        <v>726</v>
      </c>
      <c r="G59" s="211">
        <v>18.054193496704102</v>
      </c>
      <c r="H59" s="211">
        <v>19.090652465820313</v>
      </c>
      <c r="I59" s="211">
        <v>17.472976684570313</v>
      </c>
      <c r="J59" s="211">
        <v>18.125415802001953</v>
      </c>
      <c r="K59" s="211">
        <v>16.401220321655273</v>
      </c>
    </row>
    <row r="60" spans="4:11" x14ac:dyDescent="0.3">
      <c r="D60" s="231" t="s">
        <v>725</v>
      </c>
      <c r="E60" s="231" t="s">
        <v>690</v>
      </c>
      <c r="F60" s="231" t="s">
        <v>724</v>
      </c>
      <c r="G60" s="211">
        <v>40.98297119140625</v>
      </c>
      <c r="H60" s="211">
        <v>29.027824401855469</v>
      </c>
      <c r="I60" s="211">
        <v>22.866138458251953</v>
      </c>
      <c r="J60" s="211">
        <v>27.798847198486328</v>
      </c>
      <c r="K60" s="211">
        <v>23.734596252441406</v>
      </c>
    </row>
    <row r="61" spans="4:11" x14ac:dyDescent="0.3">
      <c r="D61" s="231" t="s">
        <v>723</v>
      </c>
      <c r="E61" s="231" t="s">
        <v>695</v>
      </c>
      <c r="F61" s="231" t="s">
        <v>722</v>
      </c>
      <c r="G61" s="211">
        <v>16.301589965820313</v>
      </c>
      <c r="H61" s="211">
        <v>18.760288238525391</v>
      </c>
      <c r="I61" s="211">
        <v>17.118270874023438</v>
      </c>
      <c r="J61" s="211">
        <v>18.332820892333984</v>
      </c>
      <c r="K61" s="211">
        <v>16.138648986816406</v>
      </c>
    </row>
    <row r="62" spans="4:11" x14ac:dyDescent="0.3">
      <c r="D62" s="231" t="s">
        <v>721</v>
      </c>
      <c r="E62" s="231" t="s">
        <v>694</v>
      </c>
      <c r="F62" s="231" t="s">
        <v>720</v>
      </c>
      <c r="G62" s="211">
        <v>21.638507843017578</v>
      </c>
      <c r="H62" s="211">
        <v>28.027729034423828</v>
      </c>
      <c r="I62" s="211">
        <v>25.652477264404297</v>
      </c>
      <c r="J62" s="211">
        <v>26.223392486572266</v>
      </c>
      <c r="K62" s="211">
        <v>24.229793548583984</v>
      </c>
    </row>
    <row r="63" spans="4:11" ht="15" thickBot="1" x14ac:dyDescent="0.35">
      <c r="D63" s="231" t="s">
        <v>719</v>
      </c>
      <c r="E63" s="231" t="s">
        <v>692</v>
      </c>
      <c r="F63" s="231" t="s">
        <v>718</v>
      </c>
      <c r="G63" s="211">
        <v>11.400456428527832</v>
      </c>
      <c r="H63" s="211">
        <v>14.76712703704834</v>
      </c>
      <c r="I63" s="211">
        <v>13.243834495544434</v>
      </c>
      <c r="J63" s="211">
        <v>14.59636402130127</v>
      </c>
      <c r="K63" s="211">
        <v>13.039244651794434</v>
      </c>
    </row>
    <row r="64" spans="4:11" x14ac:dyDescent="0.3">
      <c r="D64" s="321" t="s">
        <v>686</v>
      </c>
      <c r="E64" s="322"/>
      <c r="F64" s="229"/>
      <c r="G64" s="240">
        <f>IFERROR(AVERAGE(G58:G63),"-")</f>
        <v>24.081572691599529</v>
      </c>
      <c r="H64" s="240">
        <f>IFERROR(AVERAGE(H58:H63),"-")</f>
        <v>21.901544411977131</v>
      </c>
      <c r="I64" s="240">
        <f>IFERROR(AVERAGE(I58:I63),"-")</f>
        <v>19.399363994598389</v>
      </c>
      <c r="J64" s="240">
        <f>IFERROR(AVERAGE(J58:J63),"-")</f>
        <v>21.529476642608643</v>
      </c>
      <c r="K64" s="239">
        <f>IFERROR(AVERAGE(K58:K63),"-")</f>
        <v>19.021267414093018</v>
      </c>
    </row>
    <row r="65" spans="4:11" ht="15" thickBot="1" x14ac:dyDescent="0.35">
      <c r="D65" s="323" t="s">
        <v>668</v>
      </c>
      <c r="E65" s="324"/>
      <c r="F65" s="226"/>
      <c r="G65" s="238">
        <f>IFERROR(MEDIAN(G58:G63),"-")</f>
        <v>19.84635066986084</v>
      </c>
      <c r="H65" s="238">
        <f>IFERROR(MEDIAN(H58:H63),"-")</f>
        <v>20.413148880004883</v>
      </c>
      <c r="I65" s="238">
        <f>IFERROR(MEDIAN(I58:I63),"-")</f>
        <v>18.757731437683105</v>
      </c>
      <c r="J65" s="238">
        <f>IFERROR(MEDIAN(J58:J63),"-")</f>
        <v>21.21642017364502</v>
      </c>
      <c r="K65" s="237">
        <f>IFERROR(MEDIAN(K58:K63),"-")</f>
        <v>18.492660522460938</v>
      </c>
    </row>
    <row r="67" spans="4:11" x14ac:dyDescent="0.3">
      <c r="G67" s="325" t="s">
        <v>732</v>
      </c>
      <c r="H67" s="326"/>
      <c r="I67" s="326"/>
      <c r="J67" s="326"/>
      <c r="K67" s="327"/>
    </row>
    <row r="68" spans="4:11" ht="15" customHeight="1" x14ac:dyDescent="0.3">
      <c r="G68" s="236" t="s">
        <v>703</v>
      </c>
      <c r="H68" s="235" t="s">
        <v>703</v>
      </c>
      <c r="I68" s="234" t="s">
        <v>703</v>
      </c>
      <c r="J68" s="235" t="s">
        <v>703</v>
      </c>
      <c r="K68" s="234" t="s">
        <v>703</v>
      </c>
    </row>
    <row r="69" spans="4:11" ht="15" customHeight="1" x14ac:dyDescent="0.3">
      <c r="D69" s="216" t="s">
        <v>702</v>
      </c>
      <c r="E69" s="215" t="s">
        <v>0</v>
      </c>
      <c r="F69" s="215" t="s">
        <v>730</v>
      </c>
      <c r="G69" s="232" t="s">
        <v>369</v>
      </c>
      <c r="H69" s="233" t="s">
        <v>729</v>
      </c>
      <c r="I69" s="232" t="s">
        <v>699</v>
      </c>
      <c r="J69" s="233" t="s">
        <v>368</v>
      </c>
      <c r="K69" s="232" t="s">
        <v>367</v>
      </c>
    </row>
    <row r="70" spans="4:11" x14ac:dyDescent="0.3">
      <c r="D70" s="231" t="s">
        <v>728</v>
      </c>
      <c r="E70" s="231" t="s">
        <v>4</v>
      </c>
      <c r="F70" s="231" t="s">
        <v>724</v>
      </c>
      <c r="G70" s="211">
        <v>39.938930511474609</v>
      </c>
      <c r="H70" s="211">
        <v>23.518621444702148</v>
      </c>
      <c r="I70" s="211">
        <v>21.456272125244141</v>
      </c>
      <c r="J70" s="211">
        <v>26.12523078918457</v>
      </c>
      <c r="K70" s="211">
        <v>22.102712631225586</v>
      </c>
    </row>
    <row r="71" spans="4:11" x14ac:dyDescent="0.3">
      <c r="D71" s="231" t="s">
        <v>727</v>
      </c>
      <c r="E71" s="231" t="s">
        <v>691</v>
      </c>
      <c r="F71" s="231" t="s">
        <v>726</v>
      </c>
      <c r="G71" s="211">
        <v>19.999364852905273</v>
      </c>
      <c r="H71" s="211">
        <v>21.115633010864258</v>
      </c>
      <c r="I71" s="211">
        <v>19.204519271850586</v>
      </c>
      <c r="J71" s="211">
        <v>19.997203826904297</v>
      </c>
      <c r="K71" s="211">
        <v>17.915306091308594</v>
      </c>
    </row>
    <row r="72" spans="4:11" x14ac:dyDescent="0.3">
      <c r="D72" s="231" t="s">
        <v>725</v>
      </c>
      <c r="E72" s="231" t="s">
        <v>690</v>
      </c>
      <c r="F72" s="231" t="s">
        <v>724</v>
      </c>
      <c r="G72" s="211">
        <v>53.235504150390625</v>
      </c>
      <c r="H72" s="211">
        <v>37.27752685546875</v>
      </c>
      <c r="I72" s="211">
        <v>27.932466506958008</v>
      </c>
      <c r="J72" s="211">
        <v>36.172195434570313</v>
      </c>
      <c r="K72" s="211">
        <v>29.16288948059082</v>
      </c>
    </row>
    <row r="73" spans="4:11" x14ac:dyDescent="0.3">
      <c r="D73" s="231" t="s">
        <v>723</v>
      </c>
      <c r="E73" s="231" t="s">
        <v>695</v>
      </c>
      <c r="F73" s="231" t="s">
        <v>722</v>
      </c>
      <c r="G73" s="211">
        <v>18.253995895385742</v>
      </c>
      <c r="H73" s="211">
        <v>21.044761657714844</v>
      </c>
      <c r="I73" s="211">
        <v>19.005012512207031</v>
      </c>
      <c r="J73" s="211">
        <v>20.597579956054688</v>
      </c>
      <c r="K73" s="211">
        <v>17.747739791870117</v>
      </c>
    </row>
    <row r="74" spans="4:11" x14ac:dyDescent="0.3">
      <c r="D74" s="231" t="s">
        <v>721</v>
      </c>
      <c r="E74" s="231" t="s">
        <v>694</v>
      </c>
      <c r="F74" s="231" t="s">
        <v>720</v>
      </c>
      <c r="G74" s="211">
        <v>24.488994598388672</v>
      </c>
      <c r="H74" s="211">
        <v>31.760021209716797</v>
      </c>
      <c r="I74" s="211">
        <v>28.999113082885742</v>
      </c>
      <c r="J74" s="211">
        <v>29.809135437011719</v>
      </c>
      <c r="K74" s="211">
        <v>27.018987655639648</v>
      </c>
    </row>
    <row r="75" spans="4:11" ht="15" thickBot="1" x14ac:dyDescent="0.35">
      <c r="D75" s="231" t="s">
        <v>719</v>
      </c>
      <c r="E75" s="231" t="s">
        <v>692</v>
      </c>
      <c r="F75" s="231" t="s">
        <v>718</v>
      </c>
      <c r="G75" s="211">
        <v>12.547891616821289</v>
      </c>
      <c r="H75" s="211">
        <v>16.52202033996582</v>
      </c>
      <c r="I75" s="211">
        <v>15.076805114746094</v>
      </c>
      <c r="J75" s="211">
        <v>16.373268127441406</v>
      </c>
      <c r="K75" s="211">
        <v>14.87733268737793</v>
      </c>
    </row>
    <row r="76" spans="4:11" x14ac:dyDescent="0.3">
      <c r="D76" s="321" t="s">
        <v>686</v>
      </c>
      <c r="E76" s="322"/>
      <c r="F76" s="229"/>
      <c r="G76" s="240">
        <f>IFERROR(AVERAGE(G70:G75),"-")</f>
        <v>28.077446937561035</v>
      </c>
      <c r="H76" s="240">
        <f>IFERROR(AVERAGE(H70:H75),"-")</f>
        <v>25.206430753072102</v>
      </c>
      <c r="I76" s="240">
        <f>IFERROR(AVERAGE(I70:I75),"-")</f>
        <v>21.945698102315266</v>
      </c>
      <c r="J76" s="240">
        <f>IFERROR(AVERAGE(J70:J75),"-")</f>
        <v>24.845768928527832</v>
      </c>
      <c r="K76" s="239">
        <f>IFERROR(AVERAGE(K70:K75),"-")</f>
        <v>21.470828056335449</v>
      </c>
    </row>
    <row r="77" spans="4:11" ht="15" thickBot="1" x14ac:dyDescent="0.35">
      <c r="D77" s="323" t="s">
        <v>668</v>
      </c>
      <c r="E77" s="324"/>
      <c r="F77" s="226"/>
      <c r="G77" s="238">
        <f>IFERROR(MEDIAN(G70:G75),"-")</f>
        <v>22.244179725646973</v>
      </c>
      <c r="H77" s="238">
        <f>IFERROR(MEDIAN(H70:H75),"-")</f>
        <v>22.317127227783203</v>
      </c>
      <c r="I77" s="238">
        <f>IFERROR(MEDIAN(I70:I75),"-")</f>
        <v>20.330395698547363</v>
      </c>
      <c r="J77" s="238">
        <f>IFERROR(MEDIAN(J70:J75),"-")</f>
        <v>23.361405372619629</v>
      </c>
      <c r="K77" s="237">
        <f>IFERROR(MEDIAN(K70:K75),"-")</f>
        <v>20.00900936126709</v>
      </c>
    </row>
    <row r="79" spans="4:11" x14ac:dyDescent="0.3">
      <c r="G79" s="325" t="s">
        <v>731</v>
      </c>
      <c r="H79" s="326"/>
      <c r="I79" s="326"/>
      <c r="J79" s="326"/>
      <c r="K79" s="327"/>
    </row>
    <row r="80" spans="4:11" ht="15" customHeight="1" x14ac:dyDescent="0.3">
      <c r="G80" s="236" t="s">
        <v>703</v>
      </c>
      <c r="H80" s="235" t="s">
        <v>703</v>
      </c>
      <c r="I80" s="234" t="s">
        <v>703</v>
      </c>
      <c r="J80" s="235" t="s">
        <v>703</v>
      </c>
      <c r="K80" s="234" t="s">
        <v>703</v>
      </c>
    </row>
    <row r="81" spans="4:11" ht="15" customHeight="1" x14ac:dyDescent="0.3">
      <c r="D81" s="216" t="s">
        <v>702</v>
      </c>
      <c r="E81" s="215" t="s">
        <v>0</v>
      </c>
      <c r="F81" s="215" t="s">
        <v>730</v>
      </c>
      <c r="G81" s="232" t="s">
        <v>369</v>
      </c>
      <c r="H81" s="233" t="s">
        <v>729</v>
      </c>
      <c r="I81" s="232" t="s">
        <v>699</v>
      </c>
      <c r="J81" s="233" t="s">
        <v>368</v>
      </c>
      <c r="K81" s="232" t="s">
        <v>367</v>
      </c>
    </row>
    <row r="82" spans="4:11" x14ac:dyDescent="0.3">
      <c r="D82" s="231" t="s">
        <v>728</v>
      </c>
      <c r="E82" s="231" t="s">
        <v>4</v>
      </c>
      <c r="F82" s="231" t="s">
        <v>724</v>
      </c>
      <c r="G82" s="230">
        <v>-58.859794616699219</v>
      </c>
      <c r="H82" s="230">
        <v>57.461563110351563</v>
      </c>
      <c r="I82" s="230">
        <v>9.5197906494140625</v>
      </c>
      <c r="J82" s="230">
        <v>68.863609313964844</v>
      </c>
      <c r="K82" s="230">
        <v>6.7479896545410156</v>
      </c>
    </row>
    <row r="83" spans="4:11" x14ac:dyDescent="0.3">
      <c r="D83" s="231" t="s">
        <v>727</v>
      </c>
      <c r="E83" s="231" t="s">
        <v>691</v>
      </c>
      <c r="F83" s="231" t="s">
        <v>726</v>
      </c>
      <c r="G83" s="230">
        <v>0.83122736215591431</v>
      </c>
      <c r="H83" s="230">
        <v>3.8620514869689941</v>
      </c>
      <c r="I83" s="230">
        <v>11.661927223205566</v>
      </c>
      <c r="J83" s="230">
        <v>9.4068145751953125</v>
      </c>
      <c r="K83" s="230">
        <v>15.75582218170166</v>
      </c>
    </row>
    <row r="84" spans="4:11" x14ac:dyDescent="0.3">
      <c r="D84" s="231" t="s">
        <v>725</v>
      </c>
      <c r="E84" s="231" t="s">
        <v>690</v>
      </c>
      <c r="F84" s="231" t="s">
        <v>724</v>
      </c>
      <c r="G84" s="230">
        <v>-90.006393432617188</v>
      </c>
      <c r="H84" s="230">
        <v>-1123.7225341796875</v>
      </c>
      <c r="I84" s="230">
        <v>-33.983856201171875</v>
      </c>
      <c r="J84" s="230">
        <v>-1349.83544921875</v>
      </c>
      <c r="K84" s="230">
        <v>-118.02645874023438</v>
      </c>
    </row>
    <row r="85" spans="4:11" x14ac:dyDescent="0.3">
      <c r="D85" s="231" t="s">
        <v>723</v>
      </c>
      <c r="E85" s="231" t="s">
        <v>695</v>
      </c>
      <c r="F85" s="231" t="s">
        <v>722</v>
      </c>
      <c r="G85" s="230">
        <v>-34.290550231933594</v>
      </c>
      <c r="H85" s="230">
        <v>-14.372063636779785</v>
      </c>
      <c r="I85" s="230">
        <v>11.163658142089844</v>
      </c>
      <c r="J85" s="230">
        <v>3.9739096164703369</v>
      </c>
      <c r="K85" s="230">
        <v>17.751125335693359</v>
      </c>
    </row>
    <row r="86" spans="4:11" x14ac:dyDescent="0.3">
      <c r="D86" s="231" t="s">
        <v>721</v>
      </c>
      <c r="E86" s="231" t="s">
        <v>694</v>
      </c>
      <c r="F86" s="231" t="s">
        <v>720</v>
      </c>
      <c r="G86" s="230">
        <v>16.000673294067383</v>
      </c>
      <c r="H86" s="230">
        <v>11.543701171875</v>
      </c>
      <c r="I86" s="230">
        <v>3.5940062999725342</v>
      </c>
      <c r="J86" s="230">
        <v>-0.59927481412887573</v>
      </c>
      <c r="K86" s="230">
        <v>14.903158187866211</v>
      </c>
    </row>
    <row r="87" spans="4:11" ht="15" thickBot="1" x14ac:dyDescent="0.35">
      <c r="D87" s="231" t="s">
        <v>719</v>
      </c>
      <c r="E87" s="231" t="s">
        <v>692</v>
      </c>
      <c r="F87" s="231" t="s">
        <v>718</v>
      </c>
      <c r="G87" s="230">
        <v>-46.974281311035156</v>
      </c>
      <c r="H87" s="230">
        <v>12.375494003295898</v>
      </c>
      <c r="I87" s="230">
        <v>25.566131591796875</v>
      </c>
      <c r="J87" s="230">
        <v>22.457347869873047</v>
      </c>
      <c r="K87" s="230">
        <v>26.092538833618164</v>
      </c>
    </row>
    <row r="88" spans="4:11" x14ac:dyDescent="0.3">
      <c r="D88" s="321" t="s">
        <v>686</v>
      </c>
      <c r="E88" s="322"/>
      <c r="F88" s="229"/>
      <c r="G88" s="228">
        <f>IFERROR(AVERAGE(G82:G87),"-")</f>
        <v>-35.549853156010307</v>
      </c>
      <c r="H88" s="228">
        <f>IFERROR(AVERAGE(H82:H87),"-")</f>
        <v>-175.47529800732931</v>
      </c>
      <c r="I88" s="228">
        <f>IFERROR(AVERAGE(I82:I87),"-")</f>
        <v>4.5869429508845014</v>
      </c>
      <c r="J88" s="228">
        <f>IFERROR(AVERAGE(J82:J87),"-")</f>
        <v>-207.62217377622923</v>
      </c>
      <c r="K88" s="227">
        <f>IFERROR(AVERAGE(K82:K87),"-")</f>
        <v>-6.1293040911356611</v>
      </c>
    </row>
    <row r="89" spans="4:11" ht="15" thickBot="1" x14ac:dyDescent="0.35">
      <c r="D89" s="323" t="s">
        <v>668</v>
      </c>
      <c r="E89" s="324"/>
      <c r="F89" s="226"/>
      <c r="G89" s="225">
        <f>IFERROR(MEDIAN(G82:G87),"-")</f>
        <v>-40.632415771484375</v>
      </c>
      <c r="H89" s="225">
        <f>IFERROR(MEDIAN(H82:H87),"-")</f>
        <v>7.7028763294219971</v>
      </c>
      <c r="I89" s="225">
        <f>IFERROR(MEDIAN(I82:I87),"-")</f>
        <v>10.341724395751953</v>
      </c>
      <c r="J89" s="225">
        <f>IFERROR(MEDIAN(J82:J87),"-")</f>
        <v>6.6903620958328247</v>
      </c>
      <c r="K89" s="224">
        <f>IFERROR(MEDIAN(K82:K87),"-")</f>
        <v>15.329490184783936</v>
      </c>
    </row>
    <row r="91" spans="4:11" x14ac:dyDescent="0.3">
      <c r="I91">
        <f>(J83-G83)/G83</f>
        <v>10.316776857293666</v>
      </c>
    </row>
  </sheetData>
  <mergeCells count="21">
    <mergeCell ref="D89:E89"/>
    <mergeCell ref="G79:K79"/>
    <mergeCell ref="D64:E64"/>
    <mergeCell ref="D65:E65"/>
    <mergeCell ref="D40:E40"/>
    <mergeCell ref="D41:E41"/>
    <mergeCell ref="G55:K55"/>
    <mergeCell ref="D76:E76"/>
    <mergeCell ref="D77:E77"/>
    <mergeCell ref="G67:K67"/>
    <mergeCell ref="D88:E88"/>
    <mergeCell ref="D52:E52"/>
    <mergeCell ref="D53:E53"/>
    <mergeCell ref="G43:K43"/>
    <mergeCell ref="D16:E16"/>
    <mergeCell ref="D17:E17"/>
    <mergeCell ref="G7:K7"/>
    <mergeCell ref="D28:E28"/>
    <mergeCell ref="D29:E29"/>
    <mergeCell ref="G19:K19"/>
    <mergeCell ref="G31:K31"/>
  </mergeCells>
  <pageMargins left="0.7" right="0.7" top="0.75" bottom="0.75" header="0.3" footer="0.3"/>
  <pageSetup orientation="portrait" r:id="rId1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5"/>
  <sheetViews>
    <sheetView showGridLines="0" topLeftCell="A46" workbookViewId="0">
      <pane xSplit="6" topLeftCell="G1" activePane="topRight" state="frozen"/>
      <selection pane="topRight" activeCell="E75" sqref="E75"/>
    </sheetView>
  </sheetViews>
  <sheetFormatPr defaultRowHeight="14.4" x14ac:dyDescent="0.3"/>
  <cols>
    <col min="1" max="2" width="1.5546875" style="223" customWidth="1"/>
    <col min="3" max="3" width="9.109375" style="223" customWidth="1"/>
    <col min="4" max="4" width="38.6640625" style="223" customWidth="1"/>
    <col min="5" max="5" width="18.6640625" style="223" customWidth="1"/>
    <col min="6" max="6" width="9.88671875" style="223" customWidth="1"/>
    <col min="7" max="7" width="18.6640625" style="223" customWidth="1"/>
    <col min="8" max="11" width="18.6640625" customWidth="1"/>
  </cols>
  <sheetData>
    <row r="3" spans="1:11" x14ac:dyDescent="0.3">
      <c r="A3" s="244" t="s">
        <v>738</v>
      </c>
    </row>
    <row r="4" spans="1:11" x14ac:dyDescent="0.3">
      <c r="A4" s="242" t="s">
        <v>715</v>
      </c>
      <c r="D4" s="242" t="s">
        <v>737</v>
      </c>
    </row>
    <row r="5" spans="1:11" x14ac:dyDescent="0.3">
      <c r="A5" s="242" t="s">
        <v>3</v>
      </c>
      <c r="D5" s="243">
        <v>45024</v>
      </c>
      <c r="H5" s="35">
        <f>H59/H11</f>
        <v>0.89525704194095568</v>
      </c>
    </row>
    <row r="6" spans="1:11" x14ac:dyDescent="0.3">
      <c r="A6" s="242" t="s">
        <v>94</v>
      </c>
      <c r="D6" s="242" t="s">
        <v>93</v>
      </c>
    </row>
    <row r="7" spans="1:11" x14ac:dyDescent="0.3">
      <c r="G7" s="325" t="s">
        <v>736</v>
      </c>
      <c r="H7" s="326"/>
      <c r="I7" s="326"/>
      <c r="J7" s="326"/>
      <c r="K7" s="327"/>
    </row>
    <row r="8" spans="1:11" ht="15" customHeight="1" x14ac:dyDescent="0.3">
      <c r="G8" s="236" t="s">
        <v>704</v>
      </c>
      <c r="H8" s="235" t="s">
        <v>704</v>
      </c>
      <c r="I8" s="234" t="s">
        <v>704</v>
      </c>
      <c r="J8" s="235" t="s">
        <v>704</v>
      </c>
      <c r="K8" s="234" t="s">
        <v>704</v>
      </c>
    </row>
    <row r="9" spans="1:11" ht="15" customHeight="1" x14ac:dyDescent="0.3">
      <c r="D9" s="216" t="s">
        <v>702</v>
      </c>
      <c r="E9" s="215" t="s">
        <v>0</v>
      </c>
      <c r="F9" s="215" t="s">
        <v>730</v>
      </c>
      <c r="G9" s="232" t="s">
        <v>369</v>
      </c>
      <c r="H9" s="233" t="s">
        <v>729</v>
      </c>
      <c r="I9" s="232" t="s">
        <v>699</v>
      </c>
      <c r="J9" s="233" t="s">
        <v>368</v>
      </c>
      <c r="K9" s="232" t="s">
        <v>367</v>
      </c>
    </row>
    <row r="10" spans="1:11" x14ac:dyDescent="0.3">
      <c r="D10" s="231" t="s">
        <v>728</v>
      </c>
      <c r="E10" s="231" t="s">
        <v>4</v>
      </c>
      <c r="F10" s="231" t="s">
        <v>724</v>
      </c>
      <c r="G10" s="241">
        <v>4386.39990234375</v>
      </c>
      <c r="H10" s="241">
        <v>5079.60693359375</v>
      </c>
      <c r="I10" s="241">
        <v>5529.228515625</v>
      </c>
      <c r="J10" s="241">
        <v>5005</v>
      </c>
      <c r="K10" s="241">
        <v>5411.44140625</v>
      </c>
    </row>
    <row r="11" spans="1:11" x14ac:dyDescent="0.3">
      <c r="D11" s="231" t="s">
        <v>727</v>
      </c>
      <c r="E11" s="231" t="s">
        <v>691</v>
      </c>
      <c r="F11" s="231" t="s">
        <v>726</v>
      </c>
      <c r="G11" s="241">
        <v>17606</v>
      </c>
      <c r="H11" s="241">
        <v>18196.013671875</v>
      </c>
      <c r="I11" s="241">
        <v>20067.763671875</v>
      </c>
      <c r="J11" s="241">
        <v>19275.419921875</v>
      </c>
      <c r="K11" s="241">
        <v>21506.169921875</v>
      </c>
    </row>
    <row r="12" spans="1:11" x14ac:dyDescent="0.3">
      <c r="D12" s="231" t="s">
        <v>725</v>
      </c>
      <c r="E12" s="231" t="s">
        <v>690</v>
      </c>
      <c r="F12" s="231" t="s">
        <v>724</v>
      </c>
      <c r="G12" s="241">
        <v>5138.7978515625</v>
      </c>
      <c r="H12" s="241">
        <v>6395.7353515625</v>
      </c>
      <c r="I12" s="241">
        <v>7426.7333984375</v>
      </c>
      <c r="J12" s="241">
        <v>6215.81787109375</v>
      </c>
      <c r="K12" s="241">
        <v>7195.96435546875</v>
      </c>
    </row>
    <row r="13" spans="1:11" x14ac:dyDescent="0.3">
      <c r="D13" s="231" t="s">
        <v>723</v>
      </c>
      <c r="E13" s="231" t="s">
        <v>695</v>
      </c>
      <c r="F13" s="231" t="s">
        <v>722</v>
      </c>
      <c r="G13" s="241">
        <v>1933.3470458984375</v>
      </c>
      <c r="H13" s="241">
        <v>2024.2843017578125</v>
      </c>
      <c r="I13" s="241">
        <v>2244.12841796875</v>
      </c>
      <c r="J13" s="241">
        <v>2108.042236328125</v>
      </c>
      <c r="K13" s="241">
        <v>2368.81494140625</v>
      </c>
    </row>
    <row r="14" spans="1:11" x14ac:dyDescent="0.3">
      <c r="D14" s="231" t="s">
        <v>721</v>
      </c>
      <c r="E14" s="231" t="s">
        <v>694</v>
      </c>
      <c r="F14" s="231" t="s">
        <v>720</v>
      </c>
      <c r="G14" s="241">
        <v>2072.885986328125</v>
      </c>
      <c r="H14" s="241">
        <v>2129.56005859375</v>
      </c>
      <c r="I14" s="241">
        <v>2341.290283203125</v>
      </c>
      <c r="J14" s="241">
        <v>2283.9677734375</v>
      </c>
      <c r="K14" s="241">
        <v>2495.887451171875</v>
      </c>
    </row>
    <row r="15" spans="1:11" ht="15" thickBot="1" x14ac:dyDescent="0.35">
      <c r="D15" s="231" t="s">
        <v>719</v>
      </c>
      <c r="E15" s="231" t="s">
        <v>692</v>
      </c>
      <c r="F15" s="231" t="s">
        <v>718</v>
      </c>
      <c r="G15" s="241">
        <v>42441</v>
      </c>
      <c r="H15" s="241">
        <v>48769.62890625</v>
      </c>
      <c r="I15" s="241">
        <v>52944.51953125</v>
      </c>
      <c r="J15" s="241">
        <v>49844.68359375</v>
      </c>
      <c r="K15" s="241">
        <v>53469.4140625</v>
      </c>
    </row>
    <row r="16" spans="1:11" x14ac:dyDescent="0.3">
      <c r="D16" s="321" t="s">
        <v>686</v>
      </c>
      <c r="E16" s="322"/>
      <c r="F16" s="229"/>
      <c r="G16" s="240">
        <f>IFERROR(AVERAGE(G10:G15),"-")</f>
        <v>12263.071797688803</v>
      </c>
      <c r="H16" s="240">
        <f>IFERROR(AVERAGE(H10:H15),"-")</f>
        <v>13765.804870605469</v>
      </c>
      <c r="I16" s="240">
        <f>IFERROR(AVERAGE(I10:I15),"-")</f>
        <v>15092.277303059896</v>
      </c>
      <c r="J16" s="240">
        <f>IFERROR(AVERAGE(J10:J15),"-")</f>
        <v>14122.155232747396</v>
      </c>
      <c r="K16" s="239">
        <f>IFERROR(AVERAGE(K10:K15),"-")</f>
        <v>15407.948689778646</v>
      </c>
    </row>
    <row r="17" spans="4:11" ht="15" thickBot="1" x14ac:dyDescent="0.35">
      <c r="D17" s="323" t="s">
        <v>668</v>
      </c>
      <c r="E17" s="324"/>
      <c r="F17" s="226"/>
      <c r="G17" s="238">
        <f>IFERROR(MEDIAN(G10:G15),"-")</f>
        <v>4762.598876953125</v>
      </c>
      <c r="H17" s="238">
        <f>IFERROR(MEDIAN(H10:H15),"-")</f>
        <v>5737.671142578125</v>
      </c>
      <c r="I17" s="238">
        <f>IFERROR(MEDIAN(I10:I15),"-")</f>
        <v>6477.98095703125</v>
      </c>
      <c r="J17" s="238">
        <f>IFERROR(MEDIAN(J10:J15),"-")</f>
        <v>5610.408935546875</v>
      </c>
      <c r="K17" s="237">
        <f>IFERROR(MEDIAN(K10:K15),"-")</f>
        <v>6303.702880859375</v>
      </c>
    </row>
    <row r="19" spans="4:11" x14ac:dyDescent="0.3">
      <c r="G19" s="325" t="s">
        <v>45</v>
      </c>
      <c r="H19" s="326"/>
      <c r="I19" s="326"/>
      <c r="J19" s="326"/>
      <c r="K19" s="327"/>
    </row>
    <row r="20" spans="4:11" ht="15" customHeight="1" x14ac:dyDescent="0.3">
      <c r="G20" s="236" t="s">
        <v>704</v>
      </c>
      <c r="H20" s="235" t="s">
        <v>704</v>
      </c>
      <c r="I20" s="234" t="s">
        <v>704</v>
      </c>
      <c r="J20" s="235" t="s">
        <v>704</v>
      </c>
      <c r="K20" s="234" t="s">
        <v>704</v>
      </c>
    </row>
    <row r="21" spans="4:11" ht="15" customHeight="1" x14ac:dyDescent="0.3">
      <c r="D21" s="216" t="s">
        <v>702</v>
      </c>
      <c r="E21" s="215" t="s">
        <v>0</v>
      </c>
      <c r="F21" s="215" t="s">
        <v>730</v>
      </c>
      <c r="G21" s="232" t="s">
        <v>369</v>
      </c>
      <c r="H21" s="233" t="s">
        <v>729</v>
      </c>
      <c r="I21" s="232" t="s">
        <v>699</v>
      </c>
      <c r="J21" s="233" t="s">
        <v>368</v>
      </c>
      <c r="K21" s="232" t="s">
        <v>367</v>
      </c>
    </row>
    <row r="22" spans="4:11" x14ac:dyDescent="0.3">
      <c r="D22" s="231" t="s">
        <v>728</v>
      </c>
      <c r="E22" s="231" t="s">
        <v>4</v>
      </c>
      <c r="F22" s="231" t="s">
        <v>724</v>
      </c>
      <c r="G22" s="241">
        <v>1508.6600341796875</v>
      </c>
      <c r="H22" s="241">
        <v>1942.9112548828125</v>
      </c>
      <c r="I22" s="241">
        <v>2125.1962890625</v>
      </c>
      <c r="J22" s="241">
        <v>1914.5</v>
      </c>
      <c r="K22" s="241">
        <v>2069.277587890625</v>
      </c>
    </row>
    <row r="23" spans="4:11" x14ac:dyDescent="0.3">
      <c r="D23" s="231" t="s">
        <v>727</v>
      </c>
      <c r="E23" s="231" t="s">
        <v>691</v>
      </c>
      <c r="F23" s="231" t="s">
        <v>726</v>
      </c>
      <c r="G23" s="241">
        <v>8801</v>
      </c>
      <c r="H23" s="241">
        <v>9064.8671875</v>
      </c>
      <c r="I23" s="241">
        <v>9904.1064453125</v>
      </c>
      <c r="J23" s="241">
        <v>9547.6005859375</v>
      </c>
      <c r="K23" s="241">
        <v>10551.3017578125</v>
      </c>
    </row>
    <row r="24" spans="4:11" x14ac:dyDescent="0.3">
      <c r="D24" s="231" t="s">
        <v>725</v>
      </c>
      <c r="E24" s="231" t="s">
        <v>690</v>
      </c>
      <c r="F24" s="231" t="s">
        <v>724</v>
      </c>
      <c r="G24" s="241">
        <v>1493.427001953125</v>
      </c>
      <c r="H24" s="241">
        <v>1657.08154296875</v>
      </c>
      <c r="I24" s="241">
        <v>2103.611572265625</v>
      </c>
      <c r="J24" s="241">
        <v>1573.9930419921875</v>
      </c>
      <c r="K24" s="241">
        <v>2026.6396484375</v>
      </c>
    </row>
    <row r="25" spans="4:11" x14ac:dyDescent="0.3">
      <c r="D25" s="231" t="s">
        <v>723</v>
      </c>
      <c r="E25" s="231" t="s">
        <v>695</v>
      </c>
      <c r="F25" s="231" t="s">
        <v>722</v>
      </c>
      <c r="G25" s="241">
        <v>819.885009765625</v>
      </c>
      <c r="H25" s="241">
        <v>841.1800537109375</v>
      </c>
      <c r="I25" s="241">
        <v>921.86767578125</v>
      </c>
      <c r="J25" s="241">
        <v>860.79388427734375</v>
      </c>
      <c r="K25" s="241">
        <v>977.8253173828125</v>
      </c>
    </row>
    <row r="26" spans="4:11" x14ac:dyDescent="0.3">
      <c r="D26" s="231" t="s">
        <v>721</v>
      </c>
      <c r="E26" s="231" t="s">
        <v>694</v>
      </c>
      <c r="F26" s="231" t="s">
        <v>720</v>
      </c>
      <c r="G26" s="241">
        <v>984.22900390625</v>
      </c>
      <c r="H26" s="241">
        <v>1009.7294921875</v>
      </c>
      <c r="I26" s="241">
        <v>1103.223876953125</v>
      </c>
      <c r="J26" s="241">
        <v>1079.205322265625</v>
      </c>
      <c r="K26" s="241">
        <v>1168.0010986328125</v>
      </c>
    </row>
    <row r="27" spans="4:11" ht="15" thickBot="1" x14ac:dyDescent="0.35">
      <c r="D27" s="231" t="s">
        <v>719</v>
      </c>
      <c r="E27" s="231" t="s">
        <v>692</v>
      </c>
      <c r="F27" s="231" t="s">
        <v>718</v>
      </c>
      <c r="G27" s="241">
        <v>21565</v>
      </c>
      <c r="H27" s="241">
        <v>23160.0234375</v>
      </c>
      <c r="I27" s="241">
        <v>25823.865234375</v>
      </c>
      <c r="J27" s="241">
        <v>23430.97265625</v>
      </c>
      <c r="K27" s="241">
        <v>26229.05078125</v>
      </c>
    </row>
    <row r="28" spans="4:11" x14ac:dyDescent="0.3">
      <c r="D28" s="321" t="s">
        <v>686</v>
      </c>
      <c r="E28" s="322"/>
      <c r="F28" s="229"/>
      <c r="G28" s="240">
        <f>IFERROR(AVERAGE(G22:G27),"-")</f>
        <v>5862.0335083007813</v>
      </c>
      <c r="H28" s="240">
        <f>IFERROR(AVERAGE(H22:H27),"-")</f>
        <v>6279.298828125</v>
      </c>
      <c r="I28" s="240">
        <f>IFERROR(AVERAGE(I22:I27),"-")</f>
        <v>6996.978515625</v>
      </c>
      <c r="J28" s="240">
        <f>IFERROR(AVERAGE(J22:J27),"-")</f>
        <v>6401.1775817871094</v>
      </c>
      <c r="K28" s="239">
        <f>IFERROR(AVERAGE(K22:K27),"-")</f>
        <v>7170.349365234375</v>
      </c>
    </row>
    <row r="29" spans="4:11" ht="15" thickBot="1" x14ac:dyDescent="0.35">
      <c r="D29" s="323" t="s">
        <v>668</v>
      </c>
      <c r="E29" s="324"/>
      <c r="F29" s="226"/>
      <c r="G29" s="238">
        <f>IFERROR(MEDIAN(G22:G27),"-")</f>
        <v>1501.0435180664063</v>
      </c>
      <c r="H29" s="238">
        <f>IFERROR(MEDIAN(H22:H27),"-")</f>
        <v>1799.9963989257813</v>
      </c>
      <c r="I29" s="238">
        <f>IFERROR(MEDIAN(I22:I27),"-")</f>
        <v>2114.4039306640625</v>
      </c>
      <c r="J29" s="238">
        <f>IFERROR(MEDIAN(J22:J27),"-")</f>
        <v>1744.2465209960938</v>
      </c>
      <c r="K29" s="237">
        <f>IFERROR(MEDIAN(K22:K27),"-")</f>
        <v>2047.9586181640625</v>
      </c>
    </row>
    <row r="31" spans="4:11" x14ac:dyDescent="0.3">
      <c r="G31" s="325" t="s">
        <v>179</v>
      </c>
      <c r="H31" s="326"/>
      <c r="I31" s="326"/>
      <c r="J31" s="326"/>
      <c r="K31" s="327"/>
    </row>
    <row r="32" spans="4:11" ht="15" customHeight="1" x14ac:dyDescent="0.3">
      <c r="G32" s="236" t="s">
        <v>704</v>
      </c>
      <c r="H32" s="235" t="s">
        <v>704</v>
      </c>
      <c r="I32" s="234" t="s">
        <v>704</v>
      </c>
      <c r="J32" s="235" t="s">
        <v>704</v>
      </c>
      <c r="K32" s="234" t="s">
        <v>704</v>
      </c>
    </row>
    <row r="33" spans="4:11" ht="15" customHeight="1" x14ac:dyDescent="0.3">
      <c r="D33" s="216" t="s">
        <v>702</v>
      </c>
      <c r="E33" s="215" t="s">
        <v>0</v>
      </c>
      <c r="F33" s="215" t="s">
        <v>730</v>
      </c>
      <c r="G33" s="232" t="s">
        <v>369</v>
      </c>
      <c r="H33" s="233" t="s">
        <v>729</v>
      </c>
      <c r="I33" s="232" t="s">
        <v>699</v>
      </c>
      <c r="J33" s="233" t="s">
        <v>368</v>
      </c>
      <c r="K33" s="232" t="s">
        <v>367</v>
      </c>
    </row>
    <row r="34" spans="4:11" x14ac:dyDescent="0.3">
      <c r="D34" s="231" t="s">
        <v>728</v>
      </c>
      <c r="E34" s="231" t="s">
        <v>4</v>
      </c>
      <c r="F34" s="231" t="s">
        <v>724</v>
      </c>
      <c r="G34" s="241">
        <v>863.5</v>
      </c>
      <c r="H34" s="241">
        <v>137.72335815429688</v>
      </c>
      <c r="I34" s="241">
        <v>-311.48101806640625</v>
      </c>
      <c r="J34" s="241">
        <v>209</v>
      </c>
      <c r="K34" s="241">
        <v>-179.29814147949219</v>
      </c>
    </row>
    <row r="35" spans="4:11" x14ac:dyDescent="0.3">
      <c r="D35" s="231" t="s">
        <v>727</v>
      </c>
      <c r="E35" s="231" t="s">
        <v>691</v>
      </c>
      <c r="F35" s="231" t="s">
        <v>726</v>
      </c>
      <c r="G35" s="241">
        <v>-1463</v>
      </c>
      <c r="H35" s="241">
        <v>-2920.49365234375</v>
      </c>
      <c r="I35" s="241">
        <v>-7946.1103515625</v>
      </c>
      <c r="J35" s="241">
        <v>-5586.91650390625</v>
      </c>
      <c r="K35" s="241">
        <v>-12228.955078125</v>
      </c>
    </row>
    <row r="36" spans="4:11" x14ac:dyDescent="0.3">
      <c r="D36" s="231" t="s">
        <v>725</v>
      </c>
      <c r="E36" s="231" t="s">
        <v>690</v>
      </c>
      <c r="F36" s="231" t="s">
        <v>724</v>
      </c>
      <c r="G36" s="241">
        <v>-1541.405029296875</v>
      </c>
      <c r="H36" s="241">
        <v>-3141.057373046875</v>
      </c>
      <c r="I36" s="241">
        <v>-4701.94189453125</v>
      </c>
      <c r="J36" s="241">
        <v>-2872.318115234375</v>
      </c>
      <c r="K36" s="241">
        <v>-4336.34521484375</v>
      </c>
    </row>
    <row r="37" spans="4:11" x14ac:dyDescent="0.3">
      <c r="D37" s="231" t="s">
        <v>723</v>
      </c>
      <c r="E37" s="231" t="s">
        <v>695</v>
      </c>
      <c r="F37" s="231" t="s">
        <v>722</v>
      </c>
      <c r="G37" s="241">
        <v>1078.446044921875</v>
      </c>
      <c r="H37" s="241">
        <v>1116.310546875</v>
      </c>
      <c r="I37" s="241">
        <v>1006.994140625</v>
      </c>
      <c r="J37" s="241">
        <v>1151.185791015625</v>
      </c>
      <c r="K37" s="241">
        <v>874.88140869140625</v>
      </c>
    </row>
    <row r="38" spans="4:11" x14ac:dyDescent="0.3">
      <c r="D38" s="231" t="s">
        <v>721</v>
      </c>
      <c r="E38" s="231" t="s">
        <v>694</v>
      </c>
      <c r="F38" s="231" t="s">
        <v>720</v>
      </c>
      <c r="G38" s="241">
        <v>251.802001953125</v>
      </c>
      <c r="H38" s="241">
        <v>106.10598754882813</v>
      </c>
      <c r="I38" s="241">
        <v>-464.01373291015625</v>
      </c>
      <c r="J38" s="241">
        <v>-290.84130859375</v>
      </c>
      <c r="K38" s="241">
        <v>-931.05450439453125</v>
      </c>
    </row>
    <row r="39" spans="4:11" ht="15" thickBot="1" x14ac:dyDescent="0.35">
      <c r="D39" s="231" t="s">
        <v>719</v>
      </c>
      <c r="E39" s="231" t="s">
        <v>692</v>
      </c>
      <c r="F39" s="231" t="s">
        <v>718</v>
      </c>
      <c r="G39" s="241">
        <v>53957</v>
      </c>
      <c r="H39" s="241">
        <v>77631.3984375</v>
      </c>
      <c r="I39" s="241">
        <v>77291.5625</v>
      </c>
      <c r="J39" s="241">
        <v>81653.0078125</v>
      </c>
      <c r="K39" s="241">
        <v>76553.046875</v>
      </c>
    </row>
    <row r="40" spans="4:11" x14ac:dyDescent="0.3">
      <c r="D40" s="321" t="s">
        <v>686</v>
      </c>
      <c r="E40" s="322"/>
      <c r="F40" s="229"/>
      <c r="G40" s="240">
        <f>IFERROR(AVERAGE(G34:G39),"-")</f>
        <v>8857.7238362630214</v>
      </c>
      <c r="H40" s="240">
        <f>IFERROR(AVERAGE(H34:H39),"-")</f>
        <v>12154.997884114584</v>
      </c>
      <c r="I40" s="240">
        <f>IFERROR(AVERAGE(I34:I39),"-")</f>
        <v>10812.501607259115</v>
      </c>
      <c r="J40" s="240">
        <f>IFERROR(AVERAGE(J34:J39),"-")</f>
        <v>12377.186279296875</v>
      </c>
      <c r="K40" s="239">
        <f>IFERROR(AVERAGE(K34:K39),"-")</f>
        <v>9958.7125574747715</v>
      </c>
    </row>
    <row r="41" spans="4:11" ht="15" thickBot="1" x14ac:dyDescent="0.35">
      <c r="D41" s="323" t="s">
        <v>668</v>
      </c>
      <c r="E41" s="324"/>
      <c r="F41" s="226"/>
      <c r="G41" s="238">
        <f>IFERROR(MEDIAN(G34:G39),"-")</f>
        <v>557.6510009765625</v>
      </c>
      <c r="H41" s="238">
        <f>IFERROR(MEDIAN(H34:H39),"-")</f>
        <v>121.9146728515625</v>
      </c>
      <c r="I41" s="238">
        <f>IFERROR(MEDIAN(I34:I39),"-")</f>
        <v>-387.74737548828125</v>
      </c>
      <c r="J41" s="238">
        <f>IFERROR(MEDIAN(J34:J39),"-")</f>
        <v>-40.920654296875</v>
      </c>
      <c r="K41" s="237">
        <f>IFERROR(MEDIAN(K34:K39),"-")</f>
        <v>-555.17632293701172</v>
      </c>
    </row>
    <row r="43" spans="4:11" x14ac:dyDescent="0.3">
      <c r="G43" s="325" t="s">
        <v>754</v>
      </c>
      <c r="H43" s="326"/>
      <c r="I43" s="326"/>
      <c r="J43" s="326"/>
      <c r="K43" s="327"/>
    </row>
    <row r="44" spans="4:11" ht="15" customHeight="1" x14ac:dyDescent="0.3">
      <c r="G44" s="236" t="s">
        <v>703</v>
      </c>
      <c r="H44" s="235" t="s">
        <v>703</v>
      </c>
      <c r="I44" s="234" t="s">
        <v>703</v>
      </c>
      <c r="J44" s="235" t="s">
        <v>703</v>
      </c>
      <c r="K44" s="234" t="s">
        <v>703</v>
      </c>
    </row>
    <row r="45" spans="4:11" ht="15" customHeight="1" x14ac:dyDescent="0.3">
      <c r="D45" s="216" t="s">
        <v>702</v>
      </c>
      <c r="E45" s="215" t="s">
        <v>0</v>
      </c>
      <c r="F45" s="215" t="s">
        <v>730</v>
      </c>
      <c r="G45" s="232" t="s">
        <v>369</v>
      </c>
      <c r="H45" s="233" t="s">
        <v>729</v>
      </c>
      <c r="I45" s="232" t="s">
        <v>699</v>
      </c>
      <c r="J45" s="233" t="s">
        <v>368</v>
      </c>
      <c r="K45" s="232" t="s">
        <v>367</v>
      </c>
    </row>
    <row r="46" spans="4:11" x14ac:dyDescent="0.3">
      <c r="D46" s="231" t="s">
        <v>728</v>
      </c>
      <c r="E46" s="231" t="s">
        <v>4</v>
      </c>
      <c r="F46" s="231" t="s">
        <v>724</v>
      </c>
      <c r="G46" s="211">
        <v>12.723567962646484</v>
      </c>
      <c r="H46" s="211">
        <v>8.3853368759155273</v>
      </c>
      <c r="I46" s="211">
        <v>7.7034649848937988</v>
      </c>
      <c r="J46" s="211">
        <v>9.3173894882202148</v>
      </c>
      <c r="K46" s="211">
        <v>7.8711409568786621</v>
      </c>
    </row>
    <row r="47" spans="4:11" x14ac:dyDescent="0.3">
      <c r="D47" s="231" t="s">
        <v>727</v>
      </c>
      <c r="E47" s="231" t="s">
        <v>691</v>
      </c>
      <c r="F47" s="231" t="s">
        <v>726</v>
      </c>
      <c r="G47" s="211">
        <v>9.0250453948974609</v>
      </c>
      <c r="H47" s="211">
        <v>9.5105571746826172</v>
      </c>
      <c r="I47" s="211">
        <v>8.6234941482543945</v>
      </c>
      <c r="J47" s="211">
        <v>8.9779748916625977</v>
      </c>
      <c r="K47" s="211">
        <v>8.0467252731323242</v>
      </c>
    </row>
    <row r="48" spans="4:11" x14ac:dyDescent="0.3">
      <c r="D48" s="231" t="s">
        <v>725</v>
      </c>
      <c r="E48" s="231" t="s">
        <v>690</v>
      </c>
      <c r="F48" s="231" t="s">
        <v>724</v>
      </c>
      <c r="G48" s="211">
        <v>11.91038703918457</v>
      </c>
      <c r="H48" s="211">
        <v>7.5208663940429688</v>
      </c>
      <c r="I48" s="211">
        <v>6.4768004417419434</v>
      </c>
      <c r="J48" s="211">
        <v>7.0393295288085938</v>
      </c>
      <c r="K48" s="211">
        <v>6.6845064163208008</v>
      </c>
    </row>
    <row r="49" spans="4:11" x14ac:dyDescent="0.3">
      <c r="D49" s="231" t="s">
        <v>723</v>
      </c>
      <c r="E49" s="231" t="s">
        <v>695</v>
      </c>
      <c r="F49" s="231" t="s">
        <v>722</v>
      </c>
      <c r="G49" s="211">
        <v>6.9131045341491699</v>
      </c>
      <c r="H49" s="211">
        <v>7.790830135345459</v>
      </c>
      <c r="I49" s="211">
        <v>7.0048046112060547</v>
      </c>
      <c r="J49" s="211">
        <v>7.4773073196411133</v>
      </c>
      <c r="K49" s="211">
        <v>6.621436595916748</v>
      </c>
    </row>
    <row r="50" spans="4:11" x14ac:dyDescent="0.3">
      <c r="D50" s="231" t="s">
        <v>721</v>
      </c>
      <c r="E50" s="231" t="s">
        <v>694</v>
      </c>
      <c r="F50" s="231" t="s">
        <v>720</v>
      </c>
      <c r="G50" s="211" t="s">
        <v>9</v>
      </c>
      <c r="H50" s="211" t="s">
        <v>9</v>
      </c>
      <c r="I50" s="211" t="s">
        <v>9</v>
      </c>
      <c r="J50" s="211" t="s">
        <v>9</v>
      </c>
      <c r="K50" s="211" t="s">
        <v>9</v>
      </c>
    </row>
    <row r="51" spans="4:11" ht="15" thickBot="1" x14ac:dyDescent="0.35">
      <c r="D51" s="231" t="s">
        <v>719</v>
      </c>
      <c r="E51" s="231" t="s">
        <v>692</v>
      </c>
      <c r="F51" s="231" t="s">
        <v>718</v>
      </c>
      <c r="G51" s="211">
        <v>5.7927675247192383</v>
      </c>
      <c r="H51" s="211">
        <v>7.0254197120666504</v>
      </c>
      <c r="I51" s="211">
        <v>6.4407205581665039</v>
      </c>
      <c r="J51" s="211">
        <v>6.8756980895996094</v>
      </c>
      <c r="K51" s="211">
        <v>6.3724570274353027</v>
      </c>
    </row>
    <row r="52" spans="4:11" x14ac:dyDescent="0.3">
      <c r="D52" s="321" t="s">
        <v>686</v>
      </c>
      <c r="E52" s="322"/>
      <c r="F52" s="229"/>
      <c r="G52" s="240">
        <f>IFERROR(AVERAGE(G46:G51),"-")</f>
        <v>9.2729744911193848</v>
      </c>
      <c r="H52" s="240">
        <f>IFERROR(AVERAGE(H46:H51),"-")</f>
        <v>8.0466020584106452</v>
      </c>
      <c r="I52" s="240">
        <f>IFERROR(AVERAGE(I46:I51),"-")</f>
        <v>7.2498569488525391</v>
      </c>
      <c r="J52" s="240">
        <f>IFERROR(AVERAGE(J46:J51),"-")</f>
        <v>7.9375398635864256</v>
      </c>
      <c r="K52" s="239">
        <f>IFERROR(AVERAGE(K46:K51),"-")</f>
        <v>7.1192532539367672</v>
      </c>
    </row>
    <row r="53" spans="4:11" ht="15" thickBot="1" x14ac:dyDescent="0.35">
      <c r="D53" s="323" t="s">
        <v>668</v>
      </c>
      <c r="E53" s="324"/>
      <c r="F53" s="226"/>
      <c r="G53" s="238">
        <f>IFERROR(MEDIAN(G46:G51),"-")</f>
        <v>9.0250453948974609</v>
      </c>
      <c r="H53" s="238">
        <f>IFERROR(MEDIAN(H46:H51),"-")</f>
        <v>7.790830135345459</v>
      </c>
      <c r="I53" s="238">
        <f>IFERROR(MEDIAN(I46:I51),"-")</f>
        <v>7.0048046112060547</v>
      </c>
      <c r="J53" s="238">
        <f>IFERROR(MEDIAN(J46:J51),"-")</f>
        <v>7.4773073196411133</v>
      </c>
      <c r="K53" s="237">
        <f>IFERROR(MEDIAN(K46:K51),"-")</f>
        <v>6.6845064163208008</v>
      </c>
    </row>
    <row r="55" spans="4:11" x14ac:dyDescent="0.3">
      <c r="G55" s="325" t="s">
        <v>753</v>
      </c>
      <c r="H55" s="326"/>
      <c r="I55" s="326"/>
      <c r="J55" s="326"/>
      <c r="K55" s="327"/>
    </row>
    <row r="56" spans="4:11" ht="15" customHeight="1" x14ac:dyDescent="0.3">
      <c r="G56" s="236" t="s">
        <v>704</v>
      </c>
      <c r="H56" s="235" t="s">
        <v>704</v>
      </c>
      <c r="I56" s="234" t="s">
        <v>704</v>
      </c>
      <c r="J56" s="235" t="s">
        <v>704</v>
      </c>
      <c r="K56" s="234" t="s">
        <v>704</v>
      </c>
    </row>
    <row r="57" spans="4:11" ht="15" customHeight="1" x14ac:dyDescent="0.3">
      <c r="D57" s="216" t="s">
        <v>702</v>
      </c>
      <c r="E57" s="215" t="s">
        <v>0</v>
      </c>
      <c r="F57" s="215" t="s">
        <v>730</v>
      </c>
      <c r="G57" s="232" t="s">
        <v>369</v>
      </c>
      <c r="H57" s="233" t="s">
        <v>729</v>
      </c>
      <c r="I57" s="232" t="s">
        <v>699</v>
      </c>
      <c r="J57" s="233" t="s">
        <v>368</v>
      </c>
      <c r="K57" s="232" t="s">
        <v>367</v>
      </c>
    </row>
    <row r="58" spans="4:11" x14ac:dyDescent="0.3">
      <c r="D58" s="231" t="s">
        <v>728</v>
      </c>
      <c r="E58" s="231" t="s">
        <v>4</v>
      </c>
      <c r="F58" s="231" t="s">
        <v>724</v>
      </c>
      <c r="G58" s="241">
        <v>4054.300048828125</v>
      </c>
      <c r="H58" s="241">
        <v>4689.2705078125</v>
      </c>
      <c r="I58" s="241">
        <v>5090.25</v>
      </c>
      <c r="J58" s="241">
        <v>4624</v>
      </c>
      <c r="K58" s="241">
        <v>4979.578125</v>
      </c>
    </row>
    <row r="59" spans="4:11" x14ac:dyDescent="0.3">
      <c r="D59" s="231" t="s">
        <v>727</v>
      </c>
      <c r="E59" s="231" t="s">
        <v>691</v>
      </c>
      <c r="F59" s="231" t="s">
        <v>726</v>
      </c>
      <c r="G59" s="241">
        <v>15768</v>
      </c>
      <c r="H59" s="241">
        <v>16290.109375</v>
      </c>
      <c r="I59" s="241">
        <v>17960.955078125</v>
      </c>
      <c r="J59" s="241">
        <v>17245.287109375</v>
      </c>
      <c r="K59" s="241">
        <v>19260.16796875</v>
      </c>
    </row>
    <row r="60" spans="4:11" x14ac:dyDescent="0.3">
      <c r="D60" s="231" t="s">
        <v>725</v>
      </c>
      <c r="E60" s="231" t="s">
        <v>690</v>
      </c>
      <c r="F60" s="231" t="s">
        <v>724</v>
      </c>
      <c r="G60" s="241">
        <v>3975.591064453125</v>
      </c>
      <c r="H60" s="241">
        <v>4950.9775390625</v>
      </c>
      <c r="I60" s="241">
        <v>5889.64111328125</v>
      </c>
      <c r="J60" s="241">
        <v>4783.421875</v>
      </c>
      <c r="K60" s="241">
        <v>5696.2236328125</v>
      </c>
    </row>
    <row r="61" spans="4:11" x14ac:dyDescent="0.3">
      <c r="D61" s="231" t="s">
        <v>723</v>
      </c>
      <c r="E61" s="231" t="s">
        <v>695</v>
      </c>
      <c r="F61" s="231" t="s">
        <v>722</v>
      </c>
      <c r="G61" s="241">
        <v>1595.719970703125</v>
      </c>
      <c r="H61" s="241">
        <v>1658.4920654296875</v>
      </c>
      <c r="I61" s="241">
        <v>1830.3133544921875</v>
      </c>
      <c r="J61" s="241">
        <v>1716.308349609375</v>
      </c>
      <c r="K61" s="241">
        <v>1934.7681884765625</v>
      </c>
    </row>
    <row r="62" spans="4:11" x14ac:dyDescent="0.3">
      <c r="D62" s="231" t="s">
        <v>721</v>
      </c>
      <c r="E62" s="231" t="s">
        <v>694</v>
      </c>
      <c r="F62" s="231" t="s">
        <v>720</v>
      </c>
      <c r="G62" s="241">
        <v>1902.199951171875</v>
      </c>
      <c r="H62" s="241">
        <v>1950.6883544921875</v>
      </c>
      <c r="I62" s="241">
        <v>2135.31396484375</v>
      </c>
      <c r="J62" s="241">
        <v>2082.79443359375</v>
      </c>
      <c r="K62" s="241">
        <v>2276.957275390625</v>
      </c>
    </row>
    <row r="63" spans="4:11" ht="15" thickBot="1" x14ac:dyDescent="0.35">
      <c r="D63" s="231" t="s">
        <v>719</v>
      </c>
      <c r="E63" s="231" t="s">
        <v>692</v>
      </c>
      <c r="F63" s="231" t="s">
        <v>718</v>
      </c>
      <c r="G63" s="241">
        <v>33852</v>
      </c>
      <c r="H63" s="241">
        <v>36561.66015625</v>
      </c>
      <c r="I63" s="241">
        <v>39472.4609375</v>
      </c>
      <c r="J63" s="241">
        <v>37021.95703125</v>
      </c>
      <c r="K63" s="241">
        <v>39887.40234375</v>
      </c>
    </row>
    <row r="64" spans="4:11" x14ac:dyDescent="0.3">
      <c r="D64" s="321" t="s">
        <v>686</v>
      </c>
      <c r="E64" s="322"/>
      <c r="F64" s="229"/>
      <c r="G64" s="240">
        <f>IFERROR(AVERAGE(G58:G63),"-")</f>
        <v>10191.301839192709</v>
      </c>
      <c r="H64" s="240">
        <f>IFERROR(AVERAGE(H58:H63),"-")</f>
        <v>11016.866333007813</v>
      </c>
      <c r="I64" s="240">
        <f>IFERROR(AVERAGE(I58:I63),"-")</f>
        <v>12063.155741373697</v>
      </c>
      <c r="J64" s="240">
        <f>IFERROR(AVERAGE(J58:J63),"-")</f>
        <v>11245.628133138021</v>
      </c>
      <c r="K64" s="239">
        <f>IFERROR(AVERAGE(K58:K63),"-")</f>
        <v>12339.182922363281</v>
      </c>
    </row>
    <row r="65" spans="4:11" ht="15" thickBot="1" x14ac:dyDescent="0.35">
      <c r="D65" s="323" t="s">
        <v>668</v>
      </c>
      <c r="E65" s="324"/>
      <c r="F65" s="226"/>
      <c r="G65" s="238">
        <f>IFERROR(MEDIAN(G58:G63),"-")</f>
        <v>4014.945556640625</v>
      </c>
      <c r="H65" s="238">
        <f>IFERROR(MEDIAN(H58:H63),"-")</f>
        <v>4820.1240234375</v>
      </c>
      <c r="I65" s="238">
        <f>IFERROR(MEDIAN(I58:I63),"-")</f>
        <v>5489.945556640625</v>
      </c>
      <c r="J65" s="238">
        <f>IFERROR(MEDIAN(J58:J63),"-")</f>
        <v>4703.7109375</v>
      </c>
      <c r="K65" s="237">
        <f>IFERROR(MEDIAN(K58:K63),"-")</f>
        <v>5337.90087890625</v>
      </c>
    </row>
  </sheetData>
  <mergeCells count="15">
    <mergeCell ref="G7:K7"/>
    <mergeCell ref="D28:E28"/>
    <mergeCell ref="D29:E29"/>
    <mergeCell ref="G19:K19"/>
    <mergeCell ref="D65:E65"/>
    <mergeCell ref="G55:K55"/>
    <mergeCell ref="D40:E40"/>
    <mergeCell ref="D41:E41"/>
    <mergeCell ref="D16:E16"/>
    <mergeCell ref="D17:E17"/>
    <mergeCell ref="G31:K31"/>
    <mergeCell ref="D52:E52"/>
    <mergeCell ref="D53:E53"/>
    <mergeCell ref="G43:K43"/>
    <mergeCell ref="D64:E64"/>
  </mergeCells>
  <pageMargins left="0.7" right="0.7" top="0.75" bottom="0.75" header="0.3" footer="0.3"/>
  <pageSetup orientation="portrait" r:id="rId1"/>
  <drawing r:id="rId2"/>
  <picture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22"/>
  <sheetViews>
    <sheetView showGridLines="0" workbookViewId="0">
      <pane xSplit="5" ySplit="10" topLeftCell="W12" activePane="bottomRight" state="frozen"/>
      <selection pane="topRight" activeCell="F1" sqref="F1"/>
      <selection pane="bottomLeft" activeCell="A11" sqref="A11"/>
      <selection pane="bottomRight" activeCell="N13" sqref="N13"/>
    </sheetView>
  </sheetViews>
  <sheetFormatPr defaultColWidth="11.5546875" defaultRowHeight="14.4" x14ac:dyDescent="0.3"/>
  <cols>
    <col min="1" max="2" width="1.6640625" customWidth="1"/>
    <col min="3" max="3" width="9.109375" customWidth="1"/>
    <col min="4" max="4" width="35.6640625" customWidth="1"/>
    <col min="5" max="5" width="18.6640625" customWidth="1"/>
    <col min="6" max="8" width="16.6640625" customWidth="1"/>
  </cols>
  <sheetData>
    <row r="3" spans="1:38" x14ac:dyDescent="0.3">
      <c r="A3" s="221" t="s">
        <v>716</v>
      </c>
    </row>
    <row r="4" spans="1:38" x14ac:dyDescent="0.3">
      <c r="A4" s="220" t="s">
        <v>715</v>
      </c>
      <c r="D4" s="219" t="s">
        <v>714</v>
      </c>
    </row>
    <row r="5" spans="1:38" x14ac:dyDescent="0.3">
      <c r="A5" s="220" t="s">
        <v>3</v>
      </c>
      <c r="D5" s="219">
        <v>45024</v>
      </c>
    </row>
    <row r="6" spans="1:38" x14ac:dyDescent="0.3">
      <c r="A6" s="220" t="s">
        <v>94</v>
      </c>
      <c r="D6" s="219" t="s">
        <v>268</v>
      </c>
    </row>
    <row r="8" spans="1:38" x14ac:dyDescent="0.3">
      <c r="F8" s="217" t="s">
        <v>713</v>
      </c>
      <c r="G8" s="218" t="s">
        <v>712</v>
      </c>
      <c r="H8" s="217" t="s">
        <v>711</v>
      </c>
      <c r="I8" s="330" t="s">
        <v>710</v>
      </c>
      <c r="J8" s="330"/>
      <c r="K8" s="330"/>
      <c r="L8" s="330"/>
      <c r="M8" s="330"/>
      <c r="N8" s="332" t="s">
        <v>709</v>
      </c>
      <c r="O8" s="332"/>
      <c r="P8" s="332"/>
      <c r="Q8" s="332"/>
      <c r="R8" s="332"/>
      <c r="S8" s="330" t="s">
        <v>708</v>
      </c>
      <c r="T8" s="330"/>
      <c r="U8" s="330"/>
      <c r="V8" s="330"/>
      <c r="W8" s="330"/>
      <c r="X8" s="332" t="s">
        <v>707</v>
      </c>
      <c r="Y8" s="332"/>
      <c r="Z8" s="332"/>
      <c r="AA8" s="332"/>
      <c r="AB8" s="332"/>
      <c r="AC8" s="330" t="s">
        <v>706</v>
      </c>
      <c r="AD8" s="330"/>
      <c r="AE8" s="330"/>
      <c r="AF8" s="330"/>
      <c r="AG8" s="330"/>
      <c r="AH8" s="332" t="s">
        <v>705</v>
      </c>
      <c r="AI8" s="332"/>
      <c r="AJ8" s="332"/>
      <c r="AK8" s="332"/>
      <c r="AL8" s="332"/>
    </row>
    <row r="9" spans="1:38" x14ac:dyDescent="0.3">
      <c r="F9" s="217" t="s">
        <v>268</v>
      </c>
      <c r="G9" s="218" t="s">
        <v>704</v>
      </c>
      <c r="H9" s="217" t="s">
        <v>704</v>
      </c>
      <c r="I9" s="331" t="s">
        <v>703</v>
      </c>
      <c r="J9" s="331"/>
      <c r="K9" s="331"/>
      <c r="L9" s="331"/>
      <c r="M9" s="331"/>
      <c r="N9" s="333" t="s">
        <v>703</v>
      </c>
      <c r="O9" s="333"/>
      <c r="P9" s="333"/>
      <c r="Q9" s="333"/>
      <c r="R9" s="333"/>
      <c r="S9" s="331" t="s">
        <v>703</v>
      </c>
      <c r="T9" s="331"/>
      <c r="U9" s="331"/>
      <c r="V9" s="331"/>
      <c r="W9" s="331"/>
      <c r="X9" s="333" t="s">
        <v>704</v>
      </c>
      <c r="Y9" s="333"/>
      <c r="Z9" s="333"/>
      <c r="AA9" s="333"/>
      <c r="AB9" s="333"/>
      <c r="AC9" s="331" t="s">
        <v>703</v>
      </c>
      <c r="AD9" s="331"/>
      <c r="AE9" s="331"/>
      <c r="AF9" s="331"/>
      <c r="AG9" s="331"/>
      <c r="AH9" s="333" t="s">
        <v>703</v>
      </c>
      <c r="AI9" s="333"/>
      <c r="AJ9" s="333"/>
      <c r="AK9" s="333"/>
      <c r="AL9" s="333"/>
    </row>
    <row r="10" spans="1:38" x14ac:dyDescent="0.3">
      <c r="D10" s="216" t="s">
        <v>702</v>
      </c>
      <c r="E10" s="215" t="s">
        <v>0</v>
      </c>
      <c r="F10" s="213" t="s">
        <v>701</v>
      </c>
      <c r="G10" s="214" t="s">
        <v>701</v>
      </c>
      <c r="H10" s="213" t="s">
        <v>701</v>
      </c>
      <c r="I10" s="214" t="s">
        <v>700</v>
      </c>
      <c r="J10" s="214" t="s">
        <v>699</v>
      </c>
      <c r="K10" s="214" t="s">
        <v>698</v>
      </c>
      <c r="L10" s="214" t="s">
        <v>697</v>
      </c>
      <c r="M10" s="214" t="s">
        <v>696</v>
      </c>
      <c r="N10" s="213" t="s">
        <v>700</v>
      </c>
      <c r="O10" s="213" t="s">
        <v>699</v>
      </c>
      <c r="P10" s="213" t="s">
        <v>698</v>
      </c>
      <c r="Q10" s="213" t="s">
        <v>697</v>
      </c>
      <c r="R10" s="213" t="s">
        <v>696</v>
      </c>
      <c r="S10" s="214" t="s">
        <v>700</v>
      </c>
      <c r="T10" s="214" t="s">
        <v>699</v>
      </c>
      <c r="U10" s="214" t="s">
        <v>698</v>
      </c>
      <c r="V10" s="214" t="s">
        <v>697</v>
      </c>
      <c r="W10" s="214" t="s">
        <v>696</v>
      </c>
      <c r="X10" s="213" t="s">
        <v>700</v>
      </c>
      <c r="Y10" s="213" t="s">
        <v>699</v>
      </c>
      <c r="Z10" s="213" t="s">
        <v>698</v>
      </c>
      <c r="AA10" s="213" t="s">
        <v>697</v>
      </c>
      <c r="AB10" s="213" t="s">
        <v>696</v>
      </c>
      <c r="AC10" s="214" t="s">
        <v>700</v>
      </c>
      <c r="AD10" s="214" t="s">
        <v>699</v>
      </c>
      <c r="AE10" s="214" t="s">
        <v>698</v>
      </c>
      <c r="AF10" s="214" t="s">
        <v>697</v>
      </c>
      <c r="AG10" s="214" t="s">
        <v>696</v>
      </c>
      <c r="AH10" s="213" t="s">
        <v>700</v>
      </c>
      <c r="AI10" s="213" t="s">
        <v>699</v>
      </c>
      <c r="AJ10" s="213" t="s">
        <v>698</v>
      </c>
      <c r="AK10" s="213" t="s">
        <v>697</v>
      </c>
      <c r="AL10" s="213" t="s">
        <v>696</v>
      </c>
    </row>
    <row r="11" spans="1:38" x14ac:dyDescent="0.3">
      <c r="D11" s="212" t="s">
        <v>728</v>
      </c>
      <c r="E11" s="212" t="s">
        <v>4</v>
      </c>
      <c r="F11" s="211">
        <v>197.34</v>
      </c>
      <c r="G11" s="211">
        <v>42385.217149999997</v>
      </c>
      <c r="H11" s="211">
        <v>42594.217149999997</v>
      </c>
      <c r="I11" s="211">
        <v>28.140347510373445</v>
      </c>
      <c r="J11" s="211">
        <v>26.541425796629266</v>
      </c>
      <c r="K11" s="211">
        <v>27.338193333366018</v>
      </c>
      <c r="L11" s="211">
        <v>23.535411953098635</v>
      </c>
      <c r="M11" s="211">
        <v>20.014370489166925</v>
      </c>
      <c r="N11" s="211">
        <v>6.6406429391504016</v>
      </c>
      <c r="O11" s="211">
        <v>7.4351695162157405</v>
      </c>
      <c r="P11" s="211">
        <v>7.2184726179088194</v>
      </c>
      <c r="Q11" s="211">
        <v>8.3848118058549019</v>
      </c>
      <c r="R11" s="211">
        <v>9.859915409620962</v>
      </c>
      <c r="S11" s="211">
        <v>8.1300584415584414</v>
      </c>
      <c r="T11" s="211">
        <v>7.7257061715391258</v>
      </c>
      <c r="U11" s="211">
        <v>7.9003762778403459</v>
      </c>
      <c r="V11" s="211">
        <v>7.0432836681478612</v>
      </c>
      <c r="W11" s="211">
        <v>6.1978567743526449</v>
      </c>
      <c r="X11" s="211">
        <v>5005</v>
      </c>
      <c r="Y11" s="211">
        <v>5529.2286449139756</v>
      </c>
      <c r="Z11" s="211">
        <v>5411.4416090857922</v>
      </c>
      <c r="AA11" s="211">
        <v>6045.4130078080734</v>
      </c>
      <c r="AB11" s="211">
        <v>6820.1311009431347</v>
      </c>
      <c r="AC11" s="211">
        <v>35.537941048034938</v>
      </c>
      <c r="AD11" s="211">
        <v>21.069319138253231</v>
      </c>
      <c r="AE11" s="211">
        <v>22.647999398368587</v>
      </c>
      <c r="AF11" s="211">
        <v>16.139232397505662</v>
      </c>
      <c r="AG11" s="211">
        <v>10.466191391512709</v>
      </c>
      <c r="AH11" s="211">
        <v>5.2583237657864519</v>
      </c>
      <c r="AI11" s="211">
        <v>9.3662257762146481</v>
      </c>
      <c r="AJ11" s="211">
        <v>8.7133524038425705</v>
      </c>
      <c r="AK11" s="211">
        <v>12.22734731984522</v>
      </c>
      <c r="AL11" s="211">
        <v>18.854996303624628</v>
      </c>
    </row>
    <row r="12" spans="1:38" x14ac:dyDescent="0.3">
      <c r="D12" s="212" t="s">
        <v>723</v>
      </c>
      <c r="E12" s="212" t="s">
        <v>695</v>
      </c>
      <c r="F12" s="211">
        <v>125.29</v>
      </c>
      <c r="G12" s="211">
        <v>14817.197248</v>
      </c>
      <c r="H12" s="211">
        <v>15780.780247999999</v>
      </c>
      <c r="I12" s="211">
        <v>26.54356043870656</v>
      </c>
      <c r="J12" s="211">
        <v>26.475902181013289</v>
      </c>
      <c r="K12" s="211">
        <v>27.631272238908124</v>
      </c>
      <c r="L12" s="211">
        <v>23.171085482505799</v>
      </c>
      <c r="M12" s="211">
        <v>20.465756091682046</v>
      </c>
      <c r="N12" s="211">
        <v>4.5223774812422803</v>
      </c>
      <c r="O12" s="211">
        <v>4.7322277874953569</v>
      </c>
      <c r="P12" s="211">
        <v>4.5343550929072585</v>
      </c>
      <c r="Q12" s="211">
        <v>5.407170073866161</v>
      </c>
      <c r="R12" s="211">
        <v>6.1219336064950935</v>
      </c>
      <c r="S12" s="211">
        <v>7.1923558006655393</v>
      </c>
      <c r="T12" s="211">
        <v>6.6688966295048004</v>
      </c>
      <c r="U12" s="211">
        <v>6.8738470631707793</v>
      </c>
      <c r="V12" s="211">
        <v>6.1686621972343092</v>
      </c>
      <c r="W12" s="211">
        <v>5.8945945634183463</v>
      </c>
      <c r="X12" s="211">
        <v>1977.0208153841024</v>
      </c>
      <c r="Y12" s="211">
        <v>2244.1284947261911</v>
      </c>
      <c r="Z12" s="211">
        <v>2173.2354046613573</v>
      </c>
      <c r="AA12" s="211">
        <v>2432.0981832741481</v>
      </c>
      <c r="AB12" s="211">
        <v>2557.7504009391969</v>
      </c>
      <c r="AC12" s="211">
        <v>6.0830269858990933</v>
      </c>
      <c r="AD12" s="211">
        <v>5.5280720379608086</v>
      </c>
      <c r="AE12" s="211">
        <v>5.7915020563312725</v>
      </c>
      <c r="AF12" s="211">
        <v>4.837538022547716</v>
      </c>
      <c r="AG12" s="211">
        <v>4.1992811739942093</v>
      </c>
      <c r="AH12" s="211">
        <v>19.733596493696577</v>
      </c>
      <c r="AI12" s="211">
        <v>22.664321148430059</v>
      </c>
      <c r="AJ12" s="211">
        <v>21.633420618927854</v>
      </c>
      <c r="AK12" s="211">
        <v>25.899538032781258</v>
      </c>
      <c r="AL12" s="211">
        <v>29.836058794040827</v>
      </c>
    </row>
    <row r="13" spans="1:38" x14ac:dyDescent="0.3">
      <c r="D13" s="212" t="s">
        <v>721</v>
      </c>
      <c r="E13" s="212" t="s">
        <v>694</v>
      </c>
      <c r="F13" s="211">
        <v>322.08</v>
      </c>
      <c r="G13" s="211">
        <v>28048.622836999999</v>
      </c>
      <c r="H13" s="211">
        <v>28300.424836999999</v>
      </c>
      <c r="I13" s="211">
        <v>30.242779626701772</v>
      </c>
      <c r="J13" s="211">
        <v>36.43307307299753</v>
      </c>
      <c r="K13" s="211">
        <v>37.468465434123566</v>
      </c>
      <c r="L13" s="211">
        <v>33.906141471640609</v>
      </c>
      <c r="M13" s="211">
        <v>30.556710096198437</v>
      </c>
      <c r="N13" s="211">
        <v>7.9883530211851568</v>
      </c>
      <c r="O13" s="211">
        <v>8.8403193261978892</v>
      </c>
      <c r="P13" s="211">
        <v>8.5960285874604523</v>
      </c>
      <c r="Q13" s="211">
        <v>9.4991640458230986</v>
      </c>
      <c r="R13" s="211">
        <v>10.540401731273747</v>
      </c>
      <c r="S13" s="211">
        <v>10.196812509226268</v>
      </c>
      <c r="T13" s="211">
        <v>12.083096974624633</v>
      </c>
      <c r="U13" s="211">
        <v>12.371292047148973</v>
      </c>
      <c r="V13" s="211">
        <v>11.36882572789002</v>
      </c>
      <c r="W13" s="211">
        <v>10.383141182082367</v>
      </c>
      <c r="X13" s="211">
        <v>2072.886</v>
      </c>
      <c r="Y13" s="211">
        <v>2341.2902310049212</v>
      </c>
      <c r="Z13" s="211">
        <v>2283.9676548264865</v>
      </c>
      <c r="AA13" s="211">
        <v>2495.8874819103967</v>
      </c>
      <c r="AB13" s="211">
        <v>2741.1041200167601</v>
      </c>
      <c r="AC13" s="211">
        <v>4.3439122765986875</v>
      </c>
      <c r="AD13" s="211">
        <v>5.0287343951663059</v>
      </c>
      <c r="AE13" s="211">
        <v>5.1898273895713629</v>
      </c>
      <c r="AF13" s="211">
        <v>4.6402767358088886</v>
      </c>
      <c r="AG13" s="211">
        <v>4.1690597662554643</v>
      </c>
      <c r="AH13" s="211">
        <v>55.615763997233984</v>
      </c>
      <c r="AI13" s="211">
        <v>64.047924326563773</v>
      </c>
      <c r="AJ13" s="211">
        <v>62.059867472124374</v>
      </c>
      <c r="AK13" s="211">
        <v>69.409653418839753</v>
      </c>
      <c r="AL13" s="211">
        <v>77.254829160025082</v>
      </c>
    </row>
    <row r="14" spans="1:38" x14ac:dyDescent="0.3">
      <c r="D14" s="212" t="s">
        <v>769</v>
      </c>
      <c r="E14" s="212" t="s">
        <v>693</v>
      </c>
      <c r="F14" s="211">
        <v>54.36</v>
      </c>
      <c r="G14" s="211">
        <v>7624.1460260000003</v>
      </c>
      <c r="H14" s="211">
        <v>7125.6060260000004</v>
      </c>
      <c r="I14" s="211" t="s">
        <v>9</v>
      </c>
      <c r="J14" s="211" t="s">
        <v>9</v>
      </c>
      <c r="K14" s="211" t="s">
        <v>9</v>
      </c>
      <c r="L14" s="211" t="s">
        <v>9</v>
      </c>
      <c r="M14" s="211" t="s">
        <v>9</v>
      </c>
      <c r="N14" s="211">
        <v>-2.1016624793240442</v>
      </c>
      <c r="O14" s="211">
        <v>-1.877658650613776</v>
      </c>
      <c r="P14" s="211">
        <v>-1.881989617772627</v>
      </c>
      <c r="Q14" s="211">
        <v>-1.8659781634277841</v>
      </c>
      <c r="R14" s="211">
        <v>-1.6795621294965231</v>
      </c>
      <c r="S14" s="211">
        <v>8.9437059371316145</v>
      </c>
      <c r="T14" s="211">
        <v>8.5438655678055344</v>
      </c>
      <c r="U14" s="211">
        <v>9.0012745695299898</v>
      </c>
      <c r="V14" s="211">
        <v>7.5140679503647076</v>
      </c>
      <c r="W14" s="211">
        <v>6.3713687714414187</v>
      </c>
      <c r="X14" s="211">
        <v>720.20299999999997</v>
      </c>
      <c r="Y14" s="211">
        <v>952.51593465723693</v>
      </c>
      <c r="Z14" s="211">
        <v>897.86227311397215</v>
      </c>
      <c r="AA14" s="211">
        <v>1099.9152036678599</v>
      </c>
      <c r="AB14" s="211">
        <v>1341.5669335413349</v>
      </c>
      <c r="AC14" s="211">
        <v>5.7677285114704775</v>
      </c>
      <c r="AD14" s="211">
        <v>8.2706072759103471</v>
      </c>
      <c r="AE14" s="211">
        <v>8.09115556553839</v>
      </c>
      <c r="AF14" s="211">
        <v>8.7967909754716587</v>
      </c>
      <c r="AG14" s="211">
        <v>9.4073173339983072</v>
      </c>
      <c r="AH14" s="211">
        <v>8.1799966670018414</v>
      </c>
      <c r="AI14" s="211">
        <v>6.5726733462890223</v>
      </c>
      <c r="AJ14" s="211">
        <v>6.7184470202907107</v>
      </c>
      <c r="AK14" s="211">
        <v>6.1795261648905297</v>
      </c>
      <c r="AL14" s="211">
        <v>5.7784805242554587</v>
      </c>
    </row>
    <row r="15" spans="1:38" x14ac:dyDescent="0.3">
      <c r="D15" s="212" t="s">
        <v>719</v>
      </c>
      <c r="E15" s="212" t="s">
        <v>692</v>
      </c>
      <c r="F15" s="211">
        <v>95.92</v>
      </c>
      <c r="G15" s="211">
        <v>258965.003084</v>
      </c>
      <c r="H15" s="211">
        <v>342007.00308400003</v>
      </c>
      <c r="I15" s="211">
        <v>16.44502873282828</v>
      </c>
      <c r="J15" s="211">
        <v>17.498621977396812</v>
      </c>
      <c r="K15" s="211">
        <v>18.107313862804276</v>
      </c>
      <c r="L15" s="211">
        <v>16.254672403688893</v>
      </c>
      <c r="M15" s="211">
        <v>14.49367738718265</v>
      </c>
      <c r="N15" s="211">
        <v>4.970499068622912</v>
      </c>
      <c r="O15" s="211">
        <v>5.4815744990606152</v>
      </c>
      <c r="P15" s="211">
        <v>5.2973069736774807</v>
      </c>
      <c r="Q15" s="211">
        <v>5.9010724804414751</v>
      </c>
      <c r="R15" s="211">
        <v>6.6180581668546017</v>
      </c>
      <c r="S15" s="211">
        <v>4.9117252516918644</v>
      </c>
      <c r="T15" s="211">
        <v>5.0244531923572415</v>
      </c>
      <c r="U15" s="211">
        <v>5.1411754867716315</v>
      </c>
      <c r="V15" s="211">
        <v>4.7990936058232831</v>
      </c>
      <c r="W15" s="211">
        <v>4.4567572660257788</v>
      </c>
      <c r="X15" s="211">
        <v>46141.64601629477</v>
      </c>
      <c r="Y15" s="211">
        <v>52944.521163681813</v>
      </c>
      <c r="Z15" s="211">
        <v>51657.049401688753</v>
      </c>
      <c r="AA15" s="211">
        <v>55511.86610738231</v>
      </c>
      <c r="AB15" s="211">
        <v>59842.658727746231</v>
      </c>
      <c r="AC15" s="211" t="s">
        <v>9</v>
      </c>
      <c r="AD15" s="211" t="s">
        <v>9</v>
      </c>
      <c r="AE15" s="211" t="s">
        <v>9</v>
      </c>
      <c r="AF15" s="211" t="s">
        <v>9</v>
      </c>
      <c r="AG15" s="211" t="s">
        <v>9</v>
      </c>
      <c r="AH15" s="211" t="s">
        <v>9</v>
      </c>
      <c r="AI15" s="211" t="s">
        <v>9</v>
      </c>
      <c r="AJ15" s="211" t="s">
        <v>9</v>
      </c>
      <c r="AK15" s="211" t="s">
        <v>9</v>
      </c>
      <c r="AL15" s="211" t="s">
        <v>9</v>
      </c>
    </row>
    <row r="16" spans="1:38" x14ac:dyDescent="0.3">
      <c r="D16" s="212" t="s">
        <v>727</v>
      </c>
      <c r="E16" s="212" t="s">
        <v>691</v>
      </c>
      <c r="F16" s="211">
        <v>380.6</v>
      </c>
      <c r="G16" s="211">
        <v>174581.227446</v>
      </c>
      <c r="H16" s="211">
        <v>173054.227446</v>
      </c>
      <c r="I16" s="211">
        <v>24.533542550720149</v>
      </c>
      <c r="J16" s="211">
        <v>23.462383647908879</v>
      </c>
      <c r="K16" s="211">
        <v>24.584136413271469</v>
      </c>
      <c r="L16" s="211">
        <v>21.667563559844126</v>
      </c>
      <c r="M16" s="211">
        <v>18.828812408546586</v>
      </c>
      <c r="N16" s="211">
        <v>13.717138456636039</v>
      </c>
      <c r="O16" s="211">
        <v>16.221710705592422</v>
      </c>
      <c r="P16" s="211">
        <v>15.481528153030316</v>
      </c>
      <c r="Q16" s="211">
        <v>17.565426724089786</v>
      </c>
      <c r="R16" s="211">
        <v>20.21370183853135</v>
      </c>
      <c r="S16" s="211">
        <v>8.9969592397478131</v>
      </c>
      <c r="T16" s="211">
        <v>8.5849234454585286</v>
      </c>
      <c r="U16" s="211">
        <v>9.0000252389342688</v>
      </c>
      <c r="V16" s="211">
        <v>7.9216463741712229</v>
      </c>
      <c r="W16" s="211">
        <v>6.9928418558173293</v>
      </c>
      <c r="X16" s="211">
        <v>17606</v>
      </c>
      <c r="Y16" s="211">
        <v>20067.763090382698</v>
      </c>
      <c r="Z16" s="211">
        <v>19275.42025598291</v>
      </c>
      <c r="AA16" s="211">
        <v>21506.170082062312</v>
      </c>
      <c r="AB16" s="211">
        <v>24011.562015597738</v>
      </c>
      <c r="AC16" s="211">
        <v>11.27325203722155</v>
      </c>
      <c r="AD16" s="211">
        <v>9.6993055751718433</v>
      </c>
      <c r="AE16" s="211">
        <v>10.734060760818112</v>
      </c>
      <c r="AF16" s="211">
        <v>8.254716360766297</v>
      </c>
      <c r="AG16" s="211">
        <v>6.7682418737004335</v>
      </c>
      <c r="AH16" s="211">
        <v>29.852078077280574</v>
      </c>
      <c r="AI16" s="211">
        <v>39.239922595516006</v>
      </c>
      <c r="AJ16" s="211">
        <v>35.457224295700001</v>
      </c>
      <c r="AK16" s="211">
        <v>46.10697489364351</v>
      </c>
      <c r="AL16" s="211">
        <v>56.233214932656175</v>
      </c>
    </row>
    <row r="17" spans="4:38" x14ac:dyDescent="0.3">
      <c r="D17" s="212" t="s">
        <v>725</v>
      </c>
      <c r="E17" s="212" t="s">
        <v>690</v>
      </c>
      <c r="F17" s="211">
        <v>196.81</v>
      </c>
      <c r="G17" s="211">
        <v>50973.789367999998</v>
      </c>
      <c r="H17" s="211">
        <v>48101.471367999999</v>
      </c>
      <c r="I17" s="211">
        <v>46.121394659660268</v>
      </c>
      <c r="J17" s="211">
        <v>37.134257273338264</v>
      </c>
      <c r="K17" s="211">
        <v>38.700412687718185</v>
      </c>
      <c r="L17" s="211">
        <v>31.540592246852231</v>
      </c>
      <c r="M17" s="211">
        <v>26.015168769604738</v>
      </c>
      <c r="N17" s="211">
        <v>3.6280342612092329</v>
      </c>
      <c r="O17" s="211">
        <v>5.2999578947094248</v>
      </c>
      <c r="P17" s="211">
        <v>5.0854754854451167</v>
      </c>
      <c r="Q17" s="211">
        <v>6.2398955117794834</v>
      </c>
      <c r="R17" s="211">
        <v>7.565201738377584</v>
      </c>
      <c r="S17" s="211">
        <v>7.0432755930112494</v>
      </c>
      <c r="T17" s="211">
        <v>6.9806780497421803</v>
      </c>
      <c r="U17" s="211">
        <v>7.1735668426197767</v>
      </c>
      <c r="V17" s="211">
        <v>6.2448123044862927</v>
      </c>
      <c r="W17" s="211">
        <v>5.4498223270252524</v>
      </c>
      <c r="X17" s="211">
        <v>6215.8180000000002</v>
      </c>
      <c r="Y17" s="211">
        <v>7426.7333436698782</v>
      </c>
      <c r="Z17" s="211">
        <v>7195.9643490461476</v>
      </c>
      <c r="AA17" s="211">
        <v>8438.0445259915195</v>
      </c>
      <c r="AB17" s="211">
        <v>9934.9668781295259</v>
      </c>
      <c r="AC17" s="211">
        <v>7.8380066646758229</v>
      </c>
      <c r="AD17" s="211">
        <v>7.0982102630042627</v>
      </c>
      <c r="AE17" s="211">
        <v>7.4206655205151399</v>
      </c>
      <c r="AF17" s="211">
        <v>5.9627310722531526</v>
      </c>
      <c r="AG17" s="211">
        <v>4.8870602944557984</v>
      </c>
      <c r="AH17" s="211">
        <v>21.348540152960016</v>
      </c>
      <c r="AI17" s="211">
        <v>27.726707537218218</v>
      </c>
      <c r="AJ17" s="211">
        <v>26.521879938652393</v>
      </c>
      <c r="AK17" s="211">
        <v>33.006687307403737</v>
      </c>
      <c r="AL17" s="211">
        <v>40.271653743104864</v>
      </c>
    </row>
    <row r="18" spans="4:38" x14ac:dyDescent="0.3">
      <c r="D18" s="212" t="s">
        <v>770</v>
      </c>
      <c r="E18" s="212" t="s">
        <v>689</v>
      </c>
      <c r="F18" s="211">
        <v>145.68</v>
      </c>
      <c r="G18" s="211">
        <v>47345.997620000002</v>
      </c>
      <c r="H18" s="211">
        <v>43601.966619999999</v>
      </c>
      <c r="I18" s="211">
        <v>574.30169518426771</v>
      </c>
      <c r="J18" s="211">
        <v>210.36608152101712</v>
      </c>
      <c r="K18" s="211">
        <v>243.38775330176068</v>
      </c>
      <c r="L18" s="211">
        <v>131.92599496161557</v>
      </c>
      <c r="M18" s="211">
        <v>84.184472061487909</v>
      </c>
      <c r="N18" s="211">
        <v>0.249938318489456</v>
      </c>
      <c r="O18" s="211">
        <v>0.692507075982425</v>
      </c>
      <c r="P18" s="211">
        <v>0.59855106932755497</v>
      </c>
      <c r="Q18" s="211">
        <v>1.104255458087591</v>
      </c>
      <c r="R18" s="211">
        <v>1.730485402267488</v>
      </c>
      <c r="S18" s="211">
        <v>24.945602837209783</v>
      </c>
      <c r="T18" s="211">
        <v>17.199058274819023</v>
      </c>
      <c r="U18" s="211">
        <v>18.331907418247219</v>
      </c>
      <c r="V18" s="211">
        <v>13.533886677308429</v>
      </c>
      <c r="W18" s="211">
        <v>10.53103080586112</v>
      </c>
      <c r="X18" s="211">
        <v>2065.6590000000001</v>
      </c>
      <c r="Y18" s="211">
        <v>3086.3645984316709</v>
      </c>
      <c r="Z18" s="211">
        <v>2883.1655568353553</v>
      </c>
      <c r="AA18" s="211">
        <v>3976.8545160155231</v>
      </c>
      <c r="AB18" s="211">
        <v>5220.105899333621</v>
      </c>
      <c r="AC18" s="211">
        <v>9.4478391682776071</v>
      </c>
      <c r="AD18" s="211">
        <v>9.4701084690256145</v>
      </c>
      <c r="AE18" s="211">
        <v>9.5383927076075832</v>
      </c>
      <c r="AF18" s="211">
        <v>9.1820425214384969</v>
      </c>
      <c r="AG18" s="211">
        <v>8.1994910178933136</v>
      </c>
      <c r="AH18" s="211">
        <v>15.192891987614995</v>
      </c>
      <c r="AI18" s="211">
        <v>15.383139535991937</v>
      </c>
      <c r="AJ18" s="211">
        <v>15.273013437977793</v>
      </c>
      <c r="AK18" s="211">
        <v>15.865750965524517</v>
      </c>
      <c r="AL18" s="211">
        <v>17.766956471089522</v>
      </c>
    </row>
    <row r="19" spans="4:38" x14ac:dyDescent="0.3">
      <c r="D19" s="212" t="s">
        <v>771</v>
      </c>
      <c r="E19" s="212" t="s">
        <v>688</v>
      </c>
      <c r="F19" s="211">
        <v>192.55</v>
      </c>
      <c r="G19" s="211">
        <v>192550.00305199999</v>
      </c>
      <c r="H19" s="211">
        <v>194130.00305199999</v>
      </c>
      <c r="I19" s="211">
        <v>25.30947905877726</v>
      </c>
      <c r="J19" s="211">
        <v>25.632071572174475</v>
      </c>
      <c r="K19" s="211">
        <v>26.839816700749996</v>
      </c>
      <c r="L19" s="211">
        <v>21.410047289364574</v>
      </c>
      <c r="M19" s="211">
        <v>18.131298013192353</v>
      </c>
      <c r="N19" s="211">
        <v>5.238748679578932</v>
      </c>
      <c r="O19" s="211">
        <v>7.5120732812336319</v>
      </c>
      <c r="P19" s="211">
        <v>7.1740430326642102</v>
      </c>
      <c r="Q19" s="211">
        <v>8.9934411352584487</v>
      </c>
      <c r="R19" s="211">
        <v>10.619758158511344</v>
      </c>
      <c r="S19" s="211">
        <v>4.2174463351620313</v>
      </c>
      <c r="T19" s="211">
        <v>5.4041156475803307</v>
      </c>
      <c r="U19" s="211">
        <v>5.5103728657282316</v>
      </c>
      <c r="V19" s="211">
        <v>4.9830229647718189</v>
      </c>
      <c r="W19" s="211">
        <v>4.4700318398786649</v>
      </c>
      <c r="X19" s="211">
        <v>31352</v>
      </c>
      <c r="Y19" s="211">
        <v>35413.476239738338</v>
      </c>
      <c r="Z19" s="211">
        <v>34681.713701635163</v>
      </c>
      <c r="AA19" s="211">
        <v>38620.317950837583</v>
      </c>
      <c r="AB19" s="211">
        <v>43247.170852234383</v>
      </c>
      <c r="AC19" s="211">
        <v>2.2657238386538494</v>
      </c>
      <c r="AD19" s="211">
        <v>3.1340118805640085</v>
      </c>
      <c r="AE19" s="211">
        <v>3.1927032244584024</v>
      </c>
      <c r="AF19" s="211">
        <v>2.9003572712308197</v>
      </c>
      <c r="AG19" s="211">
        <v>2.6804336136422275</v>
      </c>
      <c r="AH19" s="211">
        <v>58.519929806969166</v>
      </c>
      <c r="AI19" s="211">
        <v>61.438822613955118</v>
      </c>
      <c r="AJ19" s="211">
        <v>60.309395037073465</v>
      </c>
      <c r="AK19" s="211">
        <v>66.388372877348274</v>
      </c>
      <c r="AL19" s="211">
        <v>71.835392236541594</v>
      </c>
    </row>
    <row r="20" spans="4:38" ht="15" thickBot="1" x14ac:dyDescent="0.35">
      <c r="D20" s="212" t="s">
        <v>772</v>
      </c>
      <c r="E20" s="212" t="s">
        <v>687</v>
      </c>
      <c r="F20" s="211">
        <v>41.76</v>
      </c>
      <c r="G20" s="211">
        <v>12128.459709999999</v>
      </c>
      <c r="H20" s="211">
        <v>13880.51771</v>
      </c>
      <c r="I20" s="211">
        <v>44.667527228378482</v>
      </c>
      <c r="J20" s="211">
        <v>46.863316018567168</v>
      </c>
      <c r="K20" s="211">
        <v>49.032079956196831</v>
      </c>
      <c r="L20" s="211">
        <v>41.868747221026283</v>
      </c>
      <c r="M20" s="211">
        <v>36.820216637805324</v>
      </c>
      <c r="N20" s="211">
        <v>0.82744674472417001</v>
      </c>
      <c r="O20" s="211">
        <v>0.89110211457197686</v>
      </c>
      <c r="P20" s="211">
        <v>0.85168730425685801</v>
      </c>
      <c r="Q20" s="211">
        <v>0.99740266360366103</v>
      </c>
      <c r="R20" s="211">
        <v>1.134159540960515</v>
      </c>
      <c r="S20" s="211">
        <v>11.093272275596032</v>
      </c>
      <c r="T20" s="211">
        <v>11.064041665941211</v>
      </c>
      <c r="U20" s="211">
        <v>11.337157454448619</v>
      </c>
      <c r="V20" s="211">
        <v>10.389055660812554</v>
      </c>
      <c r="W20" s="211">
        <v>9.6403287395857955</v>
      </c>
      <c r="X20" s="211">
        <v>1099.0820000000001</v>
      </c>
      <c r="Y20" s="211">
        <v>1251.4647075607529</v>
      </c>
      <c r="Z20" s="211">
        <v>1217.8829702870844</v>
      </c>
      <c r="AA20" s="211">
        <v>1342.0336353594357</v>
      </c>
      <c r="AB20" s="211">
        <v>1480.5303580994125</v>
      </c>
      <c r="AC20" s="211">
        <v>21.409061963649059</v>
      </c>
      <c r="AD20" s="211">
        <v>17.602266147655673</v>
      </c>
      <c r="AE20" s="211">
        <v>18.892022459422734</v>
      </c>
      <c r="AF20" s="211">
        <v>14.865249290728855</v>
      </c>
      <c r="AG20" s="211">
        <v>10.846173072571704</v>
      </c>
      <c r="AH20" s="211">
        <v>1.7263717608345119</v>
      </c>
      <c r="AI20" s="211">
        <v>2.3724218035165734</v>
      </c>
      <c r="AJ20" s="211">
        <v>2.2104568258742172</v>
      </c>
      <c r="AK20" s="211">
        <v>2.809236440188382</v>
      </c>
      <c r="AL20" s="211">
        <v>3.850205940895834</v>
      </c>
    </row>
    <row r="21" spans="4:38" ht="15" thickBot="1" x14ac:dyDescent="0.35">
      <c r="D21" s="328" t="s">
        <v>686</v>
      </c>
      <c r="E21" s="329"/>
      <c r="F21" s="210" t="s">
        <v>268</v>
      </c>
      <c r="G21" s="210" t="s">
        <v>9</v>
      </c>
      <c r="H21" s="210" t="s">
        <v>9</v>
      </c>
      <c r="I21" s="210">
        <f>IFERROR(AVERAGE(I11:I20),"-")</f>
        <v>90.700594998934875</v>
      </c>
      <c r="J21" s="210">
        <f>IFERROR(AVERAGE(J11:J20),"-")</f>
        <v>50.045237006782536</v>
      </c>
      <c r="K21" s="210">
        <f>IFERROR(AVERAGE(K11:K20),"-")</f>
        <v>54.787715992099905</v>
      </c>
      <c r="L21" s="210">
        <f>IFERROR(AVERAGE(L11:L20),"-")</f>
        <v>38.364472954404079</v>
      </c>
      <c r="M21" s="210">
        <f>IFERROR(AVERAGE(M11:M20),"-")</f>
        <v>29.945609106096331</v>
      </c>
      <c r="N21" s="210" t="s">
        <v>9</v>
      </c>
      <c r="O21" s="210" t="s">
        <v>9</v>
      </c>
      <c r="P21" s="210" t="s">
        <v>9</v>
      </c>
      <c r="Q21" s="210" t="s">
        <v>9</v>
      </c>
      <c r="R21" s="210" t="s">
        <v>9</v>
      </c>
      <c r="S21" s="210">
        <f>IFERROR(AVERAGE(S11:S20),"-")</f>
        <v>9.5671214221000636</v>
      </c>
      <c r="T21" s="210">
        <f>IFERROR(AVERAGE(T11:T20),"-")</f>
        <v>8.9278835619372607</v>
      </c>
      <c r="U21" s="210">
        <f>IFERROR(AVERAGE(U11:U20),"-")</f>
        <v>9.2640995264439816</v>
      </c>
      <c r="V21" s="210">
        <f>IFERROR(AVERAGE(V11:V20),"-")</f>
        <v>7.9966357131010497</v>
      </c>
      <c r="W21" s="210">
        <f>IFERROR(AVERAGE(W11:W20),"-")</f>
        <v>7.038777412548872</v>
      </c>
      <c r="X21" s="210" t="s">
        <v>9</v>
      </c>
      <c r="Y21" s="210" t="s">
        <v>9</v>
      </c>
      <c r="Z21" s="210" t="s">
        <v>9</v>
      </c>
      <c r="AA21" s="210" t="s">
        <v>9</v>
      </c>
      <c r="AB21" s="210" t="s">
        <v>9</v>
      </c>
      <c r="AC21" s="210">
        <f>IFERROR(AVERAGE(AC11:AC20),"-")</f>
        <v>11.551832499386787</v>
      </c>
      <c r="AD21" s="210">
        <f>IFERROR(AVERAGE(AD11:AD20),"-")</f>
        <v>9.6556261314124541</v>
      </c>
      <c r="AE21" s="210">
        <f>IFERROR(AVERAGE(AE11:AE20),"-")</f>
        <v>10.166481009181288</v>
      </c>
      <c r="AF21" s="210">
        <f>IFERROR(AVERAGE(AF11:AF20),"-")</f>
        <v>8.3976594053057259</v>
      </c>
      <c r="AG21" s="210">
        <f>IFERROR(AVERAGE(AG11:AG20),"-")</f>
        <v>6.8470277264471298</v>
      </c>
      <c r="AH21" s="210" t="s">
        <v>9</v>
      </c>
      <c r="AI21" s="210" t="s">
        <v>9</v>
      </c>
      <c r="AJ21" s="210" t="s">
        <v>9</v>
      </c>
      <c r="AK21" s="210" t="s">
        <v>9</v>
      </c>
      <c r="AL21" s="210" t="s">
        <v>9</v>
      </c>
    </row>
    <row r="22" spans="4:38" ht="15" thickBot="1" x14ac:dyDescent="0.35">
      <c r="D22" s="328" t="s">
        <v>668</v>
      </c>
      <c r="E22" s="329"/>
      <c r="F22" s="210" t="s">
        <v>268</v>
      </c>
      <c r="G22" s="210" t="s">
        <v>9</v>
      </c>
      <c r="H22" s="210" t="s">
        <v>9</v>
      </c>
      <c r="I22" s="210">
        <f>IFERROR(MEDIAN(I11:I20),"-")</f>
        <v>28.140347510373445</v>
      </c>
      <c r="J22" s="210">
        <f>IFERROR(MEDIAN(J11:J20),"-")</f>
        <v>26.541425796629266</v>
      </c>
      <c r="K22" s="210">
        <f>IFERROR(MEDIAN(K11:K20),"-")</f>
        <v>27.631272238908124</v>
      </c>
      <c r="L22" s="210">
        <f>IFERROR(MEDIAN(L11:L20),"-")</f>
        <v>23.535411953098635</v>
      </c>
      <c r="M22" s="210">
        <f>IFERROR(MEDIAN(M11:M20),"-")</f>
        <v>20.465756091682046</v>
      </c>
      <c r="N22" s="210" t="s">
        <v>9</v>
      </c>
      <c r="O22" s="210" t="s">
        <v>9</v>
      </c>
      <c r="P22" s="210" t="s">
        <v>9</v>
      </c>
      <c r="Q22" s="210" t="s">
        <v>9</v>
      </c>
      <c r="R22" s="210" t="s">
        <v>9</v>
      </c>
      <c r="S22" s="210">
        <f>IFERROR(MEDIAN(S11:S20),"-")</f>
        <v>8.5368821893450288</v>
      </c>
      <c r="T22" s="210">
        <f>IFERROR(MEDIAN(T11:T20),"-")</f>
        <v>8.1347858696723296</v>
      </c>
      <c r="U22" s="210">
        <f>IFERROR(MEDIAN(U11:U20),"-")</f>
        <v>8.4502007583873073</v>
      </c>
      <c r="V22" s="210">
        <f>IFERROR(MEDIAN(V11:V20),"-")</f>
        <v>7.2786758092562849</v>
      </c>
      <c r="W22" s="210">
        <f>IFERROR(MEDIAN(W11:W20),"-")</f>
        <v>6.2846127728970318</v>
      </c>
      <c r="X22" s="210" t="s">
        <v>9</v>
      </c>
      <c r="Y22" s="210" t="s">
        <v>9</v>
      </c>
      <c r="Z22" s="210" t="s">
        <v>9</v>
      </c>
      <c r="AA22" s="210" t="s">
        <v>9</v>
      </c>
      <c r="AB22" s="210" t="s">
        <v>9</v>
      </c>
      <c r="AC22" s="210">
        <f>IFERROR(MEDIAN(AC11:AC20),"-")</f>
        <v>7.8380066646758229</v>
      </c>
      <c r="AD22" s="210">
        <f>IFERROR(MEDIAN(AD11:AD20),"-")</f>
        <v>8.2706072759103471</v>
      </c>
      <c r="AE22" s="210">
        <f>IFERROR(MEDIAN(AE11:AE20),"-")</f>
        <v>8.09115556553839</v>
      </c>
      <c r="AF22" s="210">
        <f>IFERROR(MEDIAN(AF11:AF20),"-")</f>
        <v>8.254716360766297</v>
      </c>
      <c r="AG22" s="210">
        <f>IFERROR(MEDIAN(AG11:AG20),"-")</f>
        <v>6.7682418737004335</v>
      </c>
      <c r="AH22" s="210" t="s">
        <v>9</v>
      </c>
      <c r="AI22" s="210" t="s">
        <v>9</v>
      </c>
      <c r="AJ22" s="210" t="s">
        <v>9</v>
      </c>
      <c r="AK22" s="210" t="s">
        <v>9</v>
      </c>
      <c r="AL22" s="210" t="s">
        <v>9</v>
      </c>
    </row>
  </sheetData>
  <mergeCells count="14">
    <mergeCell ref="AH8:AL8"/>
    <mergeCell ref="AH9:AL9"/>
    <mergeCell ref="S8:W8"/>
    <mergeCell ref="S9:W9"/>
    <mergeCell ref="X8:AB8"/>
    <mergeCell ref="X9:AB9"/>
    <mergeCell ref="AC8:AG8"/>
    <mergeCell ref="AC9:AG9"/>
    <mergeCell ref="D21:E21"/>
    <mergeCell ref="D22:E22"/>
    <mergeCell ref="I8:M8"/>
    <mergeCell ref="I9:M9"/>
    <mergeCell ref="N8:R8"/>
    <mergeCell ref="N9:R9"/>
  </mergeCells>
  <pageMargins left="0.7" right="0.7" top="0.75" bottom="0.75" header="0.3" footer="0.3"/>
  <pageSetup orientation="portrait" r:id="rId1"/>
  <drawing r:id="rId2"/>
  <picture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pane xSplit="4" ySplit="10" topLeftCell="F45" activePane="bottomRight" state="frozen"/>
      <selection pane="topRight" activeCell="E1" sqref="E1"/>
      <selection pane="bottomLeft" activeCell="A11" sqref="A11"/>
      <selection pane="bottomRight" activeCell="F51" sqref="F51"/>
    </sheetView>
  </sheetViews>
  <sheetFormatPr defaultColWidth="12.6640625" defaultRowHeight="12.75" customHeight="1" x14ac:dyDescent="0.3"/>
  <cols>
    <col min="1" max="1" width="9.109375" customWidth="1"/>
    <col min="2" max="2" width="11.44140625" customWidth="1"/>
    <col min="3" max="3" width="52.5546875" customWidth="1"/>
    <col min="4" max="4" width="7.6640625" customWidth="1"/>
  </cols>
  <sheetData>
    <row r="1" spans="2:15" ht="21.75" customHeight="1" x14ac:dyDescent="0.3">
      <c r="E1" s="334" t="str">
        <f>HYPERLINK("#Incomestatement_IS!Notes","See the Notes for this Sheet")</f>
        <v>See the Notes for this Sheet</v>
      </c>
      <c r="F1" s="334"/>
      <c r="G1" s="334"/>
    </row>
    <row r="2" spans="2:15" ht="12.75" customHeight="1" x14ac:dyDescent="0.3">
      <c r="B2" s="64" t="s">
        <v>381</v>
      </c>
      <c r="C2" s="63" t="s">
        <v>728</v>
      </c>
    </row>
    <row r="3" spans="2:15" ht="12.75" customHeight="1" x14ac:dyDescent="0.3">
      <c r="B3" s="64" t="s">
        <v>0</v>
      </c>
      <c r="C3" s="63" t="s">
        <v>4</v>
      </c>
    </row>
    <row r="4" spans="2:15" ht="12.75" customHeight="1" x14ac:dyDescent="0.3">
      <c r="B4" s="64" t="s">
        <v>380</v>
      </c>
      <c r="C4" s="63" t="s">
        <v>379</v>
      </c>
    </row>
    <row r="5" spans="2:15" ht="12.75" customHeight="1" x14ac:dyDescent="0.3">
      <c r="B5" s="64" t="s">
        <v>378</v>
      </c>
      <c r="C5" s="63" t="s">
        <v>377</v>
      </c>
    </row>
    <row r="6" spans="2:15" ht="12.75" customHeight="1" x14ac:dyDescent="0.3">
      <c r="B6" s="64" t="s">
        <v>376</v>
      </c>
      <c r="C6" s="63" t="s">
        <v>375</v>
      </c>
    </row>
    <row r="7" spans="2:15" ht="12.75" customHeight="1" x14ac:dyDescent="0.3">
      <c r="B7" s="64" t="s">
        <v>374</v>
      </c>
      <c r="C7" s="63">
        <v>45014</v>
      </c>
    </row>
    <row r="8" spans="2:15" ht="12.75" customHeight="1" x14ac:dyDescent="0.3">
      <c r="E8" s="62" t="s">
        <v>373</v>
      </c>
      <c r="F8" s="62" t="s">
        <v>372</v>
      </c>
      <c r="G8" s="62" t="s">
        <v>371</v>
      </c>
      <c r="H8" s="62" t="s">
        <v>370</v>
      </c>
      <c r="I8" s="62" t="s">
        <v>369</v>
      </c>
      <c r="J8" s="62" t="s">
        <v>368</v>
      </c>
      <c r="K8" s="62" t="s">
        <v>367</v>
      </c>
      <c r="L8" s="62" t="s">
        <v>366</v>
      </c>
      <c r="M8" s="62" t="s">
        <v>365</v>
      </c>
      <c r="N8" s="62" t="s">
        <v>364</v>
      </c>
      <c r="O8" s="62" t="s">
        <v>363</v>
      </c>
    </row>
    <row r="9" spans="2:15" ht="12.75" customHeight="1" x14ac:dyDescent="0.3">
      <c r="E9" s="62" t="s">
        <v>773</v>
      </c>
      <c r="F9" s="62" t="s">
        <v>773</v>
      </c>
      <c r="G9" s="62" t="s">
        <v>773</v>
      </c>
      <c r="H9" s="62" t="s">
        <v>773</v>
      </c>
      <c r="I9" s="62" t="s">
        <v>773</v>
      </c>
      <c r="J9" s="62" t="s">
        <v>773</v>
      </c>
      <c r="K9" s="62" t="s">
        <v>774</v>
      </c>
      <c r="L9" s="62" t="s">
        <v>774</v>
      </c>
      <c r="M9" s="62" t="s">
        <v>774</v>
      </c>
      <c r="N9" s="62" t="s">
        <v>774</v>
      </c>
      <c r="O9" s="62" t="s">
        <v>774</v>
      </c>
    </row>
    <row r="10" spans="2:15" ht="12.75" customHeight="1" x14ac:dyDescent="0.3">
      <c r="B10" s="62" t="s">
        <v>362</v>
      </c>
      <c r="C10" s="62" t="s">
        <v>361</v>
      </c>
      <c r="D10" s="62" t="s">
        <v>360</v>
      </c>
      <c r="E10" s="62" t="str">
        <f t="shared" ref="E10:O10" si="0">IF(E$9="A","VA Actuals","Consensus")</f>
        <v>VA Actuals</v>
      </c>
      <c r="F10" s="62" t="str">
        <f t="shared" si="0"/>
        <v>VA Actuals</v>
      </c>
      <c r="G10" s="62" t="str">
        <f t="shared" si="0"/>
        <v>VA Actuals</v>
      </c>
      <c r="H10" s="62" t="str">
        <f t="shared" si="0"/>
        <v>VA Actuals</v>
      </c>
      <c r="I10" s="62" t="str">
        <f t="shared" si="0"/>
        <v>VA Actuals</v>
      </c>
      <c r="J10" s="62" t="str">
        <f t="shared" si="0"/>
        <v>VA Actuals</v>
      </c>
      <c r="K10" s="62" t="str">
        <f t="shared" si="0"/>
        <v>Consensus</v>
      </c>
      <c r="L10" s="62" t="str">
        <f t="shared" si="0"/>
        <v>Consensus</v>
      </c>
      <c r="M10" s="62" t="str">
        <f t="shared" si="0"/>
        <v>Consensus</v>
      </c>
      <c r="N10" s="62" t="str">
        <f t="shared" si="0"/>
        <v>Consensus</v>
      </c>
      <c r="O10" s="62" t="str">
        <f t="shared" si="0"/>
        <v>Consensus</v>
      </c>
    </row>
    <row r="11" spans="2:15" ht="12.75" customHeight="1" x14ac:dyDescent="0.3">
      <c r="B11" s="57" t="s">
        <v>269</v>
      </c>
      <c r="C11" s="58" t="s">
        <v>359</v>
      </c>
      <c r="D11" s="57" t="s">
        <v>268</v>
      </c>
      <c r="E11" s="56" t="s">
        <v>268</v>
      </c>
      <c r="F11" s="56" t="s">
        <v>268</v>
      </c>
      <c r="G11" s="56" t="s">
        <v>268</v>
      </c>
      <c r="H11" s="56" t="s">
        <v>268</v>
      </c>
      <c r="I11" s="56" t="s">
        <v>268</v>
      </c>
      <c r="J11" s="56" t="s">
        <v>268</v>
      </c>
      <c r="K11" s="56" t="s">
        <v>268</v>
      </c>
      <c r="L11" s="56" t="s">
        <v>268</v>
      </c>
      <c r="M11" s="56" t="s">
        <v>268</v>
      </c>
      <c r="N11" s="56" t="s">
        <v>268</v>
      </c>
      <c r="O11" s="56" t="s">
        <v>268</v>
      </c>
    </row>
    <row r="12" spans="2:15" ht="12.75" customHeight="1" x14ac:dyDescent="0.3">
      <c r="B12" s="57" t="s">
        <v>358</v>
      </c>
      <c r="C12" s="57" t="s">
        <v>357</v>
      </c>
      <c r="D12" s="57" t="s">
        <v>284</v>
      </c>
      <c r="E12" s="56">
        <v>2056.6</v>
      </c>
      <c r="F12" s="56">
        <v>2569.8000000000002</v>
      </c>
      <c r="G12" s="56">
        <v>3274.3</v>
      </c>
      <c r="H12" s="56">
        <v>3790.4</v>
      </c>
      <c r="I12" s="56">
        <v>4386.3999999999996</v>
      </c>
      <c r="J12" s="56">
        <v>5005</v>
      </c>
      <c r="K12" s="56">
        <v>5411.4416090857922</v>
      </c>
      <c r="L12" s="56">
        <v>6045.4130078080734</v>
      </c>
      <c r="M12" s="56">
        <v>6820.1311009431347</v>
      </c>
      <c r="N12" s="56">
        <v>7566.26908501464</v>
      </c>
      <c r="O12" s="56">
        <v>8327.8121776335574</v>
      </c>
    </row>
    <row r="13" spans="2:15" ht="12.75" customHeight="1" x14ac:dyDescent="0.3">
      <c r="B13" s="57" t="s">
        <v>356</v>
      </c>
      <c r="C13" s="57" t="s">
        <v>355</v>
      </c>
      <c r="D13" s="57" t="s">
        <v>284</v>
      </c>
      <c r="E13" s="56">
        <v>271.10000000000002</v>
      </c>
      <c r="F13" s="56">
        <v>252.8</v>
      </c>
      <c r="G13" s="56">
        <v>270.3</v>
      </c>
      <c r="H13" s="56">
        <v>281.89999999999998</v>
      </c>
      <c r="I13" s="56">
        <v>332.1</v>
      </c>
      <c r="J13" s="56">
        <v>381</v>
      </c>
      <c r="K13" s="56">
        <v>431.86353005021363</v>
      </c>
      <c r="L13" s="56">
        <v>470.1586009930449</v>
      </c>
      <c r="M13" s="56">
        <v>531.32151653293352</v>
      </c>
      <c r="N13" s="56">
        <v>544.03006335422731</v>
      </c>
      <c r="O13" s="56">
        <v>590.49863716162838</v>
      </c>
    </row>
    <row r="14" spans="2:15" ht="12.75" customHeight="1" x14ac:dyDescent="0.3">
      <c r="B14" s="57" t="s">
        <v>354</v>
      </c>
      <c r="C14" s="59" t="s">
        <v>353</v>
      </c>
      <c r="D14" s="57" t="s">
        <v>284</v>
      </c>
      <c r="E14" s="56">
        <v>32.299999999999997</v>
      </c>
      <c r="F14" s="56">
        <v>33.1</v>
      </c>
      <c r="G14" s="56">
        <v>54.6</v>
      </c>
      <c r="H14" s="56">
        <v>55.2</v>
      </c>
      <c r="I14" s="56">
        <v>86.4</v>
      </c>
      <c r="J14" s="56">
        <v>99</v>
      </c>
      <c r="K14" s="56">
        <v>84.301216428342499</v>
      </c>
      <c r="L14" s="56">
        <v>93.793584881834761</v>
      </c>
      <c r="M14" s="56">
        <v>96.421372050964564</v>
      </c>
      <c r="N14" s="56">
        <v>83.202672471209993</v>
      </c>
      <c r="O14" s="56">
        <v>84.429132771107504</v>
      </c>
    </row>
    <row r="15" spans="2:15" ht="12.75" customHeight="1" x14ac:dyDescent="0.3">
      <c r="B15" s="57" t="s">
        <v>352</v>
      </c>
      <c r="C15" s="58" t="s">
        <v>351</v>
      </c>
      <c r="D15" s="57" t="s">
        <v>284</v>
      </c>
      <c r="E15" s="56">
        <v>303.39999999999998</v>
      </c>
      <c r="F15" s="56">
        <v>285.89999999999998</v>
      </c>
      <c r="G15" s="56">
        <v>324.89999999999998</v>
      </c>
      <c r="H15" s="56">
        <v>337.1</v>
      </c>
      <c r="I15" s="56">
        <v>418.5</v>
      </c>
      <c r="J15" s="56">
        <v>480</v>
      </c>
      <c r="K15" s="56">
        <v>526.77511243859226</v>
      </c>
      <c r="L15" s="56">
        <v>573.88693046953108</v>
      </c>
      <c r="M15" s="56">
        <v>633.36988175149395</v>
      </c>
      <c r="N15" s="56">
        <v>595.22100082255099</v>
      </c>
      <c r="O15" s="56">
        <v>635.74764516555001</v>
      </c>
    </row>
    <row r="16" spans="2:15" ht="12.75" customHeight="1" x14ac:dyDescent="0.3">
      <c r="B16" s="57" t="s">
        <v>350</v>
      </c>
      <c r="C16" s="57" t="s">
        <v>349</v>
      </c>
      <c r="D16" s="57" t="s">
        <v>284</v>
      </c>
      <c r="E16" s="56">
        <v>1785.5</v>
      </c>
      <c r="F16" s="56">
        <v>2317</v>
      </c>
      <c r="G16" s="56">
        <v>3004</v>
      </c>
      <c r="H16" s="56">
        <v>3508.5</v>
      </c>
      <c r="I16" s="56">
        <v>4054.3</v>
      </c>
      <c r="J16" s="56">
        <v>4624</v>
      </c>
      <c r="K16" s="56">
        <v>4979.5780790355784</v>
      </c>
      <c r="L16" s="56">
        <v>5575.2544068150291</v>
      </c>
      <c r="M16" s="56">
        <v>6288.8095844102008</v>
      </c>
      <c r="N16" s="56">
        <v>7022.2390216604135</v>
      </c>
      <c r="O16" s="56">
        <v>7737.3135404719269</v>
      </c>
    </row>
    <row r="17" spans="2:15" ht="12.75" customHeight="1" x14ac:dyDescent="0.3">
      <c r="B17" s="57" t="s">
        <v>348</v>
      </c>
      <c r="C17" s="57" t="s">
        <v>347</v>
      </c>
      <c r="D17" s="57" t="s">
        <v>284</v>
      </c>
      <c r="E17" s="56">
        <v>1753.2</v>
      </c>
      <c r="F17" s="56">
        <v>2283.9</v>
      </c>
      <c r="G17" s="56">
        <v>2949.4</v>
      </c>
      <c r="H17" s="56">
        <v>3453.3</v>
      </c>
      <c r="I17" s="56">
        <v>3967.9</v>
      </c>
      <c r="J17" s="56">
        <v>4525</v>
      </c>
      <c r="K17" s="56">
        <v>4895.2554055856535</v>
      </c>
      <c r="L17" s="56">
        <v>5482.4633475740329</v>
      </c>
      <c r="M17" s="56">
        <v>6150.0739504726353</v>
      </c>
      <c r="N17" s="56">
        <v>6746.6251613401464</v>
      </c>
      <c r="O17" s="56">
        <v>7403.7315241245997</v>
      </c>
    </row>
    <row r="18" spans="2:15" ht="12.75" customHeight="1" x14ac:dyDescent="0.3">
      <c r="B18" s="57" t="s">
        <v>346</v>
      </c>
      <c r="C18" s="59" t="s">
        <v>345</v>
      </c>
      <c r="D18" s="57" t="s">
        <v>284</v>
      </c>
      <c r="E18" s="56">
        <v>980</v>
      </c>
      <c r="F18" s="56">
        <v>1074.5</v>
      </c>
      <c r="G18" s="56">
        <v>1160.3</v>
      </c>
      <c r="H18" s="56">
        <v>1255.7</v>
      </c>
      <c r="I18" s="56">
        <v>1388.3</v>
      </c>
      <c r="J18" s="56">
        <v>1482</v>
      </c>
      <c r="K18" s="56">
        <v>1585.5470001020863</v>
      </c>
      <c r="L18" s="56">
        <v>1735.3084506043724</v>
      </c>
      <c r="M18" s="56">
        <v>1922.3806875010778</v>
      </c>
      <c r="N18" s="56">
        <v>2120.0528643441498</v>
      </c>
      <c r="O18" s="56">
        <v>2297.4759122328232</v>
      </c>
    </row>
    <row r="19" spans="2:15" ht="12.75" customHeight="1" x14ac:dyDescent="0.3">
      <c r="B19" s="57" t="s">
        <v>344</v>
      </c>
      <c r="C19" s="61" t="s">
        <v>343</v>
      </c>
      <c r="D19" s="57" t="s">
        <v>284</v>
      </c>
      <c r="E19" s="56">
        <v>107.3</v>
      </c>
      <c r="F19" s="56">
        <v>109.4</v>
      </c>
      <c r="G19" s="56">
        <v>150</v>
      </c>
      <c r="H19" s="56">
        <v>184.6</v>
      </c>
      <c r="I19" s="56">
        <v>234.8</v>
      </c>
      <c r="J19" s="56">
        <v>263</v>
      </c>
      <c r="K19" s="56">
        <v>286.210439731382</v>
      </c>
      <c r="L19" s="56">
        <v>316.55096358895287</v>
      </c>
      <c r="M19" s="56">
        <v>350.23878804264729</v>
      </c>
      <c r="N19" s="56">
        <v>379.28254423177998</v>
      </c>
      <c r="O19" s="56">
        <v>415.04974062945001</v>
      </c>
    </row>
    <row r="20" spans="2:15" ht="12.75" customHeight="1" x14ac:dyDescent="0.3">
      <c r="B20" s="57" t="s">
        <v>342</v>
      </c>
      <c r="C20" s="60" t="s">
        <v>341</v>
      </c>
      <c r="D20" s="57" t="s">
        <v>284</v>
      </c>
      <c r="E20" s="56">
        <v>1087.3</v>
      </c>
      <c r="F20" s="56">
        <v>1183.9000000000001</v>
      </c>
      <c r="G20" s="56">
        <v>1310.3</v>
      </c>
      <c r="H20" s="56">
        <v>1440.3</v>
      </c>
      <c r="I20" s="56">
        <v>1623.1</v>
      </c>
      <c r="J20" s="56">
        <v>1745</v>
      </c>
      <c r="K20" s="56">
        <v>1862.3922371996362</v>
      </c>
      <c r="L20" s="56">
        <v>2050.6451120960601</v>
      </c>
      <c r="M20" s="56">
        <v>2258.5263599837249</v>
      </c>
      <c r="N20" s="56">
        <v>2459.6023281105049</v>
      </c>
      <c r="O20" s="56">
        <v>2684.805859014225</v>
      </c>
    </row>
    <row r="21" spans="2:15" ht="12.75" customHeight="1" x14ac:dyDescent="0.3">
      <c r="B21" s="57" t="s">
        <v>340</v>
      </c>
      <c r="C21" s="59" t="s">
        <v>339</v>
      </c>
      <c r="D21" s="57" t="s">
        <v>284</v>
      </c>
      <c r="E21" s="56">
        <v>672.6</v>
      </c>
      <c r="F21" s="56">
        <v>642.5</v>
      </c>
      <c r="G21" s="56">
        <v>727</v>
      </c>
      <c r="H21" s="56">
        <v>786.5</v>
      </c>
      <c r="I21" s="56">
        <v>892.7</v>
      </c>
      <c r="J21" s="56">
        <v>952</v>
      </c>
      <c r="K21" s="56">
        <v>1025.7758732122215</v>
      </c>
      <c r="L21" s="56">
        <v>1122.7134840899039</v>
      </c>
      <c r="M21" s="56">
        <v>1244.4323538264155</v>
      </c>
      <c r="N21" s="56">
        <v>1359.1421462682599</v>
      </c>
      <c r="O21" s="56">
        <v>1474.12094332075</v>
      </c>
    </row>
    <row r="22" spans="2:15" ht="12.75" customHeight="1" x14ac:dyDescent="0.3">
      <c r="B22" s="57" t="s">
        <v>338</v>
      </c>
      <c r="C22" s="61" t="s">
        <v>337</v>
      </c>
      <c r="D22" s="57" t="s">
        <v>284</v>
      </c>
      <c r="E22" s="56">
        <v>82.9</v>
      </c>
      <c r="F22" s="56">
        <v>82.5</v>
      </c>
      <c r="G22" s="56">
        <v>124.1</v>
      </c>
      <c r="H22" s="56">
        <v>146</v>
      </c>
      <c r="I22" s="56">
        <v>222.1</v>
      </c>
      <c r="J22" s="56">
        <v>267</v>
      </c>
      <c r="K22" s="56">
        <v>278.77574429612099</v>
      </c>
      <c r="L22" s="56">
        <v>309.20091799515387</v>
      </c>
      <c r="M22" s="56">
        <v>341.5639883276217</v>
      </c>
      <c r="N22" s="56">
        <v>365.40363488188001</v>
      </c>
      <c r="O22" s="56">
        <v>400.24701957912498</v>
      </c>
    </row>
    <row r="23" spans="2:15" ht="12.75" customHeight="1" x14ac:dyDescent="0.3">
      <c r="B23" s="57" t="s">
        <v>336</v>
      </c>
      <c r="C23" s="60" t="s">
        <v>335</v>
      </c>
      <c r="D23" s="57" t="s">
        <v>284</v>
      </c>
      <c r="E23" s="56">
        <v>755.5</v>
      </c>
      <c r="F23" s="56">
        <v>725</v>
      </c>
      <c r="G23" s="56">
        <v>851.1</v>
      </c>
      <c r="H23" s="56">
        <v>932.5</v>
      </c>
      <c r="I23" s="56">
        <v>1114.8</v>
      </c>
      <c r="J23" s="56">
        <v>1219</v>
      </c>
      <c r="K23" s="56">
        <v>1306.5000421899563</v>
      </c>
      <c r="L23" s="56">
        <v>1444.4753439111375</v>
      </c>
      <c r="M23" s="56">
        <v>1582.9499532240839</v>
      </c>
      <c r="N23" s="56">
        <v>1732.2040079242699</v>
      </c>
      <c r="O23" s="56">
        <v>1892.655769884555</v>
      </c>
    </row>
    <row r="24" spans="2:15" ht="12.75" customHeight="1" x14ac:dyDescent="0.3">
      <c r="B24" s="57" t="s">
        <v>334</v>
      </c>
      <c r="C24" s="59" t="s">
        <v>333</v>
      </c>
      <c r="D24" s="57" t="s">
        <v>284</v>
      </c>
      <c r="E24" s="56">
        <v>244.9</v>
      </c>
      <c r="F24" s="56">
        <v>284</v>
      </c>
      <c r="G24" s="56">
        <v>314.10000000000002</v>
      </c>
      <c r="H24" s="56">
        <v>354.4</v>
      </c>
      <c r="I24" s="56">
        <v>375.6</v>
      </c>
      <c r="J24" s="56">
        <v>405</v>
      </c>
      <c r="K24" s="56">
        <v>441.15154677015647</v>
      </c>
      <c r="L24" s="56">
        <v>477.62828691750951</v>
      </c>
      <c r="M24" s="56">
        <v>517.85958601617517</v>
      </c>
      <c r="N24" s="56">
        <v>553.92252799273967</v>
      </c>
      <c r="O24" s="56">
        <v>597.80284698886203</v>
      </c>
    </row>
    <row r="25" spans="2:15" ht="12.75" customHeight="1" x14ac:dyDescent="0.3">
      <c r="B25" s="57" t="s">
        <v>332</v>
      </c>
      <c r="C25" s="61" t="s">
        <v>331</v>
      </c>
      <c r="D25" s="57" t="s">
        <v>284</v>
      </c>
      <c r="E25" s="56">
        <v>60.3</v>
      </c>
      <c r="F25" s="56">
        <v>56.1</v>
      </c>
      <c r="G25" s="56">
        <v>91.5</v>
      </c>
      <c r="H25" s="56">
        <v>59.5</v>
      </c>
      <c r="I25" s="56">
        <v>196.1</v>
      </c>
      <c r="J25" s="56">
        <v>127</v>
      </c>
      <c r="K25" s="56">
        <v>108.58013766612672</v>
      </c>
      <c r="L25" s="56">
        <v>118.25312969872786</v>
      </c>
      <c r="M25" s="56">
        <v>130.17179739596986</v>
      </c>
      <c r="N25" s="56">
        <v>121.79666702888299</v>
      </c>
      <c r="O25" s="56">
        <v>133.849282034156</v>
      </c>
    </row>
    <row r="26" spans="2:15" ht="12.75" customHeight="1" x14ac:dyDescent="0.3">
      <c r="B26" s="57" t="s">
        <v>330</v>
      </c>
      <c r="C26" s="60" t="s">
        <v>329</v>
      </c>
      <c r="D26" s="57" t="s">
        <v>284</v>
      </c>
      <c r="E26" s="56">
        <v>305.2</v>
      </c>
      <c r="F26" s="56">
        <v>340.1</v>
      </c>
      <c r="G26" s="56">
        <v>405.6</v>
      </c>
      <c r="H26" s="56">
        <v>413.9</v>
      </c>
      <c r="I26" s="56">
        <v>571.70000000000005</v>
      </c>
      <c r="J26" s="56">
        <v>532</v>
      </c>
      <c r="K26" s="56">
        <v>549.1108980063924</v>
      </c>
      <c r="L26" s="56">
        <v>598.55231234690439</v>
      </c>
      <c r="M26" s="56">
        <v>651.19416729274951</v>
      </c>
      <c r="N26" s="56">
        <v>695.82297091799251</v>
      </c>
      <c r="O26" s="56">
        <v>758.28461513144896</v>
      </c>
    </row>
    <row r="27" spans="2:15" ht="12.75" customHeight="1" x14ac:dyDescent="0.3">
      <c r="B27" s="57" t="s">
        <v>328</v>
      </c>
      <c r="C27" s="59" t="s">
        <v>327</v>
      </c>
      <c r="D27" s="57" t="s">
        <v>284</v>
      </c>
      <c r="E27" s="56">
        <v>114.3</v>
      </c>
      <c r="F27" s="56">
        <v>59.9</v>
      </c>
      <c r="G27" s="56">
        <v>39.4</v>
      </c>
      <c r="H27" s="56">
        <v>37.5</v>
      </c>
      <c r="I27" s="56">
        <v>40.700000000000003</v>
      </c>
      <c r="J27" s="56">
        <v>40</v>
      </c>
      <c r="K27" s="56">
        <v>38.280858537751683</v>
      </c>
      <c r="L27" s="56">
        <v>37.841268095919069</v>
      </c>
      <c r="M27" s="56">
        <v>37.569797841021014</v>
      </c>
      <c r="N27" s="56">
        <v>22</v>
      </c>
      <c r="O27" s="56">
        <v>20</v>
      </c>
    </row>
    <row r="28" spans="2:15" ht="12.75" customHeight="1" x14ac:dyDescent="0.3">
      <c r="B28" s="57" t="s">
        <v>326</v>
      </c>
      <c r="C28" s="58" t="s">
        <v>325</v>
      </c>
      <c r="D28" s="57" t="s">
        <v>284</v>
      </c>
      <c r="E28" s="56">
        <v>1897.5</v>
      </c>
      <c r="F28" s="56">
        <v>2001</v>
      </c>
      <c r="G28" s="56">
        <v>2201.4</v>
      </c>
      <c r="H28" s="56">
        <v>2396.6</v>
      </c>
      <c r="I28" s="56">
        <v>2656.9</v>
      </c>
      <c r="J28" s="56">
        <v>2839</v>
      </c>
      <c r="K28" s="56">
        <v>3052.4744200844652</v>
      </c>
      <c r="L28" s="56">
        <v>3335.6502216117856</v>
      </c>
      <c r="M28" s="56">
        <v>3684.6726273436689</v>
      </c>
      <c r="N28" s="56">
        <v>4033.11753860515</v>
      </c>
      <c r="O28" s="56">
        <v>4369.3997025424369</v>
      </c>
    </row>
    <row r="29" spans="2:15" ht="12.75" customHeight="1" x14ac:dyDescent="0.3">
      <c r="B29" s="57" t="s">
        <v>324</v>
      </c>
      <c r="C29" s="59" t="s">
        <v>323</v>
      </c>
      <c r="D29" s="57" t="s">
        <v>284</v>
      </c>
      <c r="E29" s="56">
        <v>364.8</v>
      </c>
      <c r="F29" s="56">
        <v>307.89999999999998</v>
      </c>
      <c r="G29" s="56">
        <v>405</v>
      </c>
      <c r="H29" s="56">
        <v>427.6</v>
      </c>
      <c r="I29" s="56">
        <v>693</v>
      </c>
      <c r="J29" s="56">
        <v>697</v>
      </c>
      <c r="K29" s="56">
        <v>660.91633857676231</v>
      </c>
      <c r="L29" s="56">
        <v>724.54850616190242</v>
      </c>
      <c r="M29" s="56">
        <v>795.06279532514441</v>
      </c>
      <c r="N29" s="56">
        <v>866.48284614253998</v>
      </c>
      <c r="O29" s="56">
        <v>949.14604224273</v>
      </c>
    </row>
    <row r="30" spans="2:15" ht="12.75" customHeight="1" x14ac:dyDescent="0.3">
      <c r="B30" s="57" t="s">
        <v>322</v>
      </c>
      <c r="C30" s="58" t="s">
        <v>321</v>
      </c>
      <c r="D30" s="57" t="s">
        <v>284</v>
      </c>
      <c r="E30" s="56">
        <v>2262.3000000000002</v>
      </c>
      <c r="F30" s="56">
        <v>2308.9</v>
      </c>
      <c r="G30" s="56">
        <v>2606.4</v>
      </c>
      <c r="H30" s="56">
        <v>2824.2</v>
      </c>
      <c r="I30" s="56">
        <v>3350.3</v>
      </c>
      <c r="J30" s="56">
        <v>3536</v>
      </c>
      <c r="K30" s="56">
        <v>3755.9818072167113</v>
      </c>
      <c r="L30" s="56">
        <v>4126.4303012085029</v>
      </c>
      <c r="M30" s="56">
        <v>4524.1974437925737</v>
      </c>
      <c r="N30" s="56">
        <v>4887.6293069527646</v>
      </c>
      <c r="O30" s="56">
        <v>5335.7462440302297</v>
      </c>
    </row>
    <row r="31" spans="2:15" ht="12.75" customHeight="1" x14ac:dyDescent="0.3">
      <c r="B31" s="57" t="s">
        <v>320</v>
      </c>
      <c r="C31" s="57" t="s">
        <v>319</v>
      </c>
      <c r="D31" s="57" t="s">
        <v>284</v>
      </c>
      <c r="E31" s="56">
        <v>-112</v>
      </c>
      <c r="F31" s="56">
        <v>316</v>
      </c>
      <c r="G31" s="56">
        <v>802.6</v>
      </c>
      <c r="H31" s="56">
        <v>1111.9000000000001</v>
      </c>
      <c r="I31" s="56">
        <v>1397.4</v>
      </c>
      <c r="J31" s="56">
        <v>1785</v>
      </c>
      <c r="K31" s="56">
        <v>1927.1036589511139</v>
      </c>
      <c r="L31" s="56">
        <v>2239.6041852032431</v>
      </c>
      <c r="M31" s="56">
        <v>2604.1369570665324</v>
      </c>
      <c r="N31" s="56">
        <v>2989.1214830552635</v>
      </c>
      <c r="O31" s="56">
        <v>3367.9138379294968</v>
      </c>
    </row>
    <row r="32" spans="2:15" ht="12.75" customHeight="1" x14ac:dyDescent="0.3">
      <c r="B32" s="57" t="s">
        <v>318</v>
      </c>
      <c r="C32" s="61" t="s">
        <v>317</v>
      </c>
      <c r="D32" s="57" t="s">
        <v>284</v>
      </c>
      <c r="E32" s="56">
        <v>245</v>
      </c>
      <c r="F32" s="56">
        <v>249.5</v>
      </c>
      <c r="G32" s="56">
        <v>362.4</v>
      </c>
      <c r="H32" s="56">
        <v>399.8</v>
      </c>
      <c r="I32" s="56">
        <v>558.5</v>
      </c>
      <c r="J32" s="56">
        <v>660</v>
      </c>
      <c r="K32" s="56">
        <v>705.36001480900404</v>
      </c>
      <c r="L32" s="56">
        <v>780.26582543129973</v>
      </c>
      <c r="M32" s="56">
        <v>845.09845689600127</v>
      </c>
      <c r="N32" s="56">
        <v>923.97108329931018</v>
      </c>
      <c r="O32" s="56">
        <v>987.19021933205397</v>
      </c>
    </row>
    <row r="33" spans="2:15" ht="12.75" customHeight="1" x14ac:dyDescent="0.3">
      <c r="B33" s="57" t="s">
        <v>316</v>
      </c>
      <c r="C33" s="61" t="s">
        <v>315</v>
      </c>
      <c r="D33" s="57" t="s">
        <v>284</v>
      </c>
      <c r="E33" s="56">
        <v>152.1</v>
      </c>
      <c r="F33" s="56">
        <v>91.5</v>
      </c>
      <c r="G33" s="56">
        <v>97.2</v>
      </c>
      <c r="H33" s="56">
        <v>83</v>
      </c>
      <c r="I33" s="56">
        <v>220</v>
      </c>
      <c r="J33" s="56">
        <v>136</v>
      </c>
      <c r="K33" s="56">
        <v>87.621780367816882</v>
      </c>
      <c r="L33" s="56">
        <v>87.519175534782335</v>
      </c>
      <c r="M33" s="56">
        <v>83.056861317086259</v>
      </c>
      <c r="N33" s="56">
        <v>53.75</v>
      </c>
      <c r="O33" s="56">
        <v>53.75</v>
      </c>
    </row>
    <row r="34" spans="2:15" ht="12.75" customHeight="1" x14ac:dyDescent="0.3">
      <c r="B34" s="57" t="s">
        <v>314</v>
      </c>
      <c r="C34" s="60" t="s">
        <v>313</v>
      </c>
      <c r="D34" s="57" t="s">
        <v>284</v>
      </c>
      <c r="E34" s="56">
        <v>397.1</v>
      </c>
      <c r="F34" s="56">
        <v>341</v>
      </c>
      <c r="G34" s="56">
        <v>459.6</v>
      </c>
      <c r="H34" s="56">
        <v>482.8</v>
      </c>
      <c r="I34" s="56">
        <v>779.8</v>
      </c>
      <c r="J34" s="56">
        <v>796</v>
      </c>
      <c r="K34" s="56">
        <v>806.30279401840926</v>
      </c>
      <c r="L34" s="56">
        <v>889.32185194811632</v>
      </c>
      <c r="M34" s="56">
        <v>966.68899414348448</v>
      </c>
      <c r="N34" s="56">
        <v>987.51610038361503</v>
      </c>
      <c r="O34" s="56">
        <v>1047.6845068292189</v>
      </c>
    </row>
    <row r="35" spans="2:15" ht="12.75" customHeight="1" x14ac:dyDescent="0.3">
      <c r="B35" s="57" t="s">
        <v>312</v>
      </c>
      <c r="C35" s="58" t="s">
        <v>311</v>
      </c>
      <c r="D35" s="57" t="s">
        <v>284</v>
      </c>
      <c r="E35" s="56">
        <v>-509.1</v>
      </c>
      <c r="F35" s="56">
        <v>-25.000000000000199</v>
      </c>
      <c r="G35" s="56">
        <v>343</v>
      </c>
      <c r="H35" s="56">
        <v>629.1</v>
      </c>
      <c r="I35" s="56">
        <v>617.6</v>
      </c>
      <c r="J35" s="56">
        <v>989</v>
      </c>
      <c r="K35" s="56">
        <v>1122.1692204611224</v>
      </c>
      <c r="L35" s="56">
        <v>1360.0149104793882</v>
      </c>
      <c r="M35" s="56">
        <v>1651.6056342508414</v>
      </c>
      <c r="N35" s="56">
        <v>2001.605382671645</v>
      </c>
      <c r="O35" s="56">
        <v>2320.2293311002727</v>
      </c>
    </row>
    <row r="36" spans="2:15" ht="12.75" customHeight="1" x14ac:dyDescent="0.3">
      <c r="B36" s="57" t="s">
        <v>310</v>
      </c>
      <c r="C36" s="57" t="s">
        <v>309</v>
      </c>
      <c r="D36" s="57" t="s">
        <v>284</v>
      </c>
      <c r="E36" s="56">
        <v>-19.940000000000083</v>
      </c>
      <c r="F36" s="56">
        <v>397.85</v>
      </c>
      <c r="G36" s="56">
        <v>900.44</v>
      </c>
      <c r="H36" s="56">
        <v>1208.2</v>
      </c>
      <c r="I36" s="56">
        <v>1508.66</v>
      </c>
      <c r="J36" s="56">
        <v>1914.5</v>
      </c>
      <c r="K36" s="56">
        <v>2069.7521228519977</v>
      </c>
      <c r="L36" s="56">
        <v>2414.8672605848751</v>
      </c>
      <c r="M36" s="56">
        <v>2781.5099908562534</v>
      </c>
      <c r="N36" s="56">
        <v>4385.6469618095398</v>
      </c>
      <c r="O36" s="56" t="s">
        <v>9</v>
      </c>
    </row>
    <row r="37" spans="2:15" ht="12.75" customHeight="1" x14ac:dyDescent="0.3">
      <c r="B37" s="57" t="s">
        <v>308</v>
      </c>
      <c r="C37" s="57" t="s">
        <v>307</v>
      </c>
      <c r="D37" s="57" t="s">
        <v>284</v>
      </c>
      <c r="E37" s="56">
        <v>-31.7</v>
      </c>
      <c r="F37" s="56">
        <v>-40.4</v>
      </c>
      <c r="G37" s="56">
        <v>-45</v>
      </c>
      <c r="H37" s="56">
        <v>-40.700000000000003</v>
      </c>
      <c r="I37" s="56">
        <v>-56.9</v>
      </c>
      <c r="J37" s="56">
        <v>-44</v>
      </c>
      <c r="K37" s="56">
        <v>-20.319013223849776</v>
      </c>
      <c r="L37" s="56">
        <v>-37.521799623147963</v>
      </c>
      <c r="M37" s="56">
        <v>-36.900044957725164</v>
      </c>
      <c r="N37" s="56">
        <v>-67.309354307881662</v>
      </c>
      <c r="O37" s="56">
        <v>-80.121680666115338</v>
      </c>
    </row>
    <row r="38" spans="2:15" ht="12.75" customHeight="1" x14ac:dyDescent="0.3">
      <c r="B38" s="57" t="s">
        <v>306</v>
      </c>
      <c r="C38" s="59" t="s">
        <v>305</v>
      </c>
      <c r="D38" s="57" t="s">
        <v>284</v>
      </c>
      <c r="E38" s="56">
        <v>16.5</v>
      </c>
      <c r="F38" s="56">
        <v>-22.7</v>
      </c>
      <c r="G38" s="56">
        <v>3.2</v>
      </c>
      <c r="H38" s="56">
        <v>41.7</v>
      </c>
      <c r="I38" s="56">
        <v>-4</v>
      </c>
      <c r="J38" s="56">
        <v>-1</v>
      </c>
      <c r="K38" s="56">
        <v>-26.064453124998451</v>
      </c>
      <c r="L38" s="56">
        <v>-25.647590637206552</v>
      </c>
      <c r="M38" s="56">
        <v>-25.5313186943571</v>
      </c>
      <c r="N38" s="56">
        <v>-52.999999999994998</v>
      </c>
      <c r="O38" s="56">
        <v>-53.000000000001997</v>
      </c>
    </row>
    <row r="39" spans="2:15" ht="12.75" customHeight="1" x14ac:dyDescent="0.3">
      <c r="B39" s="57" t="s">
        <v>304</v>
      </c>
      <c r="C39" s="58" t="s">
        <v>303</v>
      </c>
      <c r="D39" s="57" t="s">
        <v>284</v>
      </c>
      <c r="E39" s="56">
        <v>-48.2</v>
      </c>
      <c r="F39" s="56">
        <v>-17.7</v>
      </c>
      <c r="G39" s="56">
        <v>-48.2</v>
      </c>
      <c r="H39" s="56">
        <v>-82.4</v>
      </c>
      <c r="I39" s="56">
        <v>-52.9</v>
      </c>
      <c r="J39" s="56">
        <v>-43</v>
      </c>
      <c r="K39" s="56">
        <v>-12.399715274517019</v>
      </c>
      <c r="L39" s="56">
        <v>-29.597943933034252</v>
      </c>
      <c r="M39" s="56">
        <v>-26.872801474030151</v>
      </c>
      <c r="N39" s="56">
        <v>-49.642687641216668</v>
      </c>
      <c r="O39" s="56">
        <v>-62.455013999447999</v>
      </c>
    </row>
    <row r="40" spans="2:15" ht="12.75" customHeight="1" x14ac:dyDescent="0.3">
      <c r="B40" s="57" t="s">
        <v>302</v>
      </c>
      <c r="C40" s="57" t="s">
        <v>301</v>
      </c>
      <c r="D40" s="57" t="s">
        <v>284</v>
      </c>
      <c r="E40" s="56">
        <v>-143.69999999999999</v>
      </c>
      <c r="F40" s="56">
        <v>275.60000000000002</v>
      </c>
      <c r="G40" s="56">
        <v>757.6</v>
      </c>
      <c r="H40" s="56">
        <v>1071.2</v>
      </c>
      <c r="I40" s="56">
        <v>1340.5</v>
      </c>
      <c r="J40" s="56">
        <v>1741</v>
      </c>
      <c r="K40" s="56">
        <v>1905.2750525541041</v>
      </c>
      <c r="L40" s="56">
        <v>2202.103431999004</v>
      </c>
      <c r="M40" s="56">
        <v>2566.1795822317526</v>
      </c>
      <c r="N40" s="56">
        <v>2921.81212874738</v>
      </c>
      <c r="O40" s="56">
        <v>3287.79215726338</v>
      </c>
    </row>
    <row r="41" spans="2:15" ht="12.75" customHeight="1" x14ac:dyDescent="0.3">
      <c r="B41" s="57" t="s">
        <v>300</v>
      </c>
      <c r="C41" s="59" t="s">
        <v>299</v>
      </c>
      <c r="D41" s="57" t="s">
        <v>284</v>
      </c>
      <c r="E41" s="56">
        <v>413.6</v>
      </c>
      <c r="F41" s="56">
        <v>318.30000000000018</v>
      </c>
      <c r="G41" s="56">
        <v>462.8</v>
      </c>
      <c r="H41" s="56">
        <v>524.5</v>
      </c>
      <c r="I41" s="56">
        <v>775.8</v>
      </c>
      <c r="J41" s="56">
        <v>795</v>
      </c>
      <c r="K41" s="56">
        <v>797.63779243402121</v>
      </c>
      <c r="L41" s="56">
        <v>873.44549779226122</v>
      </c>
      <c r="M41" s="56">
        <v>955.92595614977859</v>
      </c>
      <c r="N41" s="56">
        <v>969.84943371694999</v>
      </c>
      <c r="O41" s="56">
        <v>1030.0178401625533</v>
      </c>
    </row>
    <row r="42" spans="2:15" ht="12.75" customHeight="1" x14ac:dyDescent="0.3">
      <c r="B42" s="57" t="s">
        <v>298</v>
      </c>
      <c r="C42" s="58" t="s">
        <v>297</v>
      </c>
      <c r="D42" s="57" t="s">
        <v>284</v>
      </c>
      <c r="E42" s="56">
        <v>-557.29999999999995</v>
      </c>
      <c r="F42" s="56">
        <v>-42.700000000000202</v>
      </c>
      <c r="G42" s="56">
        <v>294.8</v>
      </c>
      <c r="H42" s="56">
        <v>546.70000000000005</v>
      </c>
      <c r="I42" s="56">
        <v>564.70000000000005</v>
      </c>
      <c r="J42" s="56">
        <v>946</v>
      </c>
      <c r="K42" s="56">
        <v>1110.9472272327171</v>
      </c>
      <c r="L42" s="56">
        <v>1321.5706130942931</v>
      </c>
      <c r="M42" s="56">
        <v>1624.7328327768123</v>
      </c>
      <c r="N42" s="56">
        <v>1951.96269503043</v>
      </c>
      <c r="O42" s="56">
        <v>2257.7743171008265</v>
      </c>
    </row>
    <row r="43" spans="2:15" ht="12.75" customHeight="1" x14ac:dyDescent="0.3">
      <c r="B43" s="57" t="s">
        <v>296</v>
      </c>
      <c r="C43" s="57" t="s">
        <v>295</v>
      </c>
      <c r="D43" s="57" t="s">
        <v>284</v>
      </c>
      <c r="E43" s="56">
        <v>-37.4</v>
      </c>
      <c r="F43" s="56">
        <v>52.3</v>
      </c>
      <c r="G43" s="56">
        <v>136.4</v>
      </c>
      <c r="H43" s="56">
        <v>171.4</v>
      </c>
      <c r="I43" s="56">
        <v>214.4</v>
      </c>
      <c r="J43" s="56">
        <v>296</v>
      </c>
      <c r="K43" s="56">
        <v>342.94950945973881</v>
      </c>
      <c r="L43" s="56">
        <v>392.83833338836223</v>
      </c>
      <c r="M43" s="56">
        <v>458.86519075744047</v>
      </c>
      <c r="N43" s="56">
        <v>516.99836268552735</v>
      </c>
      <c r="O43" s="56">
        <v>588.01282912275406</v>
      </c>
    </row>
    <row r="44" spans="2:15" ht="12.75" customHeight="1" x14ac:dyDescent="0.3">
      <c r="B44" s="57" t="s">
        <v>294</v>
      </c>
      <c r="C44" s="59" t="s">
        <v>293</v>
      </c>
      <c r="D44" s="57" t="s">
        <v>284</v>
      </c>
      <c r="E44" s="56">
        <v>47</v>
      </c>
      <c r="F44" s="56">
        <v>-14.2</v>
      </c>
      <c r="G44" s="56">
        <v>-56.1</v>
      </c>
      <c r="H44" s="56">
        <v>-832.9</v>
      </c>
      <c r="I44" s="56">
        <v>-146.69999999999999</v>
      </c>
      <c r="J44" s="56">
        <v>-173</v>
      </c>
      <c r="K44" s="56">
        <v>-117.88526348259106</v>
      </c>
      <c r="L44" s="56">
        <v>-124.06975597659709</v>
      </c>
      <c r="M44" s="56">
        <v>-147.75587211963139</v>
      </c>
      <c r="N44" s="56">
        <v>-131.19618537312132</v>
      </c>
      <c r="O44" s="56">
        <v>-137.456893214605</v>
      </c>
    </row>
    <row r="45" spans="2:15" ht="12.75" customHeight="1" x14ac:dyDescent="0.3">
      <c r="B45" s="57" t="s">
        <v>292</v>
      </c>
      <c r="C45" s="58" t="s">
        <v>291</v>
      </c>
      <c r="D45" s="57" t="s">
        <v>284</v>
      </c>
      <c r="E45" s="56">
        <v>9.6</v>
      </c>
      <c r="F45" s="56">
        <v>38.1</v>
      </c>
      <c r="G45" s="56">
        <v>80.3</v>
      </c>
      <c r="H45" s="56">
        <v>-661.5</v>
      </c>
      <c r="I45" s="56">
        <v>67.7</v>
      </c>
      <c r="J45" s="56">
        <v>123</v>
      </c>
      <c r="K45" s="56">
        <v>229.11321425380387</v>
      </c>
      <c r="L45" s="56">
        <v>272.39986692204519</v>
      </c>
      <c r="M45" s="56">
        <v>320.70615580840013</v>
      </c>
      <c r="N45" s="56">
        <v>385.802177312406</v>
      </c>
      <c r="O45" s="56">
        <v>450.55593590814902</v>
      </c>
    </row>
    <row r="46" spans="2:15" ht="12.75" customHeight="1" x14ac:dyDescent="0.3">
      <c r="B46" s="57" t="s">
        <v>290</v>
      </c>
      <c r="C46" s="57" t="s">
        <v>289</v>
      </c>
      <c r="D46" s="57" t="s">
        <v>284</v>
      </c>
      <c r="E46" s="56">
        <v>-106.3</v>
      </c>
      <c r="F46" s="56">
        <v>223.3</v>
      </c>
      <c r="G46" s="56">
        <v>621.20000000000005</v>
      </c>
      <c r="H46" s="56">
        <v>899.80000000000098</v>
      </c>
      <c r="I46" s="56">
        <v>1126.0999999999999</v>
      </c>
      <c r="J46" s="56">
        <v>1445</v>
      </c>
      <c r="K46" s="56">
        <v>1563.8867489263739</v>
      </c>
      <c r="L46" s="56">
        <v>1808.907553763707</v>
      </c>
      <c r="M46" s="56">
        <v>2111.1490308853467</v>
      </c>
      <c r="N46" s="56">
        <v>2404.8137660618531</v>
      </c>
      <c r="O46" s="56">
        <v>2699.7793281406266</v>
      </c>
    </row>
    <row r="47" spans="2:15" ht="12.75" customHeight="1" x14ac:dyDescent="0.3">
      <c r="B47" s="57" t="s">
        <v>288</v>
      </c>
      <c r="C47" s="59" t="s">
        <v>287</v>
      </c>
      <c r="D47" s="57" t="s">
        <v>284</v>
      </c>
      <c r="E47" s="56">
        <v>460.6</v>
      </c>
      <c r="F47" s="56">
        <v>304.10000000000019</v>
      </c>
      <c r="G47" s="56">
        <v>406.7</v>
      </c>
      <c r="H47" s="56">
        <v>-308.39999999999901</v>
      </c>
      <c r="I47" s="56">
        <v>629.1</v>
      </c>
      <c r="J47" s="56">
        <v>622</v>
      </c>
      <c r="K47" s="56">
        <v>684.92461024202862</v>
      </c>
      <c r="L47" s="56">
        <v>754.10732600306073</v>
      </c>
      <c r="M47" s="56">
        <v>805.74854042402751</v>
      </c>
      <c r="N47" s="56">
        <v>838.6532483438267</v>
      </c>
      <c r="O47" s="56">
        <v>892.56094694795001</v>
      </c>
    </row>
    <row r="48" spans="2:15" ht="12.75" customHeight="1" x14ac:dyDescent="0.3">
      <c r="B48" s="57" t="s">
        <v>286</v>
      </c>
      <c r="C48" s="58" t="s">
        <v>285</v>
      </c>
      <c r="D48" s="57" t="s">
        <v>284</v>
      </c>
      <c r="E48" s="56">
        <v>-566.9</v>
      </c>
      <c r="F48" s="56">
        <v>-80.800000000000196</v>
      </c>
      <c r="G48" s="56">
        <v>214.5</v>
      </c>
      <c r="H48" s="56">
        <v>1208.2</v>
      </c>
      <c r="I48" s="56">
        <v>497</v>
      </c>
      <c r="J48" s="56">
        <v>823</v>
      </c>
      <c r="K48" s="56">
        <v>873.77580178191465</v>
      </c>
      <c r="L48" s="56">
        <v>1053.2373536227478</v>
      </c>
      <c r="M48" s="56">
        <v>1304.0266769684122</v>
      </c>
      <c r="N48" s="56">
        <v>1566.1605177180268</v>
      </c>
      <c r="O48" s="56">
        <v>1807.2183811926766</v>
      </c>
    </row>
    <row r="49" spans="2:15" ht="12.75" customHeight="1" x14ac:dyDescent="0.3">
      <c r="B49" s="57" t="s">
        <v>283</v>
      </c>
      <c r="C49" s="57" t="s">
        <v>282</v>
      </c>
      <c r="D49" s="57" t="s">
        <v>275</v>
      </c>
      <c r="E49" s="56">
        <v>-0.48422999999999999</v>
      </c>
      <c r="F49" s="56">
        <v>1.0199800000000001</v>
      </c>
      <c r="G49" s="56">
        <v>2.8271700000000002</v>
      </c>
      <c r="H49" s="56">
        <v>4.1007199999999999</v>
      </c>
      <c r="I49" s="56">
        <v>5.1267899999999997</v>
      </c>
      <c r="J49" s="56">
        <v>6.6743648960739028</v>
      </c>
      <c r="K49" s="56">
        <v>7.2782845569204158</v>
      </c>
      <c r="L49" s="56">
        <v>8.40034835497028</v>
      </c>
      <c r="M49" s="56">
        <v>9.9598184430635293</v>
      </c>
      <c r="N49" s="56">
        <v>11.598110522480471</v>
      </c>
      <c r="O49" s="56">
        <v>13.367591904226513</v>
      </c>
    </row>
    <row r="50" spans="2:15" ht="12.75" customHeight="1" x14ac:dyDescent="0.3">
      <c r="B50" s="57" t="s">
        <v>281</v>
      </c>
      <c r="C50" s="57" t="s">
        <v>280</v>
      </c>
      <c r="D50" s="57" t="s">
        <v>275</v>
      </c>
      <c r="E50" s="56">
        <v>-0.48422999999999999</v>
      </c>
      <c r="F50" s="56">
        <v>1.0073300000000001</v>
      </c>
      <c r="G50" s="56">
        <v>2.7956799999999999</v>
      </c>
      <c r="H50" s="56">
        <v>4.0517799999999999</v>
      </c>
      <c r="I50" s="56">
        <v>5.0713800000000004</v>
      </c>
      <c r="J50" s="56">
        <v>6.6406400000000003</v>
      </c>
      <c r="K50" s="56">
        <v>7.2185775843671607</v>
      </c>
      <c r="L50" s="56">
        <v>8.3851119240229313</v>
      </c>
      <c r="M50" s="56">
        <v>9.8599154293788729</v>
      </c>
      <c r="N50" s="56">
        <v>11.3911263453488</v>
      </c>
      <c r="O50" s="56">
        <v>13.081021932421468</v>
      </c>
    </row>
    <row r="51" spans="2:15" ht="12.75" customHeight="1" x14ac:dyDescent="0.3">
      <c r="B51" s="57" t="s">
        <v>279</v>
      </c>
      <c r="C51" s="57" t="s">
        <v>278</v>
      </c>
      <c r="D51" s="57" t="s">
        <v>275</v>
      </c>
      <c r="E51" s="56">
        <v>-2.5828084423164701</v>
      </c>
      <c r="F51" s="56">
        <v>-0.36995724833067101</v>
      </c>
      <c r="G51" s="56">
        <v>0.976331360946746</v>
      </c>
      <c r="H51" s="56">
        <v>5.5068368277119424</v>
      </c>
      <c r="I51" s="56">
        <v>2.2621756941283571</v>
      </c>
      <c r="J51" s="56">
        <v>3.8013856812933029</v>
      </c>
      <c r="K51" s="56">
        <v>4.1092153760043937</v>
      </c>
      <c r="L51" s="56">
        <v>4.9156101905991418</v>
      </c>
      <c r="M51" s="56">
        <v>6.1336948176588173</v>
      </c>
      <c r="N51" s="56">
        <v>7.5769493099597458</v>
      </c>
      <c r="O51" s="56">
        <v>9.0002701186288121</v>
      </c>
    </row>
    <row r="52" spans="2:15" ht="12.75" customHeight="1" x14ac:dyDescent="0.3">
      <c r="B52" s="57" t="s">
        <v>277</v>
      </c>
      <c r="C52" s="57" t="s">
        <v>276</v>
      </c>
      <c r="D52" s="57" t="s">
        <v>275</v>
      </c>
      <c r="E52" s="56">
        <v>-2.5828084423164701</v>
      </c>
      <c r="F52" s="56">
        <v>-0.37275817418024598</v>
      </c>
      <c r="G52" s="56">
        <v>0.97</v>
      </c>
      <c r="H52" s="56">
        <v>5.4398919405673096</v>
      </c>
      <c r="I52" s="56">
        <v>2.2387387387387401</v>
      </c>
      <c r="J52" s="56">
        <v>3.7795637198622298</v>
      </c>
      <c r="K52" s="56">
        <v>4.0378368030746516</v>
      </c>
      <c r="L52" s="56">
        <v>4.8871970204848516</v>
      </c>
      <c r="M52" s="56">
        <v>6.1007640609329732</v>
      </c>
      <c r="N52" s="56">
        <v>7.4319463868243298</v>
      </c>
      <c r="O52" s="56">
        <v>8.7959260976858626</v>
      </c>
    </row>
    <row r="53" spans="2:15" ht="12.75" customHeight="1" x14ac:dyDescent="0.3">
      <c r="B53" s="57" t="s">
        <v>274</v>
      </c>
      <c r="C53" s="57" t="s">
        <v>273</v>
      </c>
      <c r="D53" s="57" t="s">
        <v>270</v>
      </c>
      <c r="E53" s="56">
        <v>219.52500000000001</v>
      </c>
      <c r="F53" s="56">
        <v>218.92500000000001</v>
      </c>
      <c r="G53" s="56">
        <v>219.72499999999999</v>
      </c>
      <c r="H53" s="56">
        <v>219.42500000000001</v>
      </c>
      <c r="I53" s="56">
        <v>219.65</v>
      </c>
      <c r="J53" s="56">
        <v>216.5</v>
      </c>
      <c r="K53" s="56">
        <v>215.11565480684916</v>
      </c>
      <c r="L53" s="56">
        <v>214.26297718980859</v>
      </c>
      <c r="M53" s="56">
        <v>212.13665891363254</v>
      </c>
      <c r="N53" s="56">
        <v>207.979780332366</v>
      </c>
      <c r="O53" s="56">
        <v>203.54011859287968</v>
      </c>
    </row>
    <row r="54" spans="2:15" ht="12.75" customHeight="1" x14ac:dyDescent="0.3">
      <c r="B54" s="57" t="s">
        <v>272</v>
      </c>
      <c r="C54" s="57" t="s">
        <v>271</v>
      </c>
      <c r="D54" s="57" t="s">
        <v>270</v>
      </c>
      <c r="E54" s="56">
        <v>219.52500000000001</v>
      </c>
      <c r="F54" s="56">
        <v>221.67500000000001</v>
      </c>
      <c r="G54" s="56">
        <v>222.5</v>
      </c>
      <c r="H54" s="56">
        <v>222.07499999999999</v>
      </c>
      <c r="I54" s="56">
        <v>222.05</v>
      </c>
      <c r="J54" s="56">
        <v>217.75</v>
      </c>
      <c r="K54" s="56">
        <v>216.65261068359786</v>
      </c>
      <c r="L54" s="56">
        <v>215.81745609894563</v>
      </c>
      <c r="M54" s="56">
        <v>214.31456647027144</v>
      </c>
      <c r="N54" s="56">
        <v>211.95813064201835</v>
      </c>
      <c r="O54" s="56">
        <v>208.41120831972634</v>
      </c>
    </row>
    <row r="55" spans="2:15" s="55" customFormat="1" ht="4.95" customHeight="1" x14ac:dyDescent="0.3">
      <c r="B55" s="55" t="s">
        <v>269</v>
      </c>
      <c r="C55" s="55" t="s">
        <v>268</v>
      </c>
      <c r="D55" s="55" t="s">
        <v>268</v>
      </c>
      <c r="E55" s="55" t="s">
        <v>268</v>
      </c>
      <c r="F55" s="55" t="s">
        <v>268</v>
      </c>
      <c r="G55" s="55" t="s">
        <v>268</v>
      </c>
      <c r="H55" s="55" t="s">
        <v>268</v>
      </c>
      <c r="I55" s="55" t="s">
        <v>268</v>
      </c>
      <c r="J55" s="55" t="s">
        <v>268</v>
      </c>
      <c r="K55" s="55" t="s">
        <v>268</v>
      </c>
      <c r="L55" s="55" t="s">
        <v>268</v>
      </c>
      <c r="M55" s="55" t="s">
        <v>268</v>
      </c>
      <c r="N55" s="55" t="s">
        <v>268</v>
      </c>
      <c r="O55" s="55" t="s">
        <v>268</v>
      </c>
    </row>
    <row r="57" spans="2:15" ht="12.75" customHeight="1" x14ac:dyDescent="0.3">
      <c r="C57" s="54" t="s">
        <v>267</v>
      </c>
    </row>
    <row r="58" spans="2:15" ht="12.75" customHeight="1" x14ac:dyDescent="0.3">
      <c r="C58" s="54" t="s">
        <v>266</v>
      </c>
    </row>
    <row r="59" spans="2:15" ht="12.75" customHeight="1" x14ac:dyDescent="0.3">
      <c r="C59" s="54" t="s">
        <v>265</v>
      </c>
    </row>
    <row r="60" spans="2:15" ht="12.75" customHeight="1" x14ac:dyDescent="0.3">
      <c r="C60" s="54" t="s">
        <v>264</v>
      </c>
    </row>
  </sheetData>
  <customSheetViews>
    <customSheetView guid="{F468AAA2-EABC-4799-A6DA-AB7194C76735}">
      <pane xSplit="4" ySplit="10" topLeftCell="E35" activePane="bottomRight" state="frozen"/>
      <selection pane="bottomRight" activeCell="E48" sqref="E48:F49"/>
      <pageMargins left="0.7" right="0.7" top="0.75" bottom="0.75" header="0.3" footer="0.3"/>
      <pageSetup orientation="portrait" r:id="rId1"/>
    </customSheetView>
  </customSheetViews>
  <mergeCells count="1">
    <mergeCell ref="E1:G1"/>
  </mergeCell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workbookViewId="0">
      <pane xSplit="4" ySplit="10" topLeftCell="F28" activePane="bottomRight" state="frozen"/>
      <selection pane="topRight" activeCell="E1" sqref="E1"/>
      <selection pane="bottomLeft" activeCell="A11" sqref="A11"/>
      <selection pane="bottomRight" activeCell="J37" sqref="J37"/>
    </sheetView>
  </sheetViews>
  <sheetFormatPr defaultColWidth="12.6640625" defaultRowHeight="12.75" customHeight="1" x14ac:dyDescent="0.3"/>
  <cols>
    <col min="1" max="1" width="9.109375" customWidth="1"/>
    <col min="2" max="2" width="11.44140625" customWidth="1"/>
    <col min="3" max="3" width="52.5546875" customWidth="1"/>
    <col min="4" max="4" width="7.6640625" customWidth="1"/>
  </cols>
  <sheetData>
    <row r="1" spans="2:15" ht="21.75" customHeight="1" x14ac:dyDescent="0.3">
      <c r="E1" s="334" t="str">
        <f>HYPERLINK("#Balancesheet_BS!Notes","See the Notes for this Sheet")</f>
        <v>See the Notes for this Sheet</v>
      </c>
      <c r="F1" s="334"/>
      <c r="G1" s="334"/>
    </row>
    <row r="2" spans="2:15" ht="12.75" customHeight="1" x14ac:dyDescent="0.3">
      <c r="B2" s="64" t="s">
        <v>381</v>
      </c>
      <c r="C2" s="63" t="s">
        <v>728</v>
      </c>
    </row>
    <row r="3" spans="2:15" ht="12.75" customHeight="1" x14ac:dyDescent="0.3">
      <c r="B3" s="64" t="s">
        <v>0</v>
      </c>
      <c r="C3" s="63" t="s">
        <v>4</v>
      </c>
    </row>
    <row r="4" spans="2:15" ht="12.75" customHeight="1" x14ac:dyDescent="0.3">
      <c r="B4" s="64" t="s">
        <v>380</v>
      </c>
      <c r="C4" s="63" t="s">
        <v>379</v>
      </c>
    </row>
    <row r="5" spans="2:15" ht="12.75" customHeight="1" x14ac:dyDescent="0.3">
      <c r="B5" s="64" t="s">
        <v>378</v>
      </c>
      <c r="C5" s="63" t="s">
        <v>377</v>
      </c>
    </row>
    <row r="6" spans="2:15" ht="12.75" customHeight="1" x14ac:dyDescent="0.3">
      <c r="B6" s="64" t="s">
        <v>376</v>
      </c>
      <c r="C6" s="63" t="s">
        <v>448</v>
      </c>
    </row>
    <row r="7" spans="2:15" ht="12.75" customHeight="1" x14ac:dyDescent="0.3">
      <c r="B7" s="64" t="s">
        <v>374</v>
      </c>
      <c r="C7" s="63">
        <v>45014</v>
      </c>
    </row>
    <row r="8" spans="2:15" ht="12.75" customHeight="1" x14ac:dyDescent="0.3">
      <c r="E8" s="62" t="s">
        <v>373</v>
      </c>
      <c r="F8" s="62" t="s">
        <v>372</v>
      </c>
      <c r="G8" s="62" t="s">
        <v>371</v>
      </c>
      <c r="H8" s="62" t="s">
        <v>370</v>
      </c>
      <c r="I8" s="62" t="s">
        <v>369</v>
      </c>
      <c r="J8" s="62" t="s">
        <v>368</v>
      </c>
      <c r="K8" s="62" t="s">
        <v>367</v>
      </c>
      <c r="L8" s="62" t="s">
        <v>366</v>
      </c>
      <c r="M8" s="62" t="s">
        <v>365</v>
      </c>
      <c r="N8" s="62" t="s">
        <v>364</v>
      </c>
      <c r="O8" s="62" t="s">
        <v>363</v>
      </c>
    </row>
    <row r="9" spans="2:15" ht="12.75" customHeight="1" x14ac:dyDescent="0.3">
      <c r="E9" s="62" t="s">
        <v>773</v>
      </c>
      <c r="F9" s="62" t="s">
        <v>773</v>
      </c>
      <c r="G9" s="62" t="s">
        <v>773</v>
      </c>
      <c r="H9" s="62" t="s">
        <v>773</v>
      </c>
      <c r="I9" s="62" t="s">
        <v>773</v>
      </c>
      <c r="J9" s="62" t="s">
        <v>773</v>
      </c>
      <c r="K9" s="62" t="s">
        <v>774</v>
      </c>
      <c r="L9" s="62" t="s">
        <v>774</v>
      </c>
      <c r="M9" s="62" t="s">
        <v>774</v>
      </c>
      <c r="N9" s="62" t="s">
        <v>774</v>
      </c>
      <c r="O9" s="62" t="s">
        <v>774</v>
      </c>
    </row>
    <row r="10" spans="2:15" ht="12.75" customHeight="1" x14ac:dyDescent="0.3">
      <c r="B10" s="62" t="s">
        <v>362</v>
      </c>
      <c r="C10" s="62" t="s">
        <v>361</v>
      </c>
      <c r="D10" s="62" t="s">
        <v>360</v>
      </c>
      <c r="E10" s="62" t="str">
        <f t="shared" ref="E10:O10" si="0">IF(E$9="A","VA Actuals","Consensus")</f>
        <v>VA Actuals</v>
      </c>
      <c r="F10" s="62" t="str">
        <f t="shared" si="0"/>
        <v>VA Actuals</v>
      </c>
      <c r="G10" s="62" t="str">
        <f t="shared" si="0"/>
        <v>VA Actuals</v>
      </c>
      <c r="H10" s="62" t="str">
        <f t="shared" si="0"/>
        <v>VA Actuals</v>
      </c>
      <c r="I10" s="62" t="str">
        <f t="shared" si="0"/>
        <v>VA Actuals</v>
      </c>
      <c r="J10" s="62" t="str">
        <f t="shared" si="0"/>
        <v>VA Actuals</v>
      </c>
      <c r="K10" s="62" t="str">
        <f t="shared" si="0"/>
        <v>Consensus</v>
      </c>
      <c r="L10" s="62" t="str">
        <f t="shared" si="0"/>
        <v>Consensus</v>
      </c>
      <c r="M10" s="62" t="str">
        <f t="shared" si="0"/>
        <v>Consensus</v>
      </c>
      <c r="N10" s="62" t="str">
        <f t="shared" si="0"/>
        <v>Consensus</v>
      </c>
      <c r="O10" s="62" t="str">
        <f t="shared" si="0"/>
        <v>Consensus</v>
      </c>
    </row>
    <row r="11" spans="2:15" ht="12.75" customHeight="1" x14ac:dyDescent="0.3">
      <c r="B11" s="57" t="s">
        <v>269</v>
      </c>
      <c r="C11" s="58" t="s">
        <v>447</v>
      </c>
      <c r="D11" s="57" t="s">
        <v>268</v>
      </c>
      <c r="E11" s="56" t="s">
        <v>268</v>
      </c>
      <c r="F11" s="56" t="s">
        <v>268</v>
      </c>
      <c r="G11" s="56" t="s">
        <v>268</v>
      </c>
      <c r="H11" s="56" t="s">
        <v>268</v>
      </c>
      <c r="I11" s="56" t="s">
        <v>268</v>
      </c>
      <c r="J11" s="56" t="s">
        <v>268</v>
      </c>
      <c r="K11" s="56" t="s">
        <v>268</v>
      </c>
      <c r="L11" s="56" t="s">
        <v>268</v>
      </c>
      <c r="M11" s="56" t="s">
        <v>268</v>
      </c>
      <c r="N11" s="56" t="s">
        <v>268</v>
      </c>
      <c r="O11" s="56" t="s">
        <v>268</v>
      </c>
    </row>
    <row r="12" spans="2:15" ht="12.75" customHeight="1" x14ac:dyDescent="0.3">
      <c r="B12" s="57" t="s">
        <v>446</v>
      </c>
      <c r="C12" s="61" t="s">
        <v>445</v>
      </c>
      <c r="D12" s="57" t="s">
        <v>284</v>
      </c>
      <c r="E12" s="56">
        <v>1078</v>
      </c>
      <c r="F12" s="56">
        <v>886</v>
      </c>
      <c r="G12" s="56">
        <v>1774.7</v>
      </c>
      <c r="H12" s="56">
        <v>1772.2</v>
      </c>
      <c r="I12" s="56">
        <v>1528.4</v>
      </c>
      <c r="J12" s="56">
        <v>1947</v>
      </c>
      <c r="K12" s="56">
        <v>2124.2962412165002</v>
      </c>
      <c r="L12" s="56">
        <v>3000.1572769743225</v>
      </c>
      <c r="M12" s="56">
        <v>4246.0284641920171</v>
      </c>
      <c r="N12" s="56">
        <v>5771.4055383621571</v>
      </c>
      <c r="O12" s="56">
        <v>7665.7703762560168</v>
      </c>
    </row>
    <row r="13" spans="2:15" ht="12.75" customHeight="1" x14ac:dyDescent="0.3">
      <c r="B13" s="57" t="s">
        <v>444</v>
      </c>
      <c r="C13" s="61" t="s">
        <v>443</v>
      </c>
      <c r="D13" s="57" t="s">
        <v>284</v>
      </c>
      <c r="E13" s="56">
        <v>245.2</v>
      </c>
      <c r="F13" s="56">
        <v>67.599999999999994</v>
      </c>
      <c r="G13" s="56">
        <v>69</v>
      </c>
      <c r="H13" s="56">
        <v>4</v>
      </c>
      <c r="I13" s="56">
        <v>235.7</v>
      </c>
      <c r="J13" s="56">
        <v>125</v>
      </c>
      <c r="K13" s="56">
        <v>142.28011843008846</v>
      </c>
      <c r="L13" s="56">
        <v>171.26284118757962</v>
      </c>
      <c r="M13" s="56">
        <v>244.91616660858745</v>
      </c>
      <c r="N13" s="56">
        <v>390.90087637737003</v>
      </c>
      <c r="O13" s="56">
        <v>620.59033617427997</v>
      </c>
    </row>
    <row r="14" spans="2:15" ht="12.75" customHeight="1" x14ac:dyDescent="0.3">
      <c r="B14" s="57" t="s">
        <v>442</v>
      </c>
      <c r="C14" s="61" t="s">
        <v>441</v>
      </c>
      <c r="D14" s="57" t="s">
        <v>284</v>
      </c>
      <c r="E14" s="56">
        <v>438.2</v>
      </c>
      <c r="F14" s="56">
        <v>474.3</v>
      </c>
      <c r="G14" s="56">
        <v>652.29999999999995</v>
      </c>
      <c r="H14" s="56">
        <v>643.1</v>
      </c>
      <c r="I14" s="56">
        <v>716.1</v>
      </c>
      <c r="J14" s="56">
        <v>961</v>
      </c>
      <c r="K14" s="56">
        <v>1028.6416983690301</v>
      </c>
      <c r="L14" s="56">
        <v>1176.5969605165915</v>
      </c>
      <c r="M14" s="56">
        <v>1336.3352409010067</v>
      </c>
      <c r="N14" s="56">
        <v>1543.2701395890749</v>
      </c>
      <c r="O14" s="56">
        <v>1645.6941011160134</v>
      </c>
    </row>
    <row r="15" spans="2:15" ht="12.75" customHeight="1" x14ac:dyDescent="0.3">
      <c r="B15" s="57" t="s">
        <v>440</v>
      </c>
      <c r="C15" s="61" t="s">
        <v>439</v>
      </c>
      <c r="D15" s="57" t="s">
        <v>284</v>
      </c>
      <c r="E15" s="56" t="s">
        <v>9</v>
      </c>
      <c r="F15" s="56" t="s">
        <v>9</v>
      </c>
      <c r="G15" s="56" t="s">
        <v>9</v>
      </c>
      <c r="H15" s="56" t="s">
        <v>9</v>
      </c>
      <c r="I15" s="56">
        <v>283.60000000000002</v>
      </c>
      <c r="J15" s="56">
        <v>308</v>
      </c>
      <c r="K15" s="56">
        <v>308</v>
      </c>
      <c r="L15" s="56">
        <v>308</v>
      </c>
      <c r="M15" s="56">
        <v>308</v>
      </c>
      <c r="N15" s="56">
        <v>308</v>
      </c>
      <c r="O15" s="56" t="s">
        <v>9</v>
      </c>
    </row>
    <row r="16" spans="2:15" ht="12.75" customHeight="1" x14ac:dyDescent="0.3">
      <c r="B16" s="57" t="s">
        <v>438</v>
      </c>
      <c r="C16" s="61" t="s">
        <v>437</v>
      </c>
      <c r="D16" s="57" t="s">
        <v>284</v>
      </c>
      <c r="E16" s="56">
        <v>116.5</v>
      </c>
      <c r="F16" s="56">
        <v>192.1</v>
      </c>
      <c r="G16" s="56">
        <v>163.30000000000001</v>
      </c>
      <c r="H16" s="56">
        <v>198.9</v>
      </c>
      <c r="I16" s="56">
        <v>283.60000000000002</v>
      </c>
      <c r="J16" s="56">
        <v>308</v>
      </c>
      <c r="K16" s="56">
        <v>337.60313748138043</v>
      </c>
      <c r="L16" s="56">
        <v>381.53405288420203</v>
      </c>
      <c r="M16" s="56">
        <v>476.38816966991027</v>
      </c>
      <c r="N16" s="56">
        <v>696.95867919806335</v>
      </c>
      <c r="O16" s="56">
        <v>891.95384203978335</v>
      </c>
    </row>
    <row r="17" spans="2:15" ht="12.75" customHeight="1" x14ac:dyDescent="0.3">
      <c r="B17" s="57" t="s">
        <v>436</v>
      </c>
      <c r="C17" s="60" t="s">
        <v>435</v>
      </c>
      <c r="D17" s="57" t="s">
        <v>284</v>
      </c>
      <c r="E17" s="56">
        <v>1877.9</v>
      </c>
      <c r="F17" s="56">
        <v>1620</v>
      </c>
      <c r="G17" s="56">
        <v>2659.3</v>
      </c>
      <c r="H17" s="56">
        <v>2699.2</v>
      </c>
      <c r="I17" s="56">
        <v>2763.8</v>
      </c>
      <c r="J17" s="56">
        <v>3341</v>
      </c>
      <c r="K17" s="56">
        <v>3630.7313468969251</v>
      </c>
      <c r="L17" s="56">
        <v>4493.113336958193</v>
      </c>
      <c r="M17" s="56">
        <v>6284.9582447415314</v>
      </c>
      <c r="N17" s="56">
        <v>8305.2955637271516</v>
      </c>
      <c r="O17" s="56">
        <v>10824.008655586133</v>
      </c>
    </row>
    <row r="18" spans="2:15" ht="12.75" customHeight="1" x14ac:dyDescent="0.3">
      <c r="B18" s="57" t="s">
        <v>434</v>
      </c>
      <c r="C18" s="61" t="s">
        <v>433</v>
      </c>
      <c r="D18" s="57" t="s">
        <v>284</v>
      </c>
      <c r="E18" s="56">
        <v>190.8</v>
      </c>
      <c r="F18" s="56" t="s">
        <v>9</v>
      </c>
      <c r="G18" s="56" t="s">
        <v>9</v>
      </c>
      <c r="H18" s="56" t="s">
        <v>9</v>
      </c>
      <c r="I18" s="56">
        <v>45.4</v>
      </c>
      <c r="J18" s="56">
        <v>102</v>
      </c>
      <c r="K18" s="56">
        <v>102</v>
      </c>
      <c r="L18" s="56">
        <v>102</v>
      </c>
      <c r="M18" s="56">
        <v>102</v>
      </c>
      <c r="N18" s="56">
        <v>102</v>
      </c>
      <c r="O18" s="56">
        <v>102</v>
      </c>
    </row>
    <row r="19" spans="2:15" ht="12.75" customHeight="1" x14ac:dyDescent="0.3">
      <c r="B19" s="57" t="s">
        <v>432</v>
      </c>
      <c r="C19" s="61" t="s">
        <v>431</v>
      </c>
      <c r="D19" s="57" t="s">
        <v>284</v>
      </c>
      <c r="E19" s="56">
        <v>145</v>
      </c>
      <c r="F19" s="56">
        <v>149.69999999999999</v>
      </c>
      <c r="G19" s="56">
        <v>161.69999999999999</v>
      </c>
      <c r="H19" s="56">
        <v>192.8</v>
      </c>
      <c r="I19" s="56">
        <v>162.5</v>
      </c>
      <c r="J19" s="56">
        <v>144</v>
      </c>
      <c r="K19" s="56">
        <v>120.73714307447716</v>
      </c>
      <c r="L19" s="56">
        <v>125.62223134816875</v>
      </c>
      <c r="M19" s="56">
        <v>123.66642283125574</v>
      </c>
      <c r="N19" s="56">
        <v>175.828845208307</v>
      </c>
      <c r="O19" s="56">
        <v>200.10275607338133</v>
      </c>
    </row>
    <row r="20" spans="2:15" ht="12.75" customHeight="1" x14ac:dyDescent="0.3">
      <c r="B20" s="57" t="s">
        <v>430</v>
      </c>
      <c r="C20" s="61" t="s">
        <v>429</v>
      </c>
      <c r="D20" s="57" t="s">
        <v>284</v>
      </c>
      <c r="E20" s="56">
        <v>27.1</v>
      </c>
      <c r="F20" s="56">
        <v>105.6</v>
      </c>
      <c r="G20" s="56">
        <v>70.900000000000006</v>
      </c>
      <c r="H20" s="56">
        <v>88.6</v>
      </c>
      <c r="I20" s="56">
        <v>493.8</v>
      </c>
      <c r="J20" s="56">
        <v>407</v>
      </c>
      <c r="K20" s="56">
        <v>373.45079823327575</v>
      </c>
      <c r="L20" s="56">
        <v>336.8793145243099</v>
      </c>
      <c r="M20" s="56">
        <v>301.42901921024088</v>
      </c>
      <c r="N20" s="56">
        <v>233.58494984249998</v>
      </c>
      <c r="O20" s="56">
        <v>282.83333333333331</v>
      </c>
    </row>
    <row r="21" spans="2:15" ht="12.75" customHeight="1" x14ac:dyDescent="0.3">
      <c r="B21" s="57" t="s">
        <v>428</v>
      </c>
      <c r="C21" s="61" t="s">
        <v>214</v>
      </c>
      <c r="D21" s="57" t="s">
        <v>284</v>
      </c>
      <c r="E21" s="56">
        <v>1620.2</v>
      </c>
      <c r="F21" s="56">
        <v>2450.8000000000002</v>
      </c>
      <c r="G21" s="56">
        <v>2445</v>
      </c>
      <c r="H21" s="56">
        <v>2706.5</v>
      </c>
      <c r="I21" s="56">
        <v>3603.8</v>
      </c>
      <c r="J21" s="56">
        <v>3625</v>
      </c>
      <c r="K21" s="56">
        <v>3643</v>
      </c>
      <c r="L21" s="56">
        <v>3635.8461538461538</v>
      </c>
      <c r="M21" s="56">
        <v>3594</v>
      </c>
      <c r="N21" s="56">
        <v>3501</v>
      </c>
      <c r="O21" s="56">
        <v>3392.5</v>
      </c>
    </row>
    <row r="22" spans="2:15" ht="12.75" customHeight="1" x14ac:dyDescent="0.3">
      <c r="B22" s="57" t="s">
        <v>427</v>
      </c>
      <c r="C22" s="66" t="s">
        <v>426</v>
      </c>
      <c r="D22" s="57" t="s">
        <v>284</v>
      </c>
      <c r="E22" s="56">
        <v>81.7</v>
      </c>
      <c r="F22" s="56">
        <v>65.3</v>
      </c>
      <c r="G22" s="56">
        <v>56.4</v>
      </c>
      <c r="H22" s="56">
        <v>763.1</v>
      </c>
      <c r="I22" s="56">
        <v>740.7</v>
      </c>
      <c r="J22" s="56">
        <v>1014</v>
      </c>
      <c r="K22" s="56">
        <v>1027.3333333333333</v>
      </c>
      <c r="L22" s="56">
        <v>1040.6666666666667</v>
      </c>
      <c r="M22" s="56">
        <v>1076.2222222222222</v>
      </c>
      <c r="N22" s="56">
        <v>1014</v>
      </c>
      <c r="O22" s="56">
        <v>1014</v>
      </c>
    </row>
    <row r="23" spans="2:15" ht="12.75" customHeight="1" x14ac:dyDescent="0.3">
      <c r="B23" s="57" t="s">
        <v>425</v>
      </c>
      <c r="C23" s="66" t="s">
        <v>424</v>
      </c>
      <c r="D23" s="57" t="s">
        <v>284</v>
      </c>
      <c r="E23" s="56">
        <v>170.9</v>
      </c>
      <c r="F23" s="56">
        <v>337.8</v>
      </c>
      <c r="G23" s="56">
        <v>786</v>
      </c>
      <c r="H23" s="56">
        <v>829.6</v>
      </c>
      <c r="I23" s="56">
        <v>796.8</v>
      </c>
      <c r="J23" s="56">
        <v>805</v>
      </c>
      <c r="K23" s="56">
        <v>839.30708894020336</v>
      </c>
      <c r="L23" s="56">
        <v>871.58320346281528</v>
      </c>
      <c r="M23" s="56">
        <v>960.10512940885428</v>
      </c>
      <c r="N23" s="56">
        <v>896.62723017333337</v>
      </c>
      <c r="O23" s="56">
        <v>923.50195826373329</v>
      </c>
    </row>
    <row r="24" spans="2:15" ht="12.75" customHeight="1" x14ac:dyDescent="0.3">
      <c r="B24" s="57" t="s">
        <v>423</v>
      </c>
      <c r="C24" s="65" t="s">
        <v>422</v>
      </c>
      <c r="D24" s="57" t="s">
        <v>284</v>
      </c>
      <c r="E24" s="56">
        <v>252.6</v>
      </c>
      <c r="F24" s="56">
        <v>403.1</v>
      </c>
      <c r="G24" s="56">
        <v>842.4</v>
      </c>
      <c r="H24" s="56">
        <v>1592.7</v>
      </c>
      <c r="I24" s="56">
        <v>1537.5</v>
      </c>
      <c r="J24" s="56">
        <v>1819</v>
      </c>
      <c r="K24" s="56">
        <v>1850.1882626729123</v>
      </c>
      <c r="L24" s="56">
        <v>1879.5301849661957</v>
      </c>
      <c r="M24" s="56">
        <v>1974.1051294088543</v>
      </c>
      <c r="N24" s="56">
        <v>1910.6272301733334</v>
      </c>
      <c r="O24" s="56">
        <v>1937.5019582637333</v>
      </c>
    </row>
    <row r="25" spans="2:15" ht="12.75" customHeight="1" x14ac:dyDescent="0.3">
      <c r="B25" s="57" t="s">
        <v>421</v>
      </c>
      <c r="C25" s="60" t="s">
        <v>420</v>
      </c>
      <c r="D25" s="57" t="s">
        <v>284</v>
      </c>
      <c r="E25" s="56">
        <v>2235.6999999999998</v>
      </c>
      <c r="F25" s="56">
        <v>3109.2</v>
      </c>
      <c r="G25" s="56">
        <v>3520</v>
      </c>
      <c r="H25" s="56">
        <v>4654.3</v>
      </c>
      <c r="I25" s="56">
        <v>5843</v>
      </c>
      <c r="J25" s="56">
        <v>6097</v>
      </c>
      <c r="K25" s="56">
        <v>6035.3372534176797</v>
      </c>
      <c r="L25" s="56">
        <v>6016.4423316686652</v>
      </c>
      <c r="M25" s="56">
        <v>6045.3135208042131</v>
      </c>
      <c r="N25" s="56">
        <v>5850.6889674948125</v>
      </c>
      <c r="O25" s="56">
        <v>5992.4380476704482</v>
      </c>
    </row>
    <row r="26" spans="2:15" ht="12.75" customHeight="1" x14ac:dyDescent="0.3">
      <c r="B26" s="57" t="s">
        <v>419</v>
      </c>
      <c r="C26" s="58" t="s">
        <v>210</v>
      </c>
      <c r="D26" s="57" t="s">
        <v>284</v>
      </c>
      <c r="E26" s="56">
        <v>4113.6000000000004</v>
      </c>
      <c r="F26" s="56">
        <v>4729.2</v>
      </c>
      <c r="G26" s="56">
        <v>6179.3</v>
      </c>
      <c r="H26" s="56">
        <v>7279.8</v>
      </c>
      <c r="I26" s="56">
        <v>8606.7999999999993</v>
      </c>
      <c r="J26" s="56">
        <v>9438</v>
      </c>
      <c r="K26" s="56">
        <v>9691.3656536294911</v>
      </c>
      <c r="L26" s="56">
        <v>10538.881960153803</v>
      </c>
      <c r="M26" s="56">
        <v>12374.572291843913</v>
      </c>
      <c r="N26" s="56">
        <v>14155.984531221975</v>
      </c>
      <c r="O26" s="56">
        <v>16816.446703256534</v>
      </c>
    </row>
    <row r="27" spans="2:15" ht="12.75" customHeight="1" x14ac:dyDescent="0.3">
      <c r="B27" s="57" t="s">
        <v>418</v>
      </c>
      <c r="C27" s="66" t="s">
        <v>417</v>
      </c>
      <c r="D27" s="57" t="s">
        <v>284</v>
      </c>
      <c r="E27" s="56">
        <v>94.7</v>
      </c>
      <c r="F27" s="56">
        <v>101.6</v>
      </c>
      <c r="G27" s="56">
        <v>83.7</v>
      </c>
      <c r="H27" s="56">
        <v>122.5</v>
      </c>
      <c r="I27" s="56">
        <v>120.8</v>
      </c>
      <c r="J27" s="56">
        <v>102</v>
      </c>
      <c r="K27" s="56">
        <v>136.01404551914604</v>
      </c>
      <c r="L27" s="56">
        <v>152.19335074543193</v>
      </c>
      <c r="M27" s="56">
        <v>149.94336726083722</v>
      </c>
      <c r="N27" s="56">
        <v>143.3753842123443</v>
      </c>
      <c r="O27" s="56">
        <v>146.92574584768212</v>
      </c>
    </row>
    <row r="28" spans="2:15" ht="12.75" customHeight="1" x14ac:dyDescent="0.3">
      <c r="B28" s="57" t="s">
        <v>416</v>
      </c>
      <c r="C28" s="66" t="s">
        <v>415</v>
      </c>
      <c r="D28" s="57" t="s">
        <v>284</v>
      </c>
      <c r="E28" s="56">
        <v>250.9</v>
      </c>
      <c r="F28" s="56">
        <v>280.8</v>
      </c>
      <c r="G28" s="56">
        <v>272.10000000000002</v>
      </c>
      <c r="H28" s="56">
        <v>322.60000000000002</v>
      </c>
      <c r="I28" s="56">
        <v>341.3</v>
      </c>
      <c r="J28" s="56">
        <v>358</v>
      </c>
      <c r="K28" s="56">
        <v>355.52806390849554</v>
      </c>
      <c r="L28" s="56">
        <v>371.73649656747551</v>
      </c>
      <c r="M28" s="56">
        <v>369.06396085722832</v>
      </c>
      <c r="N28" s="56">
        <v>483.05779495901351</v>
      </c>
      <c r="O28" s="56">
        <v>579.764335439408</v>
      </c>
    </row>
    <row r="29" spans="2:15" ht="12.75" customHeight="1" x14ac:dyDescent="0.3">
      <c r="B29" s="57" t="s">
        <v>414</v>
      </c>
      <c r="C29" s="66" t="s">
        <v>413</v>
      </c>
      <c r="D29" s="57" t="s">
        <v>284</v>
      </c>
      <c r="E29" s="56">
        <v>198</v>
      </c>
      <c r="F29" s="56">
        <v>142.30000000000001</v>
      </c>
      <c r="G29" s="56">
        <v>168.3</v>
      </c>
      <c r="H29" s="56">
        <v>194.7</v>
      </c>
      <c r="I29" s="56">
        <v>218</v>
      </c>
      <c r="J29" s="56">
        <v>219</v>
      </c>
      <c r="K29" s="56">
        <v>249.73674995844476</v>
      </c>
      <c r="L29" s="56">
        <v>260.64867798972853</v>
      </c>
      <c r="M29" s="56">
        <v>230.87691634469951</v>
      </c>
      <c r="N29" s="56">
        <v>277.09233418978266</v>
      </c>
      <c r="O29" s="56">
        <v>287.01572898289936</v>
      </c>
    </row>
    <row r="30" spans="2:15" ht="12.75" customHeight="1" x14ac:dyDescent="0.3">
      <c r="B30" s="57" t="s">
        <v>412</v>
      </c>
      <c r="C30" s="66" t="s">
        <v>411</v>
      </c>
      <c r="D30" s="57" t="s">
        <v>284</v>
      </c>
      <c r="E30" s="56">
        <v>28</v>
      </c>
      <c r="F30" s="56">
        <v>13.2</v>
      </c>
      <c r="G30" s="56">
        <v>21.2</v>
      </c>
      <c r="H30" s="56">
        <v>42.6</v>
      </c>
      <c r="I30" s="56">
        <v>29.7</v>
      </c>
      <c r="J30" s="56">
        <v>33</v>
      </c>
      <c r="K30" s="56">
        <v>29.427802208061017</v>
      </c>
      <c r="L30" s="56">
        <v>33.542798226179563</v>
      </c>
      <c r="M30" s="56">
        <v>31.748435249584912</v>
      </c>
      <c r="N30" s="56">
        <v>34.192284240804824</v>
      </c>
      <c r="O30" s="56">
        <v>37.049200775600198</v>
      </c>
    </row>
    <row r="31" spans="2:15" ht="12.75" customHeight="1" x14ac:dyDescent="0.3">
      <c r="B31" s="57" t="s">
        <v>410</v>
      </c>
      <c r="C31" s="66" t="s">
        <v>409</v>
      </c>
      <c r="D31" s="57" t="s">
        <v>284</v>
      </c>
      <c r="E31" s="56">
        <v>1551.6</v>
      </c>
      <c r="F31" s="56">
        <v>1763.3</v>
      </c>
      <c r="G31" s="56">
        <v>2176.1</v>
      </c>
      <c r="H31" s="56">
        <v>2500.9</v>
      </c>
      <c r="I31" s="56">
        <v>2863.3</v>
      </c>
      <c r="J31" s="56">
        <v>3203</v>
      </c>
      <c r="K31" s="56">
        <v>3624.8519000613423</v>
      </c>
      <c r="L31" s="56">
        <v>4067.927932396386</v>
      </c>
      <c r="M31" s="56">
        <v>4453.6526988834803</v>
      </c>
      <c r="N31" s="56">
        <v>4826.6530273872177</v>
      </c>
      <c r="O31" s="56">
        <v>5610.4835520221504</v>
      </c>
    </row>
    <row r="32" spans="2:15" ht="12.75" customHeight="1" x14ac:dyDescent="0.3">
      <c r="B32" s="57" t="s">
        <v>408</v>
      </c>
      <c r="C32" s="66" t="s">
        <v>407</v>
      </c>
      <c r="D32" s="57" t="s">
        <v>284</v>
      </c>
      <c r="E32" s="56" t="s">
        <v>9</v>
      </c>
      <c r="F32" s="56" t="s">
        <v>9</v>
      </c>
      <c r="G32" s="56">
        <v>449.7</v>
      </c>
      <c r="H32" s="56" t="s">
        <v>9</v>
      </c>
      <c r="I32" s="56">
        <v>349.7</v>
      </c>
      <c r="J32" s="56">
        <v>219</v>
      </c>
      <c r="K32" s="56">
        <v>219</v>
      </c>
      <c r="L32" s="56">
        <v>219</v>
      </c>
      <c r="M32" s="56">
        <v>219</v>
      </c>
      <c r="N32" s="56">
        <v>219</v>
      </c>
      <c r="O32" s="56" t="s">
        <v>9</v>
      </c>
    </row>
    <row r="33" spans="2:15" ht="12.75" customHeight="1" x14ac:dyDescent="0.3">
      <c r="B33" s="57" t="s">
        <v>406</v>
      </c>
      <c r="C33" s="66" t="s">
        <v>405</v>
      </c>
      <c r="D33" s="57" t="s">
        <v>284</v>
      </c>
      <c r="E33" s="56" t="s">
        <v>9</v>
      </c>
      <c r="F33" s="56" t="s">
        <v>9</v>
      </c>
      <c r="G33" s="56">
        <v>449.7</v>
      </c>
      <c r="H33" s="56" t="s">
        <v>9</v>
      </c>
      <c r="I33" s="56">
        <v>349.7</v>
      </c>
      <c r="J33" s="56" t="s">
        <v>9</v>
      </c>
      <c r="K33" s="56" t="s">
        <v>9</v>
      </c>
      <c r="L33" s="56">
        <v>300</v>
      </c>
      <c r="M33" s="56" t="s">
        <v>9</v>
      </c>
      <c r="N33" s="56" t="s">
        <v>9</v>
      </c>
      <c r="O33" s="56" t="s">
        <v>9</v>
      </c>
    </row>
    <row r="34" spans="2:15" ht="12.75" customHeight="1" x14ac:dyDescent="0.3">
      <c r="B34" s="57" t="s">
        <v>404</v>
      </c>
      <c r="C34" s="66" t="s">
        <v>403</v>
      </c>
      <c r="D34" s="57" t="s">
        <v>284</v>
      </c>
      <c r="E34" s="56" t="s">
        <v>9</v>
      </c>
      <c r="F34" s="56" t="s">
        <v>9</v>
      </c>
      <c r="G34" s="56">
        <v>48.1</v>
      </c>
      <c r="H34" s="56">
        <v>71.400000000000006</v>
      </c>
      <c r="I34" s="56">
        <v>86.6</v>
      </c>
      <c r="J34" s="56">
        <v>85</v>
      </c>
      <c r="K34" s="56">
        <v>86.25</v>
      </c>
      <c r="L34" s="56">
        <v>87.5</v>
      </c>
      <c r="M34" s="56">
        <v>90</v>
      </c>
      <c r="N34" s="56">
        <v>85</v>
      </c>
      <c r="O34" s="56">
        <v>85</v>
      </c>
    </row>
    <row r="35" spans="2:15" ht="12.75" customHeight="1" x14ac:dyDescent="0.3">
      <c r="B35" s="57" t="s">
        <v>402</v>
      </c>
      <c r="C35" s="65" t="s">
        <v>401</v>
      </c>
      <c r="D35" s="57" t="s">
        <v>284</v>
      </c>
      <c r="E35" s="56">
        <v>2123.1999999999998</v>
      </c>
      <c r="F35" s="56">
        <v>2301.1999999999998</v>
      </c>
      <c r="G35" s="56">
        <v>3219.2</v>
      </c>
      <c r="H35" s="56">
        <v>3254.7</v>
      </c>
      <c r="I35" s="56">
        <v>4009.4</v>
      </c>
      <c r="J35" s="56">
        <v>4000</v>
      </c>
      <c r="K35" s="56">
        <v>4450.5459037965265</v>
      </c>
      <c r="L35" s="56">
        <v>4963.7268346778228</v>
      </c>
      <c r="M35" s="56">
        <v>5299.8825617520188</v>
      </c>
      <c r="N35" s="56">
        <v>5813.5977414417148</v>
      </c>
      <c r="O35" s="56">
        <v>6717.9052297344097</v>
      </c>
    </row>
    <row r="36" spans="2:15" ht="12.75" customHeight="1" x14ac:dyDescent="0.3">
      <c r="B36" s="57" t="s">
        <v>400</v>
      </c>
      <c r="C36" s="66" t="s">
        <v>399</v>
      </c>
      <c r="D36" s="57" t="s">
        <v>284</v>
      </c>
      <c r="E36" s="56">
        <v>403.5</v>
      </c>
      <c r="F36" s="56">
        <v>328.1</v>
      </c>
      <c r="G36" s="56">
        <v>831</v>
      </c>
      <c r="H36" s="56">
        <v>859.3</v>
      </c>
      <c r="I36" s="56">
        <v>926.5</v>
      </c>
      <c r="J36" s="56">
        <v>1377</v>
      </c>
      <c r="K36" s="56">
        <v>627.85602983254603</v>
      </c>
      <c r="L36" s="56">
        <v>247.47374608162863</v>
      </c>
      <c r="M36" s="56">
        <v>174.13118002579071</v>
      </c>
      <c r="N36" s="56">
        <v>227.59830043830101</v>
      </c>
      <c r="O36" s="56">
        <v>212.16942349456716</v>
      </c>
    </row>
    <row r="37" spans="2:15" ht="12.75" customHeight="1" x14ac:dyDescent="0.3">
      <c r="B37" s="57" t="s">
        <v>398</v>
      </c>
      <c r="C37" s="66" t="s">
        <v>397</v>
      </c>
      <c r="D37" s="57" t="s">
        <v>284</v>
      </c>
      <c r="E37" s="56">
        <v>1586</v>
      </c>
      <c r="F37" s="56">
        <v>2087.6999999999998</v>
      </c>
      <c r="G37" s="56">
        <v>1635.1</v>
      </c>
      <c r="H37" s="56">
        <v>1637.2</v>
      </c>
      <c r="I37" s="56">
        <v>2277.9</v>
      </c>
      <c r="J37" s="56">
        <v>2281</v>
      </c>
      <c r="K37" s="56">
        <v>2059.739903846154</v>
      </c>
      <c r="L37" s="56">
        <v>2009.9625961538461</v>
      </c>
      <c r="M37" s="56">
        <v>2000.9343055555555</v>
      </c>
      <c r="N37" s="56">
        <v>1856</v>
      </c>
      <c r="O37" s="56">
        <v>2281</v>
      </c>
    </row>
    <row r="38" spans="2:15" ht="12.75" customHeight="1" x14ac:dyDescent="0.3">
      <c r="B38" s="57" t="s">
        <v>396</v>
      </c>
      <c r="C38" s="66" t="s">
        <v>395</v>
      </c>
      <c r="D38" s="57" t="s">
        <v>284</v>
      </c>
      <c r="E38" s="56">
        <v>256.89999999999998</v>
      </c>
      <c r="F38" s="56">
        <v>223.1</v>
      </c>
      <c r="G38" s="56">
        <v>633.1</v>
      </c>
      <c r="H38" s="56">
        <v>563.1</v>
      </c>
      <c r="I38" s="56">
        <v>543.9</v>
      </c>
      <c r="J38" s="56">
        <v>635</v>
      </c>
      <c r="K38" s="56">
        <v>651.58484116590614</v>
      </c>
      <c r="L38" s="56">
        <v>706.56154808902261</v>
      </c>
      <c r="M38" s="56">
        <v>933.56188638790729</v>
      </c>
      <c r="N38" s="56">
        <v>1262.1367726193275</v>
      </c>
      <c r="O38" s="56">
        <v>635</v>
      </c>
    </row>
    <row r="39" spans="2:15" ht="12.75" customHeight="1" x14ac:dyDescent="0.3">
      <c r="B39" s="57" t="s">
        <v>394</v>
      </c>
      <c r="C39" s="65" t="s">
        <v>393</v>
      </c>
      <c r="D39" s="57" t="s">
        <v>284</v>
      </c>
      <c r="E39" s="56">
        <v>2246.4</v>
      </c>
      <c r="F39" s="56">
        <v>2638.9</v>
      </c>
      <c r="G39" s="56">
        <v>3099.2</v>
      </c>
      <c r="H39" s="56">
        <v>3059.6</v>
      </c>
      <c r="I39" s="56">
        <v>3748.3</v>
      </c>
      <c r="J39" s="56">
        <v>4293</v>
      </c>
      <c r="K39" s="56">
        <v>3333.9817720705</v>
      </c>
      <c r="L39" s="56">
        <v>2937.292213716778</v>
      </c>
      <c r="M39" s="56">
        <v>3047.6781425198205</v>
      </c>
      <c r="N39" s="56">
        <v>3345.7350730576286</v>
      </c>
      <c r="O39" s="56">
        <v>3057.4462823297113</v>
      </c>
    </row>
    <row r="40" spans="2:15" ht="12.75" customHeight="1" x14ac:dyDescent="0.3">
      <c r="B40" s="57" t="s">
        <v>392</v>
      </c>
      <c r="C40" s="60" t="s">
        <v>194</v>
      </c>
      <c r="D40" s="57" t="s">
        <v>284</v>
      </c>
      <c r="E40" s="56">
        <v>4369.6000000000004</v>
      </c>
      <c r="F40" s="56">
        <v>4940.1000000000004</v>
      </c>
      <c r="G40" s="56">
        <v>6318.4</v>
      </c>
      <c r="H40" s="56">
        <v>6314.3</v>
      </c>
      <c r="I40" s="56">
        <v>7757.7</v>
      </c>
      <c r="J40" s="56">
        <v>8293</v>
      </c>
      <c r="K40" s="56">
        <v>7788.4509216283705</v>
      </c>
      <c r="L40" s="56">
        <v>7903.1835485276542</v>
      </c>
      <c r="M40" s="56">
        <v>8336.6405730057741</v>
      </c>
      <c r="N40" s="56">
        <v>9159.3328144993429</v>
      </c>
      <c r="O40" s="56">
        <v>9775.3515120641296</v>
      </c>
    </row>
    <row r="41" spans="2:15" ht="12.75" customHeight="1" x14ac:dyDescent="0.3">
      <c r="B41" s="57" t="s">
        <v>391</v>
      </c>
      <c r="C41" s="61" t="s">
        <v>390</v>
      </c>
      <c r="D41" s="57" t="s">
        <v>284</v>
      </c>
      <c r="E41" s="56">
        <v>1952.7</v>
      </c>
      <c r="F41" s="56">
        <v>2071.5</v>
      </c>
      <c r="G41" s="56">
        <v>2317</v>
      </c>
      <c r="H41" s="56">
        <v>2578.9</v>
      </c>
      <c r="I41" s="56">
        <v>2923.1</v>
      </c>
      <c r="J41" s="56">
        <v>3325</v>
      </c>
      <c r="K41" s="56">
        <v>3417.1395424587499</v>
      </c>
      <c r="L41" s="56">
        <v>3575.1500213474656</v>
      </c>
      <c r="M41" s="56">
        <v>4171.8337843851959</v>
      </c>
      <c r="N41" s="56">
        <v>5158.76301131736</v>
      </c>
      <c r="O41" s="56">
        <v>5739.0894591695996</v>
      </c>
    </row>
    <row r="42" spans="2:15" ht="12.75" customHeight="1" x14ac:dyDescent="0.3">
      <c r="B42" s="57" t="s">
        <v>389</v>
      </c>
      <c r="C42" s="61" t="s">
        <v>388</v>
      </c>
      <c r="D42" s="57" t="s">
        <v>284</v>
      </c>
      <c r="E42" s="56">
        <v>-123.8</v>
      </c>
      <c r="F42" s="56">
        <v>-135</v>
      </c>
      <c r="G42" s="56">
        <v>-160.30000000000001</v>
      </c>
      <c r="H42" s="56">
        <v>-125.9</v>
      </c>
      <c r="I42" s="56">
        <v>-124</v>
      </c>
      <c r="J42" s="56">
        <v>-185</v>
      </c>
      <c r="K42" s="56">
        <v>-171.20930397328425</v>
      </c>
      <c r="L42" s="56">
        <v>-160.69501825899866</v>
      </c>
      <c r="M42" s="56">
        <v>37.276183110428335</v>
      </c>
      <c r="N42" s="56">
        <v>-185</v>
      </c>
      <c r="O42" s="56">
        <v>-185</v>
      </c>
    </row>
    <row r="43" spans="2:15" ht="12.75" customHeight="1" x14ac:dyDescent="0.3">
      <c r="B43" s="57" t="s">
        <v>387</v>
      </c>
      <c r="C43" s="61" t="s">
        <v>386</v>
      </c>
      <c r="D43" s="57" t="s">
        <v>284</v>
      </c>
      <c r="E43" s="56">
        <v>-2084.9</v>
      </c>
      <c r="F43" s="56">
        <v>-2147.4</v>
      </c>
      <c r="G43" s="56">
        <v>-2295.8000000000002</v>
      </c>
      <c r="H43" s="56">
        <v>-1487.5</v>
      </c>
      <c r="I43" s="56">
        <v>-1950</v>
      </c>
      <c r="J43" s="56">
        <v>-1995</v>
      </c>
      <c r="K43" s="56">
        <v>-1372.8810594815534</v>
      </c>
      <c r="L43" s="56">
        <v>-507.21724917406993</v>
      </c>
      <c r="M43" s="56">
        <v>933.75506451283502</v>
      </c>
      <c r="N43" s="56">
        <v>610.32185046950997</v>
      </c>
      <c r="O43" s="56">
        <v>1653.2440714402026</v>
      </c>
    </row>
    <row r="44" spans="2:15" ht="12.75" customHeight="1" x14ac:dyDescent="0.3">
      <c r="B44" s="57" t="s">
        <v>385</v>
      </c>
      <c r="C44" s="60" t="s">
        <v>384</v>
      </c>
      <c r="D44" s="57" t="s">
        <v>284</v>
      </c>
      <c r="E44" s="56">
        <v>-256</v>
      </c>
      <c r="F44" s="56">
        <v>-210.9</v>
      </c>
      <c r="G44" s="56">
        <v>-139.1</v>
      </c>
      <c r="H44" s="56">
        <v>965.5</v>
      </c>
      <c r="I44" s="56">
        <v>849.1</v>
      </c>
      <c r="J44" s="56">
        <v>1145</v>
      </c>
      <c r="K44" s="56">
        <v>1887.4604915311068</v>
      </c>
      <c r="L44" s="56">
        <v>2635.6984535517522</v>
      </c>
      <c r="M44" s="56">
        <v>4037.931629317171</v>
      </c>
      <c r="N44" s="56">
        <v>4950.9244479491354</v>
      </c>
      <c r="O44" s="56">
        <v>7041.095191192423</v>
      </c>
    </row>
    <row r="45" spans="2:15" ht="12.75" customHeight="1" x14ac:dyDescent="0.3">
      <c r="B45" s="57" t="s">
        <v>383</v>
      </c>
      <c r="C45" s="58" t="s">
        <v>382</v>
      </c>
      <c r="D45" s="57" t="s">
        <v>284</v>
      </c>
      <c r="E45" s="56">
        <v>4113.6000000000004</v>
      </c>
      <c r="F45" s="56">
        <v>4729.2</v>
      </c>
      <c r="G45" s="56">
        <v>6179.3</v>
      </c>
      <c r="H45" s="56">
        <v>7279.8</v>
      </c>
      <c r="I45" s="56">
        <v>8606.7999999999993</v>
      </c>
      <c r="J45" s="56">
        <v>9438</v>
      </c>
      <c r="K45" s="56">
        <v>9691.3656536294911</v>
      </c>
      <c r="L45" s="56">
        <v>10538.881960153811</v>
      </c>
      <c r="M45" s="56">
        <v>12374.572291843913</v>
      </c>
      <c r="N45" s="56">
        <v>14110.257262448475</v>
      </c>
      <c r="O45" s="56">
        <v>16816.446703256534</v>
      </c>
    </row>
    <row r="46" spans="2:15" s="55" customFormat="1" ht="4.95" customHeight="1" x14ac:dyDescent="0.3">
      <c r="B46" s="55" t="s">
        <v>269</v>
      </c>
      <c r="C46" s="55" t="s">
        <v>268</v>
      </c>
      <c r="D46" s="55" t="s">
        <v>268</v>
      </c>
      <c r="E46" s="55" t="s">
        <v>268</v>
      </c>
      <c r="F46" s="55" t="s">
        <v>268</v>
      </c>
      <c r="G46" s="55" t="s">
        <v>268</v>
      </c>
      <c r="H46" s="55" t="s">
        <v>268</v>
      </c>
      <c r="I46" s="55" t="s">
        <v>268</v>
      </c>
      <c r="J46" s="55" t="s">
        <v>268</v>
      </c>
      <c r="K46" s="55" t="s">
        <v>268</v>
      </c>
      <c r="L46" s="55" t="s">
        <v>268</v>
      </c>
      <c r="M46" s="55" t="s">
        <v>268</v>
      </c>
      <c r="N46" s="55" t="s">
        <v>268</v>
      </c>
      <c r="O46" s="55" t="s">
        <v>268</v>
      </c>
    </row>
    <row r="48" spans="2:15" ht="12.75" customHeight="1" x14ac:dyDescent="0.3">
      <c r="C48" s="54" t="s">
        <v>267</v>
      </c>
    </row>
    <row r="49" spans="3:3" ht="12.75" customHeight="1" x14ac:dyDescent="0.3">
      <c r="C49" s="54" t="s">
        <v>266</v>
      </c>
    </row>
    <row r="50" spans="3:3" ht="12.75" customHeight="1" x14ac:dyDescent="0.3">
      <c r="C50" s="54" t="s">
        <v>265</v>
      </c>
    </row>
    <row r="51" spans="3:3" ht="12.75" customHeight="1" x14ac:dyDescent="0.3">
      <c r="C51" s="54" t="s">
        <v>264</v>
      </c>
    </row>
  </sheetData>
  <customSheetViews>
    <customSheetView guid="{F468AAA2-EABC-4799-A6DA-AB7194C76735}">
      <pane xSplit="4" ySplit="10" topLeftCell="F21" activePane="bottomRight" state="frozen"/>
      <selection pane="bottomRight" activeCell="J37" sqref="J37"/>
      <pageMargins left="0.7" right="0.7" top="0.75" bottom="0.75" header="0.3" footer="0.3"/>
      <pageSetup orientation="portrait" r:id="rId1"/>
    </customSheetView>
  </customSheetViews>
  <mergeCells count="1">
    <mergeCell ref="E1:G1"/>
  </mergeCell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workbookViewId="0">
      <pane xSplit="4" ySplit="10" topLeftCell="F25" activePane="bottomRight" state="frozen"/>
      <selection pane="topRight" activeCell="E1" sqref="E1"/>
      <selection pane="bottomLeft" activeCell="A11" sqref="A11"/>
      <selection pane="bottomRight" activeCell="F19" sqref="F19:O19"/>
    </sheetView>
  </sheetViews>
  <sheetFormatPr defaultColWidth="12.6640625" defaultRowHeight="12.75" customHeight="1" x14ac:dyDescent="0.3"/>
  <cols>
    <col min="1" max="1" width="9.109375" customWidth="1"/>
    <col min="2" max="2" width="11.44140625" customWidth="1"/>
    <col min="3" max="3" width="52.5546875" customWidth="1"/>
    <col min="4" max="4" width="7.6640625" customWidth="1"/>
  </cols>
  <sheetData>
    <row r="1" spans="2:15" ht="21.75" customHeight="1" x14ac:dyDescent="0.3">
      <c r="E1" s="334" t="str">
        <f>HYPERLINK("#Cashflow_CF!Notes","See the Notes for this Sheet")</f>
        <v>See the Notes for this Sheet</v>
      </c>
      <c r="F1" s="334"/>
      <c r="G1" s="334"/>
    </row>
    <row r="2" spans="2:15" ht="12.75" customHeight="1" x14ac:dyDescent="0.3">
      <c r="B2" s="64" t="s">
        <v>381</v>
      </c>
      <c r="C2" s="63" t="s">
        <v>728</v>
      </c>
    </row>
    <row r="3" spans="2:15" ht="12.75" customHeight="1" x14ac:dyDescent="0.3">
      <c r="B3" s="64" t="s">
        <v>0</v>
      </c>
      <c r="C3" s="63" t="s">
        <v>4</v>
      </c>
    </row>
    <row r="4" spans="2:15" ht="12.75" customHeight="1" x14ac:dyDescent="0.3">
      <c r="B4" s="64" t="s">
        <v>380</v>
      </c>
      <c r="C4" s="63" t="s">
        <v>379</v>
      </c>
    </row>
    <row r="5" spans="2:15" ht="12.75" customHeight="1" x14ac:dyDescent="0.3">
      <c r="B5" s="64" t="s">
        <v>378</v>
      </c>
      <c r="C5" s="63" t="s">
        <v>377</v>
      </c>
    </row>
    <row r="6" spans="2:15" ht="12.75" customHeight="1" x14ac:dyDescent="0.3">
      <c r="B6" s="64" t="s">
        <v>376</v>
      </c>
      <c r="C6" s="63" t="s">
        <v>494</v>
      </c>
    </row>
    <row r="7" spans="2:15" ht="12.75" customHeight="1" x14ac:dyDescent="0.3">
      <c r="B7" s="64" t="s">
        <v>374</v>
      </c>
      <c r="C7" s="63">
        <v>45014</v>
      </c>
    </row>
    <row r="8" spans="2:15" ht="12.75" customHeight="1" x14ac:dyDescent="0.3">
      <c r="E8" s="62" t="s">
        <v>373</v>
      </c>
      <c r="F8" s="62" t="s">
        <v>372</v>
      </c>
      <c r="G8" s="62" t="s">
        <v>371</v>
      </c>
      <c r="H8" s="62" t="s">
        <v>370</v>
      </c>
      <c r="I8" s="62" t="s">
        <v>369</v>
      </c>
      <c r="J8" s="62" t="s">
        <v>368</v>
      </c>
      <c r="K8" s="62" t="s">
        <v>367</v>
      </c>
      <c r="L8" s="62" t="s">
        <v>366</v>
      </c>
      <c r="M8" s="62" t="s">
        <v>365</v>
      </c>
      <c r="N8" s="62" t="s">
        <v>364</v>
      </c>
      <c r="O8" s="62" t="s">
        <v>363</v>
      </c>
    </row>
    <row r="9" spans="2:15" ht="12.75" customHeight="1" x14ac:dyDescent="0.3">
      <c r="E9" s="62" t="s">
        <v>773</v>
      </c>
      <c r="F9" s="62" t="s">
        <v>773</v>
      </c>
      <c r="G9" s="62" t="s">
        <v>773</v>
      </c>
      <c r="H9" s="62" t="s">
        <v>773</v>
      </c>
      <c r="I9" s="62" t="s">
        <v>773</v>
      </c>
      <c r="J9" s="62" t="s">
        <v>773</v>
      </c>
      <c r="K9" s="62" t="s">
        <v>774</v>
      </c>
      <c r="L9" s="62" t="s">
        <v>774</v>
      </c>
      <c r="M9" s="62" t="s">
        <v>774</v>
      </c>
      <c r="N9" s="62" t="s">
        <v>774</v>
      </c>
      <c r="O9" s="62" t="s">
        <v>774</v>
      </c>
    </row>
    <row r="10" spans="2:15" ht="12.75" customHeight="1" x14ac:dyDescent="0.3">
      <c r="B10" s="62" t="s">
        <v>362</v>
      </c>
      <c r="C10" s="62" t="s">
        <v>361</v>
      </c>
      <c r="D10" s="62" t="s">
        <v>360</v>
      </c>
      <c r="E10" s="62" t="str">
        <f t="shared" ref="E10:O10" si="0">IF(E$9="A","VA Actuals","Consensus")</f>
        <v>VA Actuals</v>
      </c>
      <c r="F10" s="62" t="str">
        <f t="shared" si="0"/>
        <v>VA Actuals</v>
      </c>
      <c r="G10" s="62" t="str">
        <f t="shared" si="0"/>
        <v>VA Actuals</v>
      </c>
      <c r="H10" s="62" t="str">
        <f t="shared" si="0"/>
        <v>VA Actuals</v>
      </c>
      <c r="I10" s="62" t="str">
        <f t="shared" si="0"/>
        <v>VA Actuals</v>
      </c>
      <c r="J10" s="62" t="str">
        <f t="shared" si="0"/>
        <v>VA Actuals</v>
      </c>
      <c r="K10" s="62" t="str">
        <f t="shared" si="0"/>
        <v>Consensus</v>
      </c>
      <c r="L10" s="62" t="str">
        <f t="shared" si="0"/>
        <v>Consensus</v>
      </c>
      <c r="M10" s="62" t="str">
        <f t="shared" si="0"/>
        <v>Consensus</v>
      </c>
      <c r="N10" s="62" t="str">
        <f t="shared" si="0"/>
        <v>Consensus</v>
      </c>
      <c r="O10" s="62" t="str">
        <f t="shared" si="0"/>
        <v>Consensus</v>
      </c>
    </row>
    <row r="11" spans="2:15" ht="12.75" customHeight="1" x14ac:dyDescent="0.3">
      <c r="B11" s="57" t="s">
        <v>269</v>
      </c>
      <c r="C11" s="58" t="s">
        <v>493</v>
      </c>
      <c r="D11" s="57" t="s">
        <v>268</v>
      </c>
      <c r="E11" s="56" t="s">
        <v>268</v>
      </c>
      <c r="F11" s="56" t="s">
        <v>268</v>
      </c>
      <c r="G11" s="56" t="s">
        <v>268</v>
      </c>
      <c r="H11" s="56" t="s">
        <v>268</v>
      </c>
      <c r="I11" s="56" t="s">
        <v>268</v>
      </c>
      <c r="J11" s="56" t="s">
        <v>268</v>
      </c>
      <c r="K11" s="56" t="s">
        <v>268</v>
      </c>
      <c r="L11" s="56" t="s">
        <v>268</v>
      </c>
      <c r="M11" s="56" t="s">
        <v>268</v>
      </c>
      <c r="N11" s="56" t="s">
        <v>268</v>
      </c>
      <c r="O11" s="56" t="s">
        <v>268</v>
      </c>
    </row>
    <row r="12" spans="2:15" ht="12.75" customHeight="1" x14ac:dyDescent="0.3">
      <c r="B12" s="57" t="s">
        <v>492</v>
      </c>
      <c r="C12" s="61" t="s">
        <v>491</v>
      </c>
      <c r="D12" s="57" t="s">
        <v>284</v>
      </c>
      <c r="E12" s="56">
        <v>-566.9</v>
      </c>
      <c r="F12" s="56">
        <v>-80.800000000000196</v>
      </c>
      <c r="G12" s="56">
        <v>214.5</v>
      </c>
      <c r="H12" s="56">
        <v>1208.2</v>
      </c>
      <c r="I12" s="56">
        <v>497</v>
      </c>
      <c r="J12" s="56">
        <v>823</v>
      </c>
      <c r="K12" s="56">
        <v>873.77580178191465</v>
      </c>
      <c r="L12" s="56">
        <v>1053.2373536227472</v>
      </c>
      <c r="M12" s="56">
        <v>1304.0266769684122</v>
      </c>
      <c r="N12" s="56">
        <v>1956.6763238762851</v>
      </c>
      <c r="O12" s="56">
        <v>1840.6643696960266</v>
      </c>
    </row>
    <row r="13" spans="2:15" ht="12.75" customHeight="1" x14ac:dyDescent="0.3">
      <c r="B13" s="57" t="s">
        <v>490</v>
      </c>
      <c r="C13" s="61" t="s">
        <v>489</v>
      </c>
      <c r="D13" s="57" t="s">
        <v>284</v>
      </c>
      <c r="E13" s="56">
        <v>108.4</v>
      </c>
      <c r="F13" s="56">
        <v>95.2</v>
      </c>
      <c r="G13" s="56">
        <v>127.3</v>
      </c>
      <c r="H13" s="56">
        <v>123.8</v>
      </c>
      <c r="I13" s="56">
        <v>148.1</v>
      </c>
      <c r="J13" s="56">
        <v>150</v>
      </c>
      <c r="K13" s="56">
        <v>148.24596795933434</v>
      </c>
      <c r="L13" s="56">
        <v>139.96020628304768</v>
      </c>
      <c r="M13" s="56">
        <v>128.16150942033477</v>
      </c>
      <c r="N13" s="56">
        <v>150.2486061252024</v>
      </c>
      <c r="O13" s="56">
        <v>122.65998569842949</v>
      </c>
    </row>
    <row r="14" spans="2:15" ht="12.75" customHeight="1" x14ac:dyDescent="0.3">
      <c r="B14" s="57" t="s">
        <v>488</v>
      </c>
      <c r="C14" s="61" t="s">
        <v>487</v>
      </c>
      <c r="D14" s="57" t="s">
        <v>284</v>
      </c>
      <c r="E14" s="56">
        <v>261.39999999999998</v>
      </c>
      <c r="F14" s="56">
        <v>249.5</v>
      </c>
      <c r="G14" s="56">
        <v>362.4</v>
      </c>
      <c r="H14" s="56">
        <v>398.4</v>
      </c>
      <c r="I14" s="56">
        <v>555.4</v>
      </c>
      <c r="J14" s="56">
        <v>657</v>
      </c>
      <c r="K14" s="56">
        <v>710.01081132867296</v>
      </c>
      <c r="L14" s="56">
        <v>777.09789070502745</v>
      </c>
      <c r="M14" s="56">
        <v>868.6127153039489</v>
      </c>
      <c r="N14" s="56">
        <v>923.97108329931132</v>
      </c>
      <c r="O14" s="56">
        <v>987.19021933205397</v>
      </c>
    </row>
    <row r="15" spans="2:15" ht="12.75" customHeight="1" x14ac:dyDescent="0.3">
      <c r="B15" s="57" t="s">
        <v>486</v>
      </c>
      <c r="C15" s="61" t="s">
        <v>485</v>
      </c>
      <c r="D15" s="57" t="s">
        <v>284</v>
      </c>
      <c r="E15" s="56">
        <v>-39.1</v>
      </c>
      <c r="F15" s="56">
        <v>-6.8</v>
      </c>
      <c r="G15" s="56">
        <v>10.3</v>
      </c>
      <c r="H15" s="56">
        <v>-778.6</v>
      </c>
      <c r="I15" s="56">
        <v>-7.8</v>
      </c>
      <c r="J15" s="56">
        <v>-277</v>
      </c>
      <c r="K15" s="56">
        <v>-233.66666666666666</v>
      </c>
      <c r="L15" s="56">
        <v>-186.66666666666666</v>
      </c>
      <c r="M15" s="56">
        <v>-240</v>
      </c>
      <c r="N15" s="56" t="s">
        <v>9</v>
      </c>
      <c r="O15" s="56" t="s">
        <v>9</v>
      </c>
    </row>
    <row r="16" spans="2:15" ht="12.75" customHeight="1" x14ac:dyDescent="0.3">
      <c r="B16" s="57" t="s">
        <v>484</v>
      </c>
      <c r="C16" s="61" t="s">
        <v>483</v>
      </c>
      <c r="D16" s="57" t="s">
        <v>284</v>
      </c>
      <c r="E16" s="56">
        <v>101.4</v>
      </c>
      <c r="F16" s="56">
        <v>33.9</v>
      </c>
      <c r="G16" s="56">
        <v>-11.4</v>
      </c>
      <c r="H16" s="56">
        <v>38.799999999999997</v>
      </c>
      <c r="I16" s="56">
        <v>121.3</v>
      </c>
      <c r="J16" s="56">
        <v>26</v>
      </c>
      <c r="K16" s="56" t="s">
        <v>9</v>
      </c>
      <c r="L16" s="56" t="s">
        <v>9</v>
      </c>
      <c r="M16" s="56" t="s">
        <v>9</v>
      </c>
      <c r="N16" s="56" t="s">
        <v>9</v>
      </c>
      <c r="O16" s="56" t="s">
        <v>9</v>
      </c>
    </row>
    <row r="17" spans="2:15" ht="12.75" customHeight="1" x14ac:dyDescent="0.3">
      <c r="B17" s="57" t="s">
        <v>482</v>
      </c>
      <c r="C17" s="61" t="s">
        <v>481</v>
      </c>
      <c r="D17" s="57" t="s">
        <v>284</v>
      </c>
      <c r="E17" s="56">
        <v>135.69999999999999</v>
      </c>
      <c r="F17" s="56">
        <v>86.1</v>
      </c>
      <c r="G17" s="56">
        <v>712</v>
      </c>
      <c r="H17" s="56">
        <v>446.6</v>
      </c>
      <c r="I17" s="56">
        <v>217.3</v>
      </c>
      <c r="J17" s="56">
        <v>692</v>
      </c>
      <c r="K17" s="56">
        <v>-417.45692918555187</v>
      </c>
      <c r="L17" s="56">
        <v>-161.02474533522562</v>
      </c>
      <c r="M17" s="56">
        <v>16.6541323512626</v>
      </c>
      <c r="N17" s="56">
        <v>340.13981196521831</v>
      </c>
      <c r="O17" s="56">
        <v>318.41183824819052</v>
      </c>
    </row>
    <row r="18" spans="2:15" ht="12.75" customHeight="1" x14ac:dyDescent="0.3">
      <c r="B18" s="57" t="s">
        <v>480</v>
      </c>
      <c r="C18" s="60" t="s">
        <v>479</v>
      </c>
      <c r="D18" s="57" t="s">
        <v>284</v>
      </c>
      <c r="E18" s="56">
        <v>0.89999999999997704</v>
      </c>
      <c r="F18" s="56">
        <v>377.1</v>
      </c>
      <c r="G18" s="56">
        <v>1415.1</v>
      </c>
      <c r="H18" s="56">
        <v>1437.2</v>
      </c>
      <c r="I18" s="56">
        <v>1531.3</v>
      </c>
      <c r="J18" s="56">
        <v>2071</v>
      </c>
      <c r="K18" s="56">
        <v>1243.696197257907</v>
      </c>
      <c r="L18" s="56">
        <v>1771.7357215665199</v>
      </c>
      <c r="M18" s="56">
        <v>2309.2977397810123</v>
      </c>
      <c r="N18" s="56">
        <v>3099.0742999097124</v>
      </c>
      <c r="O18" s="56">
        <v>3259.8268145944999</v>
      </c>
    </row>
    <row r="19" spans="2:15" ht="12.75" customHeight="1" x14ac:dyDescent="0.3">
      <c r="B19" s="57" t="s">
        <v>478</v>
      </c>
      <c r="C19" s="61" t="s">
        <v>477</v>
      </c>
      <c r="D19" s="57" t="s">
        <v>284</v>
      </c>
      <c r="E19" s="56">
        <v>50.7</v>
      </c>
      <c r="F19" s="56">
        <v>67</v>
      </c>
      <c r="G19" s="56">
        <v>53.2</v>
      </c>
      <c r="H19" s="56">
        <v>91.1</v>
      </c>
      <c r="I19" s="56">
        <v>56</v>
      </c>
      <c r="J19" s="56">
        <v>40</v>
      </c>
      <c r="K19" s="56">
        <v>39.057082523077966</v>
      </c>
      <c r="L19" s="56">
        <v>53.722587184937929</v>
      </c>
      <c r="M19" s="56">
        <v>64.027684288638596</v>
      </c>
      <c r="N19" s="56">
        <v>80.028348010308576</v>
      </c>
      <c r="O19" s="56">
        <v>97.767229896836938</v>
      </c>
    </row>
    <row r="20" spans="2:15" ht="12.75" customHeight="1" x14ac:dyDescent="0.3">
      <c r="B20" s="57" t="s">
        <v>476</v>
      </c>
      <c r="C20" s="66" t="s">
        <v>475</v>
      </c>
      <c r="D20" s="57" t="s">
        <v>284</v>
      </c>
      <c r="E20" s="56" t="s">
        <v>9</v>
      </c>
      <c r="F20" s="56">
        <v>1040.2</v>
      </c>
      <c r="G20" s="56" t="s">
        <v>9</v>
      </c>
      <c r="H20" s="56">
        <v>246.2</v>
      </c>
      <c r="I20" s="56">
        <v>1250.3</v>
      </c>
      <c r="J20" s="56">
        <v>96</v>
      </c>
      <c r="K20" s="56" t="s">
        <v>9</v>
      </c>
      <c r="L20" s="56" t="s">
        <v>9</v>
      </c>
      <c r="M20" s="56" t="s">
        <v>9</v>
      </c>
      <c r="N20" s="56" t="s">
        <v>9</v>
      </c>
      <c r="O20" s="56" t="s">
        <v>9</v>
      </c>
    </row>
    <row r="21" spans="2:15" ht="12.75" customHeight="1" x14ac:dyDescent="0.3">
      <c r="B21" s="57" t="s">
        <v>474</v>
      </c>
      <c r="C21" s="66" t="s">
        <v>473</v>
      </c>
      <c r="D21" s="57" t="s">
        <v>284</v>
      </c>
      <c r="E21" s="56">
        <v>569.29999999999995</v>
      </c>
      <c r="F21" s="56">
        <v>392.8</v>
      </c>
      <c r="G21" s="56">
        <v>7.5</v>
      </c>
      <c r="H21" s="56">
        <v>-4</v>
      </c>
      <c r="I21" s="56">
        <v>-273.3</v>
      </c>
      <c r="J21" s="56">
        <v>53</v>
      </c>
      <c r="K21" s="56">
        <v>-397</v>
      </c>
      <c r="L21" s="56">
        <v>-198</v>
      </c>
      <c r="M21" s="56">
        <v>1</v>
      </c>
      <c r="N21" s="56" t="s">
        <v>9</v>
      </c>
      <c r="O21" s="56" t="s">
        <v>9</v>
      </c>
    </row>
    <row r="22" spans="2:15" ht="12.75" customHeight="1" x14ac:dyDescent="0.3">
      <c r="B22" s="57" t="s">
        <v>472</v>
      </c>
      <c r="C22" s="66" t="s">
        <v>471</v>
      </c>
      <c r="D22" s="57" t="s">
        <v>284</v>
      </c>
      <c r="E22" s="56">
        <v>-12.2</v>
      </c>
      <c r="F22" s="56">
        <v>4</v>
      </c>
      <c r="G22" s="56">
        <v>-11.6</v>
      </c>
      <c r="H22" s="56">
        <v>-57.8</v>
      </c>
      <c r="I22" s="56">
        <v>-4.5</v>
      </c>
      <c r="J22" s="56">
        <v>-54</v>
      </c>
      <c r="K22" s="56" t="s">
        <v>9</v>
      </c>
      <c r="L22" s="56" t="s">
        <v>9</v>
      </c>
      <c r="M22" s="56" t="s">
        <v>9</v>
      </c>
      <c r="N22" s="56" t="s">
        <v>9</v>
      </c>
      <c r="O22" s="56" t="s">
        <v>9</v>
      </c>
    </row>
    <row r="23" spans="2:15" ht="12.75" customHeight="1" x14ac:dyDescent="0.3">
      <c r="B23" s="57" t="s">
        <v>470</v>
      </c>
      <c r="C23" s="66" t="s">
        <v>469</v>
      </c>
      <c r="D23" s="57" t="s">
        <v>284</v>
      </c>
      <c r="E23" s="56" t="s">
        <v>9</v>
      </c>
      <c r="F23" s="56">
        <v>-67</v>
      </c>
      <c r="G23" s="56" t="s">
        <v>9</v>
      </c>
      <c r="H23" s="56">
        <v>-4.8</v>
      </c>
      <c r="I23" s="56">
        <v>-10.5</v>
      </c>
      <c r="J23" s="56">
        <v>-6</v>
      </c>
      <c r="K23" s="56">
        <v>4.4000000000000901</v>
      </c>
      <c r="L23" s="56">
        <v>4.4000000000000901</v>
      </c>
      <c r="M23" s="56">
        <v>4.4000000000000901</v>
      </c>
      <c r="N23" s="56" t="s">
        <v>9</v>
      </c>
      <c r="O23" s="56" t="s">
        <v>9</v>
      </c>
    </row>
    <row r="24" spans="2:15" ht="12.75" customHeight="1" x14ac:dyDescent="0.3">
      <c r="B24" s="57" t="s">
        <v>468</v>
      </c>
      <c r="C24" s="65" t="s">
        <v>467</v>
      </c>
      <c r="D24" s="57" t="s">
        <v>284</v>
      </c>
      <c r="E24" s="56">
        <v>557.1</v>
      </c>
      <c r="F24" s="56">
        <v>-643.4</v>
      </c>
      <c r="G24" s="56">
        <v>-4.0999999999999996</v>
      </c>
      <c r="H24" s="56">
        <v>-312.8</v>
      </c>
      <c r="I24" s="56">
        <v>-1538.6</v>
      </c>
      <c r="J24" s="56">
        <v>-103</v>
      </c>
      <c r="K24" s="56">
        <v>-196.29999999999995</v>
      </c>
      <c r="L24" s="56">
        <v>-195.79999999999995</v>
      </c>
      <c r="M24" s="56">
        <v>5.4000000000000901</v>
      </c>
      <c r="N24" s="56" t="s">
        <v>9</v>
      </c>
      <c r="O24" s="56" t="s">
        <v>9</v>
      </c>
    </row>
    <row r="25" spans="2:15" ht="12.75" customHeight="1" x14ac:dyDescent="0.3">
      <c r="B25" s="57" t="s">
        <v>466</v>
      </c>
      <c r="C25" s="60" t="s">
        <v>465</v>
      </c>
      <c r="D25" s="57" t="s">
        <v>284</v>
      </c>
      <c r="E25" s="56">
        <v>506.4</v>
      </c>
      <c r="F25" s="56">
        <v>-710.4</v>
      </c>
      <c r="G25" s="56">
        <v>-57.3</v>
      </c>
      <c r="H25" s="56">
        <v>-403.9</v>
      </c>
      <c r="I25" s="56">
        <v>-1594.6</v>
      </c>
      <c r="J25" s="56">
        <v>-143</v>
      </c>
      <c r="K25" s="56">
        <v>-69.257082523077955</v>
      </c>
      <c r="L25" s="56">
        <v>-83.845664108014844</v>
      </c>
      <c r="M25" s="56">
        <v>-63.427684288638588</v>
      </c>
      <c r="N25" s="56">
        <v>-80.028348010308576</v>
      </c>
      <c r="O25" s="56">
        <v>-97.767229896836938</v>
      </c>
    </row>
    <row r="26" spans="2:15" ht="12.75" customHeight="1" x14ac:dyDescent="0.3">
      <c r="B26" s="57" t="s">
        <v>464</v>
      </c>
      <c r="C26" s="61" t="s">
        <v>463</v>
      </c>
      <c r="D26" s="57" t="s">
        <v>284</v>
      </c>
      <c r="E26" s="56">
        <v>-747.7</v>
      </c>
      <c r="F26" s="56">
        <v>-346</v>
      </c>
      <c r="G26" s="56">
        <v>-465.7</v>
      </c>
      <c r="H26" s="56">
        <v>-594.29999999999995</v>
      </c>
      <c r="I26" s="56">
        <v>-1158.3</v>
      </c>
      <c r="J26" s="56">
        <v>-1137</v>
      </c>
      <c r="K26" s="56">
        <v>-684.4960779497037</v>
      </c>
      <c r="L26" s="56">
        <v>-717.82268060899059</v>
      </c>
      <c r="M26" s="56">
        <v>-885.90330885342394</v>
      </c>
      <c r="N26" s="56">
        <v>-1128.7268517375985</v>
      </c>
      <c r="O26" s="56">
        <v>-1280.5008808400974</v>
      </c>
    </row>
    <row r="27" spans="2:15" ht="12.75" customHeight="1" x14ac:dyDescent="0.3">
      <c r="B27" s="57" t="s">
        <v>462</v>
      </c>
      <c r="C27" s="61" t="s">
        <v>461</v>
      </c>
      <c r="D27" s="57" t="s">
        <v>284</v>
      </c>
      <c r="E27" s="56">
        <v>91.1</v>
      </c>
      <c r="F27" s="56">
        <v>497.9</v>
      </c>
      <c r="G27" s="56">
        <v>-1.1000000000000201</v>
      </c>
      <c r="H27" s="56">
        <v>-452.5</v>
      </c>
      <c r="I27" s="56">
        <v>989.7</v>
      </c>
      <c r="J27" s="56">
        <v>-350</v>
      </c>
      <c r="K27" s="56">
        <v>-1350</v>
      </c>
      <c r="L27" s="56" t="s">
        <v>9</v>
      </c>
      <c r="M27" s="56" t="s">
        <v>9</v>
      </c>
      <c r="N27" s="56" t="s">
        <v>9</v>
      </c>
      <c r="O27" s="56" t="s">
        <v>9</v>
      </c>
    </row>
    <row r="28" spans="2:15" ht="12.75" customHeight="1" x14ac:dyDescent="0.3">
      <c r="B28" s="57" t="s">
        <v>460</v>
      </c>
      <c r="C28" s="60" t="s">
        <v>459</v>
      </c>
      <c r="D28" s="57" t="s">
        <v>284</v>
      </c>
      <c r="E28" s="56">
        <v>-656.6</v>
      </c>
      <c r="F28" s="56">
        <v>151.9</v>
      </c>
      <c r="G28" s="56">
        <v>-466.8</v>
      </c>
      <c r="H28" s="56">
        <v>-1046.8</v>
      </c>
      <c r="I28" s="56">
        <v>-168.6</v>
      </c>
      <c r="J28" s="56">
        <v>-1487</v>
      </c>
      <c r="K28" s="56">
        <v>-1064.9048123087671</v>
      </c>
      <c r="L28" s="56">
        <v>-784.48934727565722</v>
      </c>
      <c r="M28" s="56">
        <v>-876.35849675859913</v>
      </c>
      <c r="N28" s="56">
        <v>-1128.7268517375969</v>
      </c>
      <c r="O28" s="56">
        <v>-1280.5008808400967</v>
      </c>
    </row>
    <row r="29" spans="2:15" ht="12.75" customHeight="1" x14ac:dyDescent="0.3">
      <c r="B29" s="57" t="s">
        <v>458</v>
      </c>
      <c r="C29" s="59" t="s">
        <v>457</v>
      </c>
      <c r="D29" s="57" t="s">
        <v>284</v>
      </c>
      <c r="E29" s="56">
        <v>14.2</v>
      </c>
      <c r="F29" s="56">
        <v>-10.6</v>
      </c>
      <c r="G29" s="56">
        <v>-2.2999999999999998</v>
      </c>
      <c r="H29" s="56">
        <v>11</v>
      </c>
      <c r="I29" s="56">
        <v>-11.9</v>
      </c>
      <c r="J29" s="56">
        <v>-22</v>
      </c>
      <c r="K29" s="56" t="s">
        <v>9</v>
      </c>
      <c r="L29" s="56">
        <v>1</v>
      </c>
      <c r="M29" s="56">
        <v>1</v>
      </c>
      <c r="N29" s="56" t="s">
        <v>9</v>
      </c>
      <c r="O29" s="56" t="s">
        <v>9</v>
      </c>
    </row>
    <row r="30" spans="2:15" ht="12.75" customHeight="1" x14ac:dyDescent="0.3">
      <c r="B30" s="57" t="s">
        <v>456</v>
      </c>
      <c r="C30" s="58" t="s">
        <v>455</v>
      </c>
      <c r="D30" s="57" t="s">
        <v>284</v>
      </c>
      <c r="E30" s="56">
        <v>-135.1</v>
      </c>
      <c r="F30" s="56">
        <v>-192</v>
      </c>
      <c r="G30" s="56">
        <v>888.7</v>
      </c>
      <c r="H30" s="56">
        <v>-2.49999999999977</v>
      </c>
      <c r="I30" s="56">
        <v>-243.8</v>
      </c>
      <c r="J30" s="56">
        <v>419</v>
      </c>
      <c r="K30" s="56">
        <v>273.365812012025</v>
      </c>
      <c r="L30" s="56">
        <v>963.82296766559057</v>
      </c>
      <c r="M30" s="56">
        <v>1369.6226698448847</v>
      </c>
      <c r="N30" s="56">
        <v>1890.3191001618072</v>
      </c>
      <c r="O30" s="56">
        <v>1881.55870385756</v>
      </c>
    </row>
    <row r="31" spans="2:15" ht="12.75" customHeight="1" x14ac:dyDescent="0.3">
      <c r="B31" s="57" t="s">
        <v>454</v>
      </c>
      <c r="C31" s="57" t="s">
        <v>453</v>
      </c>
      <c r="D31" s="57" t="s">
        <v>284</v>
      </c>
      <c r="E31" s="56">
        <v>1213.0999999999999</v>
      </c>
      <c r="F31" s="56">
        <v>1078</v>
      </c>
      <c r="G31" s="56">
        <v>886</v>
      </c>
      <c r="H31" s="56">
        <v>1774.7</v>
      </c>
      <c r="I31" s="56">
        <v>1772.2</v>
      </c>
      <c r="J31" s="56">
        <v>1528.4</v>
      </c>
      <c r="K31" s="56">
        <v>1950.0071896253251</v>
      </c>
      <c r="L31" s="56">
        <v>2199.7502646129851</v>
      </c>
      <c r="M31" s="56">
        <v>3048.7288694427052</v>
      </c>
      <c r="N31" s="56">
        <v>3946.0451586472968</v>
      </c>
      <c r="O31" s="56">
        <v>6323.2710018401303</v>
      </c>
    </row>
    <row r="32" spans="2:15" ht="12.75" customHeight="1" x14ac:dyDescent="0.3">
      <c r="B32" s="57" t="s">
        <v>452</v>
      </c>
      <c r="C32" s="57" t="s">
        <v>451</v>
      </c>
      <c r="D32" s="57" t="s">
        <v>284</v>
      </c>
      <c r="E32" s="56">
        <v>1078.001</v>
      </c>
      <c r="F32" s="56">
        <v>886.00099999999998</v>
      </c>
      <c r="G32" s="56">
        <v>1774.701</v>
      </c>
      <c r="H32" s="56">
        <v>1772.201</v>
      </c>
      <c r="I32" s="56">
        <v>1528.4010000000001</v>
      </c>
      <c r="J32" s="56">
        <v>1947</v>
      </c>
      <c r="K32" s="56">
        <v>2125.5244423416011</v>
      </c>
      <c r="L32" s="56">
        <v>3068.392930654451</v>
      </c>
      <c r="M32" s="56">
        <v>4121.7521579980112</v>
      </c>
      <c r="N32" s="56">
        <v>5985.4538789733933</v>
      </c>
      <c r="O32" s="56">
        <v>8299.2740515997593</v>
      </c>
    </row>
    <row r="33" spans="2:15" ht="12.75" customHeight="1" x14ac:dyDescent="0.3">
      <c r="B33" s="57" t="s">
        <v>269</v>
      </c>
      <c r="C33" s="57" t="s">
        <v>92</v>
      </c>
      <c r="D33" s="57" t="s">
        <v>268</v>
      </c>
      <c r="E33" s="56" t="s">
        <v>268</v>
      </c>
      <c r="F33" s="56" t="s">
        <v>268</v>
      </c>
      <c r="G33" s="56" t="s">
        <v>268</v>
      </c>
      <c r="H33" s="56" t="s">
        <v>268</v>
      </c>
      <c r="I33" s="56" t="s">
        <v>268</v>
      </c>
      <c r="J33" s="56" t="s">
        <v>268</v>
      </c>
      <c r="K33" s="56" t="s">
        <v>268</v>
      </c>
      <c r="L33" s="56" t="s">
        <v>268</v>
      </c>
      <c r="M33" s="56" t="s">
        <v>268</v>
      </c>
      <c r="N33" s="56" t="s">
        <v>268</v>
      </c>
      <c r="O33" s="56" t="s">
        <v>268</v>
      </c>
    </row>
    <row r="34" spans="2:15" ht="12.75" customHeight="1" x14ac:dyDescent="0.3">
      <c r="B34" s="57" t="s">
        <v>450</v>
      </c>
      <c r="C34" s="57" t="s">
        <v>449</v>
      </c>
      <c r="D34" s="57" t="s">
        <v>284</v>
      </c>
      <c r="E34" s="56">
        <v>-49.8</v>
      </c>
      <c r="F34" s="56">
        <v>310.10000000000002</v>
      </c>
      <c r="G34" s="56">
        <v>1361.9</v>
      </c>
      <c r="H34" s="56">
        <v>1346.1</v>
      </c>
      <c r="I34" s="56">
        <v>1475.3</v>
      </c>
      <c r="J34" s="56">
        <v>2031</v>
      </c>
      <c r="K34" s="56">
        <v>1204.6391147348284</v>
      </c>
      <c r="L34" s="56">
        <v>1718.0131343815824</v>
      </c>
      <c r="M34" s="56">
        <v>2245.2700554923731</v>
      </c>
      <c r="N34" s="56">
        <v>3019.0459518994026</v>
      </c>
      <c r="O34" s="56">
        <v>3162.0595846976635</v>
      </c>
    </row>
    <row r="35" spans="2:15" s="55" customFormat="1" ht="4.95" customHeight="1" x14ac:dyDescent="0.3">
      <c r="B35" s="55" t="s">
        <v>269</v>
      </c>
      <c r="C35" s="55" t="s">
        <v>268</v>
      </c>
      <c r="D35" s="55" t="s">
        <v>268</v>
      </c>
      <c r="E35" s="55" t="s">
        <v>268</v>
      </c>
      <c r="F35" s="55" t="s">
        <v>268</v>
      </c>
      <c r="G35" s="55" t="s">
        <v>268</v>
      </c>
      <c r="H35" s="55" t="s">
        <v>268</v>
      </c>
      <c r="I35" s="55" t="s">
        <v>268</v>
      </c>
      <c r="J35" s="55" t="s">
        <v>268</v>
      </c>
      <c r="K35" s="55" t="s">
        <v>268</v>
      </c>
      <c r="L35" s="55" t="s">
        <v>268</v>
      </c>
      <c r="M35" s="55" t="s">
        <v>268</v>
      </c>
      <c r="N35" s="55" t="s">
        <v>268</v>
      </c>
      <c r="O35" s="55" t="s">
        <v>268</v>
      </c>
    </row>
    <row r="37" spans="2:15" ht="12.75" customHeight="1" x14ac:dyDescent="0.3">
      <c r="C37" s="54" t="s">
        <v>267</v>
      </c>
    </row>
    <row r="38" spans="2:15" ht="12.75" customHeight="1" x14ac:dyDescent="0.3">
      <c r="C38" s="54" t="s">
        <v>266</v>
      </c>
    </row>
    <row r="39" spans="2:15" ht="12.75" customHeight="1" x14ac:dyDescent="0.3">
      <c r="C39" s="54" t="s">
        <v>265</v>
      </c>
    </row>
    <row r="40" spans="2:15" ht="12.75" customHeight="1" x14ac:dyDescent="0.3">
      <c r="C40" s="54" t="s">
        <v>264</v>
      </c>
    </row>
  </sheetData>
  <customSheetViews>
    <customSheetView guid="{F468AAA2-EABC-4799-A6DA-AB7194C76735}">
      <pane xSplit="4" ySplit="10" topLeftCell="F13" activePane="bottomRight" state="frozen"/>
      <selection pane="bottomRight" activeCell="J18" sqref="J18"/>
      <pageMargins left="0.7" right="0.7" top="0.75" bottom="0.75" header="0.3" footer="0.3"/>
      <pageSetup orientation="portrait" r:id="rId1"/>
    </customSheetView>
  </customSheetViews>
  <mergeCells count="1">
    <mergeCell ref="E1:G1"/>
  </mergeCell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40" sqref="F40"/>
    </sheetView>
  </sheetViews>
  <sheetFormatPr defaultColWidth="12.6640625" defaultRowHeight="12.75" customHeight="1" x14ac:dyDescent="0.3"/>
  <cols>
    <col min="1" max="1" width="9.109375" customWidth="1"/>
    <col min="2" max="2" width="11.44140625" customWidth="1"/>
    <col min="3" max="3" width="52.5546875" customWidth="1"/>
    <col min="4" max="4" width="7.6640625" customWidth="1"/>
  </cols>
  <sheetData>
    <row r="1" spans="2:15" ht="21.75" customHeight="1" x14ac:dyDescent="0.3">
      <c r="E1" s="334" t="str">
        <f>HYPERLINK("#KeyValues_KV!Notes","See the Notes for this Sheet")</f>
        <v>See the Notes for this Sheet</v>
      </c>
      <c r="F1" s="334"/>
      <c r="G1" s="334"/>
    </row>
    <row r="2" spans="2:15" ht="12.75" customHeight="1" x14ac:dyDescent="0.3">
      <c r="B2" s="64" t="s">
        <v>381</v>
      </c>
      <c r="C2" s="63" t="s">
        <v>728</v>
      </c>
    </row>
    <row r="3" spans="2:15" ht="12.75" customHeight="1" x14ac:dyDescent="0.3">
      <c r="B3" s="64" t="s">
        <v>0</v>
      </c>
      <c r="C3" s="63" t="s">
        <v>4</v>
      </c>
    </row>
    <row r="4" spans="2:15" ht="12.75" customHeight="1" x14ac:dyDescent="0.3">
      <c r="B4" s="64" t="s">
        <v>380</v>
      </c>
      <c r="C4" s="63" t="s">
        <v>379</v>
      </c>
    </row>
    <row r="5" spans="2:15" ht="12.75" customHeight="1" x14ac:dyDescent="0.3">
      <c r="B5" s="64" t="s">
        <v>378</v>
      </c>
      <c r="C5" s="63" t="s">
        <v>377</v>
      </c>
    </row>
    <row r="6" spans="2:15" ht="12.75" customHeight="1" x14ac:dyDescent="0.3">
      <c r="B6" s="64" t="s">
        <v>376</v>
      </c>
      <c r="C6" s="63" t="s">
        <v>582</v>
      </c>
    </row>
    <row r="7" spans="2:15" ht="12.75" customHeight="1" x14ac:dyDescent="0.3">
      <c r="B7" s="64" t="s">
        <v>374</v>
      </c>
      <c r="C7" s="63">
        <v>45014</v>
      </c>
    </row>
    <row r="8" spans="2:15" ht="12.75" customHeight="1" x14ac:dyDescent="0.3">
      <c r="E8" s="62" t="s">
        <v>373</v>
      </c>
      <c r="F8" s="62" t="s">
        <v>372</v>
      </c>
      <c r="G8" s="62" t="s">
        <v>371</v>
      </c>
      <c r="H8" s="62" t="s">
        <v>370</v>
      </c>
      <c r="I8" s="62" t="s">
        <v>369</v>
      </c>
      <c r="J8" s="62" t="s">
        <v>368</v>
      </c>
      <c r="K8" s="62" t="s">
        <v>367</v>
      </c>
      <c r="L8" s="62" t="s">
        <v>366</v>
      </c>
      <c r="M8" s="62" t="s">
        <v>365</v>
      </c>
      <c r="N8" s="62" t="s">
        <v>364</v>
      </c>
      <c r="O8" s="62" t="s">
        <v>363</v>
      </c>
    </row>
    <row r="9" spans="2:15" ht="12.75" customHeight="1" x14ac:dyDescent="0.3">
      <c r="E9" s="62" t="s">
        <v>773</v>
      </c>
      <c r="F9" s="62" t="s">
        <v>773</v>
      </c>
      <c r="G9" s="62" t="s">
        <v>773</v>
      </c>
      <c r="H9" s="62" t="s">
        <v>773</v>
      </c>
      <c r="I9" s="62" t="s">
        <v>773</v>
      </c>
      <c r="J9" s="62" t="s">
        <v>773</v>
      </c>
      <c r="K9" s="62" t="s">
        <v>774</v>
      </c>
      <c r="L9" s="62" t="s">
        <v>774</v>
      </c>
      <c r="M9" s="62" t="s">
        <v>774</v>
      </c>
      <c r="N9" s="62" t="s">
        <v>774</v>
      </c>
      <c r="O9" s="62" t="s">
        <v>774</v>
      </c>
    </row>
    <row r="10" spans="2:15" ht="12.75" customHeight="1" x14ac:dyDescent="0.3">
      <c r="B10" s="62" t="s">
        <v>362</v>
      </c>
      <c r="C10" s="62" t="s">
        <v>361</v>
      </c>
      <c r="D10" s="62" t="s">
        <v>360</v>
      </c>
      <c r="E10" s="62" t="str">
        <f t="shared" ref="E10:O10" si="0">IF(E$9="A","VA Actuals","Consensus")</f>
        <v>VA Actuals</v>
      </c>
      <c r="F10" s="62" t="str">
        <f t="shared" si="0"/>
        <v>VA Actuals</v>
      </c>
      <c r="G10" s="62" t="str">
        <f t="shared" si="0"/>
        <v>VA Actuals</v>
      </c>
      <c r="H10" s="62" t="str">
        <f t="shared" si="0"/>
        <v>VA Actuals</v>
      </c>
      <c r="I10" s="62" t="str">
        <f t="shared" si="0"/>
        <v>VA Actuals</v>
      </c>
      <c r="J10" s="62" t="str">
        <f t="shared" si="0"/>
        <v>VA Actuals</v>
      </c>
      <c r="K10" s="62" t="str">
        <f t="shared" si="0"/>
        <v>Consensus</v>
      </c>
      <c r="L10" s="62" t="str">
        <f t="shared" si="0"/>
        <v>Consensus</v>
      </c>
      <c r="M10" s="62" t="str">
        <f t="shared" si="0"/>
        <v>Consensus</v>
      </c>
      <c r="N10" s="62" t="str">
        <f t="shared" si="0"/>
        <v>Consensus</v>
      </c>
      <c r="O10" s="62" t="str">
        <f t="shared" si="0"/>
        <v>Consensus</v>
      </c>
    </row>
    <row r="11" spans="2:15" ht="12.75" customHeight="1" x14ac:dyDescent="0.3">
      <c r="B11" s="57" t="s">
        <v>269</v>
      </c>
      <c r="C11" s="58" t="s">
        <v>581</v>
      </c>
      <c r="D11" s="57" t="s">
        <v>268</v>
      </c>
      <c r="E11" s="56" t="s">
        <v>268</v>
      </c>
      <c r="F11" s="56" t="s">
        <v>268</v>
      </c>
      <c r="G11" s="56" t="s">
        <v>268</v>
      </c>
      <c r="H11" s="56" t="s">
        <v>268</v>
      </c>
      <c r="I11" s="56" t="s">
        <v>268</v>
      </c>
      <c r="J11" s="56" t="s">
        <v>268</v>
      </c>
      <c r="K11" s="56" t="s">
        <v>268</v>
      </c>
      <c r="L11" s="56" t="s">
        <v>268</v>
      </c>
      <c r="M11" s="56" t="s">
        <v>268</v>
      </c>
      <c r="N11" s="56" t="s">
        <v>268</v>
      </c>
      <c r="O11" s="56" t="s">
        <v>268</v>
      </c>
    </row>
    <row r="12" spans="2:15" ht="12.75" customHeight="1" x14ac:dyDescent="0.3">
      <c r="B12" s="57" t="s">
        <v>269</v>
      </c>
      <c r="C12" s="60" t="s">
        <v>580</v>
      </c>
      <c r="D12" s="57" t="s">
        <v>268</v>
      </c>
      <c r="E12" s="56" t="s">
        <v>268</v>
      </c>
      <c r="F12" s="56" t="s">
        <v>268</v>
      </c>
      <c r="G12" s="56" t="s">
        <v>268</v>
      </c>
      <c r="H12" s="56" t="s">
        <v>268</v>
      </c>
      <c r="I12" s="56" t="s">
        <v>268</v>
      </c>
      <c r="J12" s="56" t="s">
        <v>268</v>
      </c>
      <c r="K12" s="56" t="s">
        <v>268</v>
      </c>
      <c r="L12" s="56" t="s">
        <v>268</v>
      </c>
      <c r="M12" s="56" t="s">
        <v>268</v>
      </c>
      <c r="N12" s="56" t="s">
        <v>268</v>
      </c>
      <c r="O12" s="56" t="s">
        <v>268</v>
      </c>
    </row>
    <row r="13" spans="2:15" ht="12.75" customHeight="1" x14ac:dyDescent="0.3">
      <c r="B13" s="57" t="s">
        <v>579</v>
      </c>
      <c r="C13" s="59" t="s">
        <v>578</v>
      </c>
      <c r="D13" s="57" t="s">
        <v>571</v>
      </c>
      <c r="E13" s="56">
        <v>1449</v>
      </c>
      <c r="F13" s="56">
        <v>796</v>
      </c>
      <c r="G13" s="56">
        <v>401</v>
      </c>
      <c r="H13" s="56">
        <v>126</v>
      </c>
      <c r="I13" s="56">
        <v>22</v>
      </c>
      <c r="J13" s="56" t="s">
        <v>9</v>
      </c>
      <c r="K13" s="56" t="s">
        <v>9</v>
      </c>
      <c r="L13" s="56" t="s">
        <v>9</v>
      </c>
      <c r="M13" s="56" t="s">
        <v>9</v>
      </c>
      <c r="N13" s="56" t="s">
        <v>9</v>
      </c>
      <c r="O13" s="56" t="s">
        <v>9</v>
      </c>
    </row>
    <row r="14" spans="2:15" ht="12.75" customHeight="1" x14ac:dyDescent="0.3">
      <c r="B14" s="57" t="s">
        <v>577</v>
      </c>
      <c r="C14" s="59" t="s">
        <v>576</v>
      </c>
      <c r="D14" s="57" t="s">
        <v>571</v>
      </c>
      <c r="E14" s="56">
        <v>2267</v>
      </c>
      <c r="F14" s="56">
        <v>3534</v>
      </c>
      <c r="G14" s="56">
        <v>4468</v>
      </c>
      <c r="H14" s="56">
        <v>5147</v>
      </c>
      <c r="I14" s="56">
        <v>6018</v>
      </c>
      <c r="J14" s="56">
        <v>6742</v>
      </c>
      <c r="K14" s="56">
        <v>7594.1968837277363</v>
      </c>
      <c r="L14" s="56">
        <v>8436.4686193500802</v>
      </c>
      <c r="M14" s="56">
        <v>9551.3381287482061</v>
      </c>
      <c r="N14" s="56">
        <v>10156.587584707149</v>
      </c>
      <c r="O14" s="56">
        <v>10918.203598587899</v>
      </c>
    </row>
    <row r="15" spans="2:15" ht="12.75" customHeight="1" x14ac:dyDescent="0.3">
      <c r="B15" s="57" t="s">
        <v>575</v>
      </c>
      <c r="C15" s="59" t="s">
        <v>574</v>
      </c>
      <c r="D15" s="57" t="s">
        <v>571</v>
      </c>
      <c r="E15" s="56">
        <v>608.1</v>
      </c>
      <c r="F15" s="56">
        <v>614</v>
      </c>
      <c r="G15" s="56">
        <v>539</v>
      </c>
      <c r="H15" s="56">
        <v>404</v>
      </c>
      <c r="I15" s="56">
        <v>767</v>
      </c>
      <c r="J15" s="56">
        <v>740.33532397601232</v>
      </c>
      <c r="K15" s="56">
        <v>641.10691004389548</v>
      </c>
      <c r="L15" s="56">
        <v>739.10036733493314</v>
      </c>
      <c r="M15" s="56">
        <v>814.66443821424696</v>
      </c>
      <c r="N15" s="56">
        <v>803.79649425014554</v>
      </c>
      <c r="O15" s="56">
        <v>761.61601388076349</v>
      </c>
    </row>
    <row r="16" spans="2:15" ht="12.75" customHeight="1" x14ac:dyDescent="0.3">
      <c r="B16" s="57" t="s">
        <v>573</v>
      </c>
      <c r="C16" s="59" t="s">
        <v>572</v>
      </c>
      <c r="D16" s="57" t="s">
        <v>571</v>
      </c>
      <c r="E16" s="56">
        <v>3716</v>
      </c>
      <c r="F16" s="56">
        <v>4330</v>
      </c>
      <c r="G16" s="56">
        <v>4869</v>
      </c>
      <c r="H16" s="56">
        <v>5273</v>
      </c>
      <c r="I16" s="56">
        <v>6040</v>
      </c>
      <c r="J16" s="56">
        <v>6742</v>
      </c>
      <c r="K16" s="56">
        <v>7417.2735767105632</v>
      </c>
      <c r="L16" s="56">
        <v>8156.3739440454965</v>
      </c>
      <c r="M16" s="56">
        <v>8954.4753542824892</v>
      </c>
      <c r="N16" s="56">
        <v>10156.587584707149</v>
      </c>
      <c r="O16" s="56">
        <v>10918.203598587899</v>
      </c>
    </row>
    <row r="17" spans="2:15" ht="12.75" customHeight="1" x14ac:dyDescent="0.3">
      <c r="B17" s="57" t="s">
        <v>570</v>
      </c>
      <c r="C17" s="59" t="s">
        <v>569</v>
      </c>
      <c r="D17" s="57" t="s">
        <v>275</v>
      </c>
      <c r="E17" s="56">
        <v>606.62525879917189</v>
      </c>
      <c r="F17" s="56">
        <v>689.69849246231161</v>
      </c>
      <c r="G17" s="56">
        <v>797.5062344139651</v>
      </c>
      <c r="H17" s="56">
        <v>958.73015873015902</v>
      </c>
      <c r="I17" s="56">
        <v>4127.272727272727</v>
      </c>
      <c r="J17" s="56">
        <v>800</v>
      </c>
      <c r="K17" s="56">
        <v>819.5</v>
      </c>
      <c r="L17" s="56">
        <v>819.5</v>
      </c>
      <c r="M17" s="56" t="s">
        <v>9</v>
      </c>
      <c r="N17" s="56" t="s">
        <v>9</v>
      </c>
      <c r="O17" s="56" t="s">
        <v>9</v>
      </c>
    </row>
    <row r="18" spans="2:15" ht="12.75" customHeight="1" x14ac:dyDescent="0.3">
      <c r="B18" s="57" t="s">
        <v>568</v>
      </c>
      <c r="C18" s="59" t="s">
        <v>567</v>
      </c>
      <c r="D18" s="57" t="s">
        <v>275</v>
      </c>
      <c r="E18" s="56">
        <v>518.30613145125722</v>
      </c>
      <c r="F18" s="56">
        <v>622.52405206564799</v>
      </c>
      <c r="G18" s="56">
        <v>695.90420769919399</v>
      </c>
      <c r="H18" s="56">
        <v>729.65157447473621</v>
      </c>
      <c r="I18" s="56">
        <v>748.52058823107484</v>
      </c>
      <c r="J18" s="56">
        <v>746.62406857281803</v>
      </c>
      <c r="K18" s="56">
        <v>756.1773230529393</v>
      </c>
      <c r="L18" s="56">
        <v>763.81428734358883</v>
      </c>
      <c r="M18" s="56">
        <v>749.93928220706346</v>
      </c>
      <c r="N18" s="56">
        <v>768.44749671272541</v>
      </c>
      <c r="O18" s="56">
        <v>788.53223498033356</v>
      </c>
    </row>
    <row r="19" spans="2:15" ht="12.75" customHeight="1" x14ac:dyDescent="0.3">
      <c r="B19" s="57" t="s">
        <v>566</v>
      </c>
      <c r="C19" s="59" t="s">
        <v>565</v>
      </c>
      <c r="D19" s="57" t="s">
        <v>275</v>
      </c>
      <c r="E19" s="56">
        <v>552.74488697524225</v>
      </c>
      <c r="F19" s="56">
        <v>634.87297921478057</v>
      </c>
      <c r="G19" s="56">
        <v>704.26964536230844</v>
      </c>
      <c r="H19" s="56">
        <v>722.75734529807301</v>
      </c>
      <c r="I19" s="56">
        <v>754.22904701932396</v>
      </c>
      <c r="J19" s="56">
        <v>730.6241556562062</v>
      </c>
      <c r="K19" s="56">
        <v>734.88278614954595</v>
      </c>
      <c r="L19" s="56">
        <v>745.79460979836654</v>
      </c>
      <c r="M19" s="56">
        <v>757.89540741705343</v>
      </c>
      <c r="N19" s="56">
        <v>770.3119083048814</v>
      </c>
      <c r="O19" s="56">
        <v>790.02199639099979</v>
      </c>
    </row>
    <row r="20" spans="2:15" ht="12.75" customHeight="1" x14ac:dyDescent="0.3">
      <c r="B20" s="57" t="s">
        <v>564</v>
      </c>
      <c r="C20" s="59" t="s">
        <v>563</v>
      </c>
      <c r="D20" s="57" t="s">
        <v>284</v>
      </c>
      <c r="E20" s="56">
        <v>879</v>
      </c>
      <c r="F20" s="56">
        <v>549</v>
      </c>
      <c r="G20" s="56">
        <v>319.8</v>
      </c>
      <c r="H20" s="56">
        <v>120.8</v>
      </c>
      <c r="I20" s="56">
        <v>90.8</v>
      </c>
      <c r="J20" s="56">
        <v>56</v>
      </c>
      <c r="K20" s="56">
        <v>36.422400000000003</v>
      </c>
      <c r="L20" s="56">
        <v>30.564695904623999</v>
      </c>
      <c r="M20" s="56">
        <v>33.266137840591952</v>
      </c>
      <c r="N20" s="56">
        <v>20.16</v>
      </c>
      <c r="O20" s="56">
        <v>25.564</v>
      </c>
    </row>
    <row r="21" spans="2:15" ht="12.75" customHeight="1" x14ac:dyDescent="0.3">
      <c r="B21" s="57" t="s">
        <v>562</v>
      </c>
      <c r="C21" s="59" t="s">
        <v>561</v>
      </c>
      <c r="D21" s="57" t="s">
        <v>284</v>
      </c>
      <c r="E21" s="56">
        <v>1175</v>
      </c>
      <c r="F21" s="56">
        <v>2200</v>
      </c>
      <c r="G21" s="56">
        <v>3109.3</v>
      </c>
      <c r="H21" s="56">
        <v>3680.4380000000001</v>
      </c>
      <c r="I21" s="56">
        <v>4373.6000000000004</v>
      </c>
      <c r="J21" s="56">
        <v>4856</v>
      </c>
      <c r="K21" s="56">
        <v>5448.0510352494857</v>
      </c>
      <c r="L21" s="56">
        <v>6087.1058087351457</v>
      </c>
      <c r="M21" s="56">
        <v>11517.440498634027</v>
      </c>
      <c r="N21" s="56">
        <v>7497.5409557451167</v>
      </c>
      <c r="O21" s="56">
        <v>8254.3609049754232</v>
      </c>
    </row>
    <row r="22" spans="2:15" ht="12.75" customHeight="1" x14ac:dyDescent="0.3">
      <c r="B22" s="57" t="s">
        <v>560</v>
      </c>
      <c r="C22" s="59" t="s">
        <v>559</v>
      </c>
      <c r="D22" s="57" t="s">
        <v>284</v>
      </c>
      <c r="E22" s="56">
        <v>2054</v>
      </c>
      <c r="F22" s="56">
        <v>2749</v>
      </c>
      <c r="G22" s="56">
        <v>3429.1</v>
      </c>
      <c r="H22" s="56">
        <v>3807.4497258971173</v>
      </c>
      <c r="I22" s="56">
        <v>4464.3999999999996</v>
      </c>
      <c r="J22" s="56">
        <v>4912</v>
      </c>
      <c r="K22" s="56">
        <v>5432.8285741548452</v>
      </c>
      <c r="L22" s="56">
        <v>6051.0756024767961</v>
      </c>
      <c r="M22" s="56">
        <v>10569.654262083599</v>
      </c>
      <c r="N22" s="56">
        <v>7517.5942890784499</v>
      </c>
      <c r="O22" s="56">
        <v>8271.4035716420894</v>
      </c>
    </row>
    <row r="23" spans="2:15" ht="12.75" customHeight="1" x14ac:dyDescent="0.3">
      <c r="B23" s="57" t="s">
        <v>558</v>
      </c>
      <c r="C23" s="59" t="s">
        <v>557</v>
      </c>
      <c r="D23" s="57" t="s">
        <v>284</v>
      </c>
      <c r="E23" s="56">
        <v>2223.6999999999998</v>
      </c>
      <c r="F23" s="56">
        <v>2706.1</v>
      </c>
      <c r="G23" s="56">
        <v>4190</v>
      </c>
      <c r="H23" s="56">
        <v>4143.5</v>
      </c>
      <c r="I23" s="56">
        <v>4816</v>
      </c>
      <c r="J23" s="56">
        <v>5795.2</v>
      </c>
      <c r="K23" s="56">
        <v>5084.1648338946552</v>
      </c>
      <c r="L23" s="56">
        <v>6075.3863255847473</v>
      </c>
      <c r="M23" s="56">
        <v>7106.1031837680966</v>
      </c>
      <c r="N23" s="56">
        <v>8146.5014035607401</v>
      </c>
      <c r="O23" s="56">
        <v>8897.4114591781927</v>
      </c>
    </row>
    <row r="24" spans="2:15" ht="12.75" customHeight="1" x14ac:dyDescent="0.3">
      <c r="B24" s="57" t="s">
        <v>269</v>
      </c>
      <c r="C24" s="57" t="s">
        <v>92</v>
      </c>
      <c r="D24" s="57" t="s">
        <v>268</v>
      </c>
      <c r="E24" s="56" t="s">
        <v>268</v>
      </c>
      <c r="F24" s="56" t="s">
        <v>268</v>
      </c>
      <c r="G24" s="56" t="s">
        <v>268</v>
      </c>
      <c r="H24" s="56" t="s">
        <v>268</v>
      </c>
      <c r="I24" s="56" t="s">
        <v>268</v>
      </c>
      <c r="J24" s="56" t="s">
        <v>268</v>
      </c>
      <c r="K24" s="56" t="s">
        <v>268</v>
      </c>
      <c r="L24" s="56" t="s">
        <v>268</v>
      </c>
      <c r="M24" s="56" t="s">
        <v>268</v>
      </c>
      <c r="N24" s="56" t="s">
        <v>268</v>
      </c>
      <c r="O24" s="56" t="s">
        <v>268</v>
      </c>
    </row>
    <row r="25" spans="2:15" ht="12.75" customHeight="1" x14ac:dyDescent="0.3">
      <c r="B25" s="57" t="s">
        <v>269</v>
      </c>
      <c r="C25" s="60" t="s">
        <v>556</v>
      </c>
      <c r="D25" s="57" t="s">
        <v>268</v>
      </c>
      <c r="E25" s="56" t="s">
        <v>268</v>
      </c>
      <c r="F25" s="56" t="s">
        <v>268</v>
      </c>
      <c r="G25" s="56" t="s">
        <v>268</v>
      </c>
      <c r="H25" s="56" t="s">
        <v>268</v>
      </c>
      <c r="I25" s="56" t="s">
        <v>268</v>
      </c>
      <c r="J25" s="56" t="s">
        <v>268</v>
      </c>
      <c r="K25" s="56" t="s">
        <v>268</v>
      </c>
      <c r="L25" s="56" t="s">
        <v>268</v>
      </c>
      <c r="M25" s="56" t="s">
        <v>268</v>
      </c>
      <c r="N25" s="56" t="s">
        <v>268</v>
      </c>
      <c r="O25" s="56" t="s">
        <v>268</v>
      </c>
    </row>
    <row r="26" spans="2:15" ht="12.75" customHeight="1" x14ac:dyDescent="0.3">
      <c r="B26" s="57" t="s">
        <v>549</v>
      </c>
      <c r="C26" s="59" t="s">
        <v>548</v>
      </c>
      <c r="D26" s="57" t="s">
        <v>284</v>
      </c>
      <c r="E26" s="56">
        <v>471.27272727272725</v>
      </c>
      <c r="F26" s="56">
        <v>733</v>
      </c>
      <c r="G26" s="56">
        <v>948.2</v>
      </c>
      <c r="H26" s="56">
        <v>1099.4000000000001</v>
      </c>
      <c r="I26" s="56">
        <v>1244.2</v>
      </c>
      <c r="J26" s="56">
        <v>1458</v>
      </c>
      <c r="K26" s="56">
        <v>1547.8975417339677</v>
      </c>
      <c r="L26" s="56">
        <v>1736.5785276024419</v>
      </c>
      <c r="M26" s="56">
        <v>1984.1347189082132</v>
      </c>
      <c r="N26" s="56">
        <v>2237.4363956254783</v>
      </c>
      <c r="O26" s="56">
        <v>2475.820022182877</v>
      </c>
    </row>
    <row r="27" spans="2:15" ht="12.75" customHeight="1" x14ac:dyDescent="0.3">
      <c r="B27" s="57" t="s">
        <v>547</v>
      </c>
      <c r="C27" s="59" t="s">
        <v>546</v>
      </c>
      <c r="D27" s="57" t="s">
        <v>284</v>
      </c>
      <c r="E27" s="56">
        <v>788</v>
      </c>
      <c r="F27" s="56">
        <v>1021.6</v>
      </c>
      <c r="G27" s="56">
        <v>1377.1</v>
      </c>
      <c r="H27" s="56">
        <v>1648.6</v>
      </c>
      <c r="I27" s="56">
        <v>1969</v>
      </c>
      <c r="J27" s="56">
        <v>2278</v>
      </c>
      <c r="K27" s="56">
        <v>2521.8440047660679</v>
      </c>
      <c r="L27" s="56">
        <v>2853.2600708796508</v>
      </c>
      <c r="M27" s="56">
        <v>3275.8880327974762</v>
      </c>
      <c r="N27" s="56">
        <v>3620.06920570385</v>
      </c>
      <c r="O27" s="56">
        <v>4006.8260484780249</v>
      </c>
    </row>
    <row r="28" spans="2:15" ht="12.75" customHeight="1" x14ac:dyDescent="0.3">
      <c r="B28" s="57" t="s">
        <v>545</v>
      </c>
      <c r="C28" s="59" t="s">
        <v>544</v>
      </c>
      <c r="D28" s="57" t="s">
        <v>284</v>
      </c>
      <c r="E28" s="56">
        <v>528</v>
      </c>
      <c r="F28" s="56">
        <v>616.20000000000005</v>
      </c>
      <c r="G28" s="56">
        <v>726.1</v>
      </c>
      <c r="H28" s="56">
        <v>798.6</v>
      </c>
      <c r="I28" s="56">
        <v>876</v>
      </c>
      <c r="J28" s="56">
        <v>978</v>
      </c>
      <c r="K28" s="56">
        <v>1064.7832995371996</v>
      </c>
      <c r="L28" s="56">
        <v>1180.7315982237192</v>
      </c>
      <c r="M28" s="56">
        <v>1316.9854312179141</v>
      </c>
      <c r="N28" s="56">
        <v>1613.5138522623249</v>
      </c>
      <c r="O28" s="56">
        <v>1803.9290969730951</v>
      </c>
    </row>
    <row r="29" spans="2:15" ht="12.75" customHeight="1" x14ac:dyDescent="0.3">
      <c r="B29" s="57" t="s">
        <v>541</v>
      </c>
      <c r="C29" s="59" t="s">
        <v>540</v>
      </c>
      <c r="D29" s="57" t="s">
        <v>284</v>
      </c>
      <c r="E29" s="56">
        <v>153</v>
      </c>
      <c r="F29" s="56">
        <v>182</v>
      </c>
      <c r="G29" s="56">
        <v>199.2</v>
      </c>
      <c r="H29" s="56">
        <v>219.4</v>
      </c>
      <c r="I29" s="56">
        <v>258.89999999999998</v>
      </c>
      <c r="J29" s="56">
        <v>291</v>
      </c>
      <c r="K29" s="56">
        <v>288.082446756862</v>
      </c>
      <c r="L29" s="56">
        <v>306.07188429566344</v>
      </c>
      <c r="M29" s="56">
        <v>326.82441917261559</v>
      </c>
      <c r="N29" s="56">
        <v>287.69592555030101</v>
      </c>
      <c r="O29" s="56">
        <v>271.286840433539</v>
      </c>
    </row>
    <row r="30" spans="2:15" ht="12.75" customHeight="1" x14ac:dyDescent="0.3">
      <c r="B30" s="57" t="s">
        <v>269</v>
      </c>
      <c r="C30" s="57" t="s">
        <v>92</v>
      </c>
      <c r="D30" s="57" t="s">
        <v>268</v>
      </c>
      <c r="E30" s="56" t="s">
        <v>268</v>
      </c>
      <c r="F30" s="56" t="s">
        <v>268</v>
      </c>
      <c r="G30" s="56" t="s">
        <v>268</v>
      </c>
      <c r="H30" s="56" t="s">
        <v>268</v>
      </c>
      <c r="I30" s="56" t="s">
        <v>268</v>
      </c>
      <c r="J30" s="56" t="s">
        <v>268</v>
      </c>
      <c r="K30" s="56" t="s">
        <v>268</v>
      </c>
      <c r="L30" s="56" t="s">
        <v>268</v>
      </c>
      <c r="M30" s="56" t="s">
        <v>268</v>
      </c>
      <c r="N30" s="56" t="s">
        <v>268</v>
      </c>
      <c r="O30" s="56" t="s">
        <v>268</v>
      </c>
    </row>
    <row r="31" spans="2:15" ht="12.75" customHeight="1" x14ac:dyDescent="0.3">
      <c r="B31" s="57" t="s">
        <v>269</v>
      </c>
      <c r="C31" s="60" t="s">
        <v>555</v>
      </c>
      <c r="D31" s="57" t="s">
        <v>268</v>
      </c>
      <c r="E31" s="56" t="s">
        <v>268</v>
      </c>
      <c r="F31" s="56" t="s">
        <v>268</v>
      </c>
      <c r="G31" s="56" t="s">
        <v>268</v>
      </c>
      <c r="H31" s="56" t="s">
        <v>268</v>
      </c>
      <c r="I31" s="56" t="s">
        <v>268</v>
      </c>
      <c r="J31" s="56" t="s">
        <v>268</v>
      </c>
      <c r="K31" s="56" t="s">
        <v>268</v>
      </c>
      <c r="L31" s="56" t="s">
        <v>268</v>
      </c>
      <c r="M31" s="56" t="s">
        <v>268</v>
      </c>
      <c r="N31" s="56" t="s">
        <v>268</v>
      </c>
      <c r="O31" s="56" t="s">
        <v>268</v>
      </c>
    </row>
    <row r="32" spans="2:15" ht="12.75" customHeight="1" x14ac:dyDescent="0.3">
      <c r="B32" s="57" t="s">
        <v>269</v>
      </c>
      <c r="C32" s="57" t="s">
        <v>92</v>
      </c>
      <c r="D32" s="57" t="s">
        <v>268</v>
      </c>
      <c r="E32" s="56" t="s">
        <v>268</v>
      </c>
      <c r="F32" s="56" t="s">
        <v>268</v>
      </c>
      <c r="G32" s="56" t="s">
        <v>268</v>
      </c>
      <c r="H32" s="56" t="s">
        <v>268</v>
      </c>
      <c r="I32" s="56" t="s">
        <v>268</v>
      </c>
      <c r="J32" s="56" t="s">
        <v>268</v>
      </c>
      <c r="K32" s="56" t="s">
        <v>268</v>
      </c>
      <c r="L32" s="56" t="s">
        <v>268</v>
      </c>
      <c r="M32" s="56" t="s">
        <v>268</v>
      </c>
      <c r="N32" s="56" t="s">
        <v>268</v>
      </c>
      <c r="O32" s="56" t="s">
        <v>268</v>
      </c>
    </row>
    <row r="33" spans="2:15" ht="12.75" customHeight="1" x14ac:dyDescent="0.3">
      <c r="B33" s="57" t="s">
        <v>269</v>
      </c>
      <c r="C33" s="60" t="s">
        <v>101</v>
      </c>
      <c r="D33" s="57" t="s">
        <v>268</v>
      </c>
      <c r="E33" s="56" t="s">
        <v>268</v>
      </c>
      <c r="F33" s="56" t="s">
        <v>268</v>
      </c>
      <c r="G33" s="56" t="s">
        <v>268</v>
      </c>
      <c r="H33" s="56" t="s">
        <v>268</v>
      </c>
      <c r="I33" s="56" t="s">
        <v>268</v>
      </c>
      <c r="J33" s="56" t="s">
        <v>268</v>
      </c>
      <c r="K33" s="56" t="s">
        <v>268</v>
      </c>
      <c r="L33" s="56" t="s">
        <v>268</v>
      </c>
      <c r="M33" s="56" t="s">
        <v>268</v>
      </c>
      <c r="N33" s="56" t="s">
        <v>268</v>
      </c>
      <c r="O33" s="56" t="s">
        <v>268</v>
      </c>
    </row>
    <row r="34" spans="2:15" ht="12.75" customHeight="1" x14ac:dyDescent="0.3">
      <c r="B34" s="57" t="s">
        <v>523</v>
      </c>
      <c r="C34" s="59" t="s">
        <v>522</v>
      </c>
      <c r="D34" s="57" t="s">
        <v>284</v>
      </c>
      <c r="E34" s="56">
        <v>894.3</v>
      </c>
      <c r="F34" s="56">
        <v>1802.3</v>
      </c>
      <c r="G34" s="56">
        <v>2751.9</v>
      </c>
      <c r="H34" s="56">
        <v>3380.6</v>
      </c>
      <c r="I34" s="56">
        <v>4060.4</v>
      </c>
      <c r="J34" s="56">
        <v>4651</v>
      </c>
      <c r="K34" s="56">
        <v>5084.6566252348321</v>
      </c>
      <c r="L34" s="56">
        <v>5710.4489554412703</v>
      </c>
      <c r="M34" s="56">
        <v>6491.7771411479198</v>
      </c>
      <c r="N34" s="56">
        <v>7228.5358919899236</v>
      </c>
      <c r="O34" s="56">
        <v>7981.7365996036197</v>
      </c>
    </row>
    <row r="35" spans="2:15" ht="12.75" customHeight="1" x14ac:dyDescent="0.3">
      <c r="B35" s="57" t="s">
        <v>506</v>
      </c>
      <c r="C35" s="59" t="s">
        <v>505</v>
      </c>
      <c r="D35" s="57" t="s">
        <v>284</v>
      </c>
      <c r="E35" s="56">
        <v>172.7</v>
      </c>
      <c r="F35" s="56">
        <v>132.4</v>
      </c>
      <c r="G35" s="56">
        <v>135.80000000000001</v>
      </c>
      <c r="H35" s="56">
        <v>226.5</v>
      </c>
      <c r="I35" s="56">
        <v>249.7</v>
      </c>
      <c r="J35" s="56">
        <v>289</v>
      </c>
      <c r="K35" s="56">
        <v>278.79068158691024</v>
      </c>
      <c r="L35" s="56">
        <v>285.76123100890908</v>
      </c>
      <c r="M35" s="56">
        <v>295.44777926794177</v>
      </c>
      <c r="N35" s="56">
        <v>313.387118257314</v>
      </c>
      <c r="O35" s="56">
        <v>325.60406101287032</v>
      </c>
    </row>
    <row r="36" spans="2:15" ht="12.75" customHeight="1" x14ac:dyDescent="0.3">
      <c r="B36" s="57" t="s">
        <v>358</v>
      </c>
      <c r="C36" s="59" t="s">
        <v>357</v>
      </c>
      <c r="D36" s="57" t="s">
        <v>284</v>
      </c>
      <c r="E36" s="56">
        <v>2056.6</v>
      </c>
      <c r="F36" s="56">
        <v>2569.8000000000002</v>
      </c>
      <c r="G36" s="56">
        <v>3274.3</v>
      </c>
      <c r="H36" s="56">
        <v>3790.4</v>
      </c>
      <c r="I36" s="56">
        <v>4386.3999999999996</v>
      </c>
      <c r="J36" s="56">
        <v>5005</v>
      </c>
      <c r="K36" s="56">
        <v>5411.4416090857922</v>
      </c>
      <c r="L36" s="56">
        <v>6045.4130078080734</v>
      </c>
      <c r="M36" s="56">
        <v>6820.1311009431347</v>
      </c>
      <c r="N36" s="56">
        <v>7566.26908501464</v>
      </c>
      <c r="O36" s="56">
        <v>8327.8121776335574</v>
      </c>
    </row>
    <row r="37" spans="2:15" ht="12.75" customHeight="1" x14ac:dyDescent="0.3">
      <c r="B37" s="57" t="s">
        <v>326</v>
      </c>
      <c r="C37" s="59" t="s">
        <v>325</v>
      </c>
      <c r="D37" s="57" t="s">
        <v>284</v>
      </c>
      <c r="E37" s="56">
        <v>1897.5</v>
      </c>
      <c r="F37" s="56">
        <v>2001</v>
      </c>
      <c r="G37" s="56">
        <v>2201.4</v>
      </c>
      <c r="H37" s="56">
        <v>2396.6</v>
      </c>
      <c r="I37" s="56">
        <v>2656.9</v>
      </c>
      <c r="J37" s="56">
        <v>2839</v>
      </c>
      <c r="K37" s="56">
        <v>3052.4744200844652</v>
      </c>
      <c r="L37" s="56">
        <v>3335.6502216117856</v>
      </c>
      <c r="M37" s="56">
        <v>3684.6726273436689</v>
      </c>
      <c r="N37" s="56">
        <v>4033.11753860515</v>
      </c>
      <c r="O37" s="56">
        <v>4369.3997025424369</v>
      </c>
    </row>
    <row r="38" spans="2:15" ht="12.75" customHeight="1" x14ac:dyDescent="0.3">
      <c r="B38" s="57" t="s">
        <v>320</v>
      </c>
      <c r="C38" s="59" t="s">
        <v>319</v>
      </c>
      <c r="D38" s="57" t="s">
        <v>284</v>
      </c>
      <c r="E38" s="56">
        <v>-112</v>
      </c>
      <c r="F38" s="56">
        <v>316</v>
      </c>
      <c r="G38" s="56">
        <v>802.6</v>
      </c>
      <c r="H38" s="56">
        <v>1111.9000000000001</v>
      </c>
      <c r="I38" s="56">
        <v>1397.4</v>
      </c>
      <c r="J38" s="56">
        <v>1785</v>
      </c>
      <c r="K38" s="56">
        <v>1927.1036589511139</v>
      </c>
      <c r="L38" s="56">
        <v>2239.6041852032431</v>
      </c>
      <c r="M38" s="56">
        <v>2604.1369570665324</v>
      </c>
      <c r="N38" s="56">
        <v>2989.1214830552635</v>
      </c>
      <c r="O38" s="56">
        <v>3367.9138379294968</v>
      </c>
    </row>
    <row r="39" spans="2:15" ht="12.75" customHeight="1" x14ac:dyDescent="0.3">
      <c r="B39" s="57" t="s">
        <v>312</v>
      </c>
      <c r="C39" s="59" t="s">
        <v>311</v>
      </c>
      <c r="D39" s="57" t="s">
        <v>284</v>
      </c>
      <c r="E39" s="56">
        <v>-509.1</v>
      </c>
      <c r="F39" s="56">
        <v>-25.000000000000199</v>
      </c>
      <c r="G39" s="56">
        <v>343</v>
      </c>
      <c r="H39" s="56">
        <v>629.1</v>
      </c>
      <c r="I39" s="56">
        <v>617.6</v>
      </c>
      <c r="J39" s="56">
        <v>989</v>
      </c>
      <c r="K39" s="56">
        <v>1122.1692204611224</v>
      </c>
      <c r="L39" s="56">
        <v>1360.0149104793882</v>
      </c>
      <c r="M39" s="56">
        <v>1651.6056342508414</v>
      </c>
      <c r="N39" s="56">
        <v>2001.605382671645</v>
      </c>
      <c r="O39" s="56">
        <v>2320.2293311002727</v>
      </c>
    </row>
    <row r="40" spans="2:15" ht="12.75" customHeight="1" x14ac:dyDescent="0.3">
      <c r="B40" s="57" t="s">
        <v>286</v>
      </c>
      <c r="C40" s="59" t="s">
        <v>285</v>
      </c>
      <c r="D40" s="57" t="s">
        <v>284</v>
      </c>
      <c r="E40" s="56">
        <v>-566.9</v>
      </c>
      <c r="F40" s="56">
        <v>-80.800000000000196</v>
      </c>
      <c r="G40" s="56">
        <v>214.5</v>
      </c>
      <c r="H40" s="56">
        <v>1208.2</v>
      </c>
      <c r="I40" s="56">
        <v>497</v>
      </c>
      <c r="J40" s="56">
        <v>823</v>
      </c>
      <c r="K40" s="56">
        <v>873.77580178191465</v>
      </c>
      <c r="L40" s="56">
        <v>1053.2373536227478</v>
      </c>
      <c r="M40" s="56">
        <v>1304.0266769684122</v>
      </c>
      <c r="N40" s="56">
        <v>1566.1605177180268</v>
      </c>
      <c r="O40" s="56">
        <v>1807.2183811926766</v>
      </c>
    </row>
    <row r="41" spans="2:15" ht="12.75" customHeight="1" x14ac:dyDescent="0.3">
      <c r="B41" s="57" t="s">
        <v>290</v>
      </c>
      <c r="C41" s="59" t="s">
        <v>289</v>
      </c>
      <c r="D41" s="57" t="s">
        <v>284</v>
      </c>
      <c r="E41" s="56">
        <v>-106.3</v>
      </c>
      <c r="F41" s="56">
        <v>223.3</v>
      </c>
      <c r="G41" s="56">
        <v>621.20000000000005</v>
      </c>
      <c r="H41" s="56">
        <v>899.80000000000098</v>
      </c>
      <c r="I41" s="56">
        <v>1126.0999999999999</v>
      </c>
      <c r="J41" s="56">
        <v>1445</v>
      </c>
      <c r="K41" s="56">
        <v>1563.8867489263739</v>
      </c>
      <c r="L41" s="56">
        <v>1808.907553763707</v>
      </c>
      <c r="M41" s="56">
        <v>2111.1490308853467</v>
      </c>
      <c r="N41" s="56">
        <v>2404.8137660618531</v>
      </c>
      <c r="O41" s="56">
        <v>2699.7793281406266</v>
      </c>
    </row>
    <row r="42" spans="2:15" ht="12.75" customHeight="1" x14ac:dyDescent="0.3">
      <c r="B42" s="57" t="s">
        <v>277</v>
      </c>
      <c r="C42" s="59" t="s">
        <v>276</v>
      </c>
      <c r="D42" s="57" t="s">
        <v>275</v>
      </c>
      <c r="E42" s="56">
        <v>-2.5828084423164701</v>
      </c>
      <c r="F42" s="56">
        <v>-0.37275817418024598</v>
      </c>
      <c r="G42" s="56">
        <v>0.97</v>
      </c>
      <c r="H42" s="56">
        <v>5.4398919405673096</v>
      </c>
      <c r="I42" s="56">
        <v>2.2387387387387401</v>
      </c>
      <c r="J42" s="56">
        <v>3.7795637198622298</v>
      </c>
      <c r="K42" s="56">
        <v>4.0378368030746516</v>
      </c>
      <c r="L42" s="56">
        <v>4.8871970204848516</v>
      </c>
      <c r="M42" s="56">
        <v>6.1007640609329732</v>
      </c>
      <c r="N42" s="56">
        <v>7.4319463868243298</v>
      </c>
      <c r="O42" s="56">
        <v>8.7959260976858626</v>
      </c>
    </row>
    <row r="43" spans="2:15" ht="12.75" customHeight="1" x14ac:dyDescent="0.3">
      <c r="B43" s="57" t="s">
        <v>281</v>
      </c>
      <c r="C43" s="59" t="s">
        <v>280</v>
      </c>
      <c r="D43" s="57" t="s">
        <v>275</v>
      </c>
      <c r="E43" s="56">
        <v>-0.48422999999999999</v>
      </c>
      <c r="F43" s="56">
        <v>1.0073300000000001</v>
      </c>
      <c r="G43" s="56">
        <v>2.7956799999999999</v>
      </c>
      <c r="H43" s="56">
        <v>4.0517799999999999</v>
      </c>
      <c r="I43" s="56">
        <v>5.0713800000000004</v>
      </c>
      <c r="J43" s="56">
        <v>6.6406400000000003</v>
      </c>
      <c r="K43" s="56">
        <v>7.2185775843671607</v>
      </c>
      <c r="L43" s="56">
        <v>8.3851119240229313</v>
      </c>
      <c r="M43" s="56">
        <v>9.8599154293788729</v>
      </c>
      <c r="N43" s="56">
        <v>11.3911263453488</v>
      </c>
      <c r="O43" s="56">
        <v>13.081021932421468</v>
      </c>
    </row>
    <row r="44" spans="2:15" ht="12.75" customHeight="1" x14ac:dyDescent="0.3">
      <c r="B44" s="57" t="s">
        <v>269</v>
      </c>
      <c r="C44" s="57" t="s">
        <v>92</v>
      </c>
      <c r="D44" s="57" t="s">
        <v>268</v>
      </c>
      <c r="E44" s="56" t="s">
        <v>268</v>
      </c>
      <c r="F44" s="56" t="s">
        <v>268</v>
      </c>
      <c r="G44" s="56" t="s">
        <v>268</v>
      </c>
      <c r="H44" s="56" t="s">
        <v>268</v>
      </c>
      <c r="I44" s="56" t="s">
        <v>268</v>
      </c>
      <c r="J44" s="56" t="s">
        <v>268</v>
      </c>
      <c r="K44" s="56" t="s">
        <v>268</v>
      </c>
      <c r="L44" s="56" t="s">
        <v>268</v>
      </c>
      <c r="M44" s="56" t="s">
        <v>268</v>
      </c>
      <c r="N44" s="56" t="s">
        <v>268</v>
      </c>
      <c r="O44" s="56" t="s">
        <v>268</v>
      </c>
    </row>
    <row r="45" spans="2:15" ht="12.75" customHeight="1" x14ac:dyDescent="0.3">
      <c r="B45" s="57" t="s">
        <v>269</v>
      </c>
      <c r="C45" s="60" t="s">
        <v>231</v>
      </c>
      <c r="D45" s="57" t="s">
        <v>268</v>
      </c>
      <c r="E45" s="56" t="s">
        <v>268</v>
      </c>
      <c r="F45" s="56" t="s">
        <v>268</v>
      </c>
      <c r="G45" s="56" t="s">
        <v>268</v>
      </c>
      <c r="H45" s="56" t="s">
        <v>268</v>
      </c>
      <c r="I45" s="56" t="s">
        <v>268</v>
      </c>
      <c r="J45" s="56" t="s">
        <v>268</v>
      </c>
      <c r="K45" s="56" t="s">
        <v>268</v>
      </c>
      <c r="L45" s="56" t="s">
        <v>268</v>
      </c>
      <c r="M45" s="56" t="s">
        <v>268</v>
      </c>
      <c r="N45" s="56" t="s">
        <v>268</v>
      </c>
      <c r="O45" s="56" t="s">
        <v>268</v>
      </c>
    </row>
    <row r="46" spans="2:15" ht="12.75" customHeight="1" x14ac:dyDescent="0.3">
      <c r="B46" s="57" t="s">
        <v>554</v>
      </c>
      <c r="C46" s="59" t="s">
        <v>553</v>
      </c>
      <c r="D46" s="57" t="s">
        <v>284</v>
      </c>
      <c r="E46" s="56">
        <v>1955.1</v>
      </c>
      <c r="F46" s="56">
        <v>2091.4</v>
      </c>
      <c r="G46" s="56">
        <v>3007.1</v>
      </c>
      <c r="H46" s="56">
        <v>3360.2</v>
      </c>
      <c r="I46" s="56">
        <v>3789.8</v>
      </c>
      <c r="J46" s="56">
        <v>4580</v>
      </c>
      <c r="K46" s="56">
        <v>4252.7079298938879</v>
      </c>
      <c r="L46" s="56">
        <v>4296.3652364717336</v>
      </c>
      <c r="M46" s="56">
        <v>4589.0880611257626</v>
      </c>
      <c r="N46" s="56">
        <v>5054.2513278255174</v>
      </c>
      <c r="O46" s="56">
        <v>5751.9298343518631</v>
      </c>
    </row>
    <row r="47" spans="2:15" ht="12.75" customHeight="1" x14ac:dyDescent="0.3">
      <c r="B47" s="57" t="s">
        <v>269</v>
      </c>
      <c r="C47" s="57" t="s">
        <v>92</v>
      </c>
      <c r="D47" s="57" t="s">
        <v>268</v>
      </c>
      <c r="E47" s="56" t="s">
        <v>268</v>
      </c>
      <c r="F47" s="56" t="s">
        <v>268</v>
      </c>
      <c r="G47" s="56" t="s">
        <v>268</v>
      </c>
      <c r="H47" s="56" t="s">
        <v>268</v>
      </c>
      <c r="I47" s="56" t="s">
        <v>268</v>
      </c>
      <c r="J47" s="56" t="s">
        <v>268</v>
      </c>
      <c r="K47" s="56" t="s">
        <v>268</v>
      </c>
      <c r="L47" s="56" t="s">
        <v>268</v>
      </c>
      <c r="M47" s="56" t="s">
        <v>268</v>
      </c>
      <c r="N47" s="56" t="s">
        <v>268</v>
      </c>
      <c r="O47" s="56" t="s">
        <v>268</v>
      </c>
    </row>
    <row r="48" spans="2:15" ht="12.75" customHeight="1" x14ac:dyDescent="0.3">
      <c r="B48" s="57" t="s">
        <v>269</v>
      </c>
      <c r="C48" s="60" t="s">
        <v>552</v>
      </c>
      <c r="D48" s="57" t="s">
        <v>268</v>
      </c>
      <c r="E48" s="56" t="s">
        <v>268</v>
      </c>
      <c r="F48" s="56" t="s">
        <v>268</v>
      </c>
      <c r="G48" s="56" t="s">
        <v>268</v>
      </c>
      <c r="H48" s="56" t="s">
        <v>268</v>
      </c>
      <c r="I48" s="56" t="s">
        <v>268</v>
      </c>
      <c r="J48" s="56" t="s">
        <v>268</v>
      </c>
      <c r="K48" s="56" t="s">
        <v>268</v>
      </c>
      <c r="L48" s="56" t="s">
        <v>268</v>
      </c>
      <c r="M48" s="56" t="s">
        <v>268</v>
      </c>
      <c r="N48" s="56" t="s">
        <v>268</v>
      </c>
      <c r="O48" s="56" t="s">
        <v>268</v>
      </c>
    </row>
    <row r="49" spans="2:15" ht="12.75" customHeight="1" x14ac:dyDescent="0.3">
      <c r="B49" s="57" t="s">
        <v>480</v>
      </c>
      <c r="C49" s="59" t="s">
        <v>479</v>
      </c>
      <c r="D49" s="57" t="s">
        <v>284</v>
      </c>
      <c r="E49" s="56">
        <v>0.89999999999997704</v>
      </c>
      <c r="F49" s="56">
        <v>377.1</v>
      </c>
      <c r="G49" s="56">
        <v>1415.1</v>
      </c>
      <c r="H49" s="56">
        <v>1437.2</v>
      </c>
      <c r="I49" s="56">
        <v>1531.3</v>
      </c>
      <c r="J49" s="56">
        <v>2071</v>
      </c>
      <c r="K49" s="56">
        <v>1243.696197257907</v>
      </c>
      <c r="L49" s="56">
        <v>1771.7357215665199</v>
      </c>
      <c r="M49" s="56">
        <v>2309.2977397810123</v>
      </c>
      <c r="N49" s="56">
        <v>3099.0742999097124</v>
      </c>
      <c r="O49" s="56">
        <v>3259.8268145944999</v>
      </c>
    </row>
    <row r="50" spans="2:15" ht="12.75" customHeight="1" x14ac:dyDescent="0.3">
      <c r="B50" s="57" t="s">
        <v>269</v>
      </c>
      <c r="C50" s="57" t="s">
        <v>92</v>
      </c>
      <c r="D50" s="57" t="s">
        <v>268</v>
      </c>
      <c r="E50" s="56" t="s">
        <v>268</v>
      </c>
      <c r="F50" s="56" t="s">
        <v>268</v>
      </c>
      <c r="G50" s="56" t="s">
        <v>268</v>
      </c>
      <c r="H50" s="56" t="s">
        <v>268</v>
      </c>
      <c r="I50" s="56" t="s">
        <v>268</v>
      </c>
      <c r="J50" s="56" t="s">
        <v>268</v>
      </c>
      <c r="K50" s="56" t="s">
        <v>268</v>
      </c>
      <c r="L50" s="56" t="s">
        <v>268</v>
      </c>
      <c r="M50" s="56" t="s">
        <v>268</v>
      </c>
      <c r="N50" s="56" t="s">
        <v>268</v>
      </c>
      <c r="O50" s="56" t="s">
        <v>268</v>
      </c>
    </row>
    <row r="51" spans="2:15" ht="12.75" customHeight="1" x14ac:dyDescent="0.3">
      <c r="B51" s="57" t="s">
        <v>269</v>
      </c>
      <c r="C51" s="60" t="s">
        <v>551</v>
      </c>
      <c r="D51" s="57" t="s">
        <v>268</v>
      </c>
      <c r="E51" s="56" t="s">
        <v>268</v>
      </c>
      <c r="F51" s="56" t="s">
        <v>268</v>
      </c>
      <c r="G51" s="56" t="s">
        <v>268</v>
      </c>
      <c r="H51" s="56" t="s">
        <v>268</v>
      </c>
      <c r="I51" s="56" t="s">
        <v>268</v>
      </c>
      <c r="J51" s="56" t="s">
        <v>268</v>
      </c>
      <c r="K51" s="56" t="s">
        <v>268</v>
      </c>
      <c r="L51" s="56" t="s">
        <v>268</v>
      </c>
      <c r="M51" s="56" t="s">
        <v>268</v>
      </c>
      <c r="N51" s="56" t="s">
        <v>268</v>
      </c>
      <c r="O51" s="56" t="s">
        <v>268</v>
      </c>
    </row>
    <row r="52" spans="2:15" s="55" customFormat="1" ht="4.95" customHeight="1" x14ac:dyDescent="0.3">
      <c r="B52" s="55" t="s">
        <v>269</v>
      </c>
      <c r="C52" s="55" t="s">
        <v>268</v>
      </c>
      <c r="D52" s="55" t="s">
        <v>268</v>
      </c>
      <c r="E52" s="55" t="s">
        <v>268</v>
      </c>
      <c r="F52" s="55" t="s">
        <v>268</v>
      </c>
      <c r="G52" s="55" t="s">
        <v>268</v>
      </c>
      <c r="H52" s="55" t="s">
        <v>268</v>
      </c>
      <c r="I52" s="55" t="s">
        <v>268</v>
      </c>
      <c r="J52" s="55" t="s">
        <v>268</v>
      </c>
      <c r="K52" s="55" t="s">
        <v>268</v>
      </c>
      <c r="L52" s="55" t="s">
        <v>268</v>
      </c>
      <c r="M52" s="55" t="s">
        <v>268</v>
      </c>
      <c r="N52" s="55" t="s">
        <v>268</v>
      </c>
      <c r="O52" s="55" t="s">
        <v>268</v>
      </c>
    </row>
    <row r="54" spans="2:15" ht="12.75" customHeight="1" x14ac:dyDescent="0.3">
      <c r="C54" s="54" t="s">
        <v>267</v>
      </c>
    </row>
    <row r="55" spans="2:15" ht="12.75" customHeight="1" x14ac:dyDescent="0.3">
      <c r="C55" s="54" t="s">
        <v>266</v>
      </c>
    </row>
    <row r="56" spans="2:15" ht="12.75" customHeight="1" x14ac:dyDescent="0.3">
      <c r="C56" s="54" t="s">
        <v>265</v>
      </c>
    </row>
    <row r="57" spans="2:15" ht="12.75" customHeight="1" x14ac:dyDescent="0.3">
      <c r="C57" s="54" t="s">
        <v>264</v>
      </c>
    </row>
  </sheetData>
  <customSheetViews>
    <customSheetView guid="{F468AAA2-EABC-4799-A6DA-AB7194C76735}">
      <pane xSplit="4" ySplit="10" topLeftCell="E11" activePane="bottomRight" state="frozen"/>
      <selection pane="bottomRight" activeCell="E44" sqref="E44"/>
      <pageMargins left="0.7" right="0.7" top="0.75" bottom="0.75" header="0.3" footer="0.3"/>
      <pageSetup orientation="portrait" r:id="rId1"/>
    </customSheetView>
  </customSheetViews>
  <mergeCells count="1">
    <mergeCell ref="E1:G1"/>
  </mergeCell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C25" sqref="C25"/>
    </sheetView>
  </sheetViews>
  <sheetFormatPr defaultColWidth="12.6640625" defaultRowHeight="12.75" customHeight="1" x14ac:dyDescent="0.3"/>
  <cols>
    <col min="1" max="1" width="9.109375" customWidth="1"/>
    <col min="2" max="2" width="11.44140625" customWidth="1"/>
    <col min="3" max="3" width="52.5546875" customWidth="1"/>
    <col min="4" max="4" width="7.6640625" customWidth="1"/>
  </cols>
  <sheetData>
    <row r="1" spans="2:15" ht="21.75" customHeight="1" x14ac:dyDescent="0.3">
      <c r="E1" s="334" t="str">
        <f>HYPERLINK("#Revenue_RV!Notes","See the Notes for this Sheet")</f>
        <v>See the Notes for this Sheet</v>
      </c>
      <c r="F1" s="334"/>
      <c r="G1" s="334"/>
    </row>
    <row r="2" spans="2:15" ht="12.75" customHeight="1" x14ac:dyDescent="0.3">
      <c r="B2" s="64" t="s">
        <v>381</v>
      </c>
      <c r="C2" s="63" t="s">
        <v>728</v>
      </c>
    </row>
    <row r="3" spans="2:15" ht="12.75" customHeight="1" x14ac:dyDescent="0.3">
      <c r="B3" s="64" t="s">
        <v>0</v>
      </c>
      <c r="C3" s="63" t="s">
        <v>4</v>
      </c>
    </row>
    <row r="4" spans="2:15" ht="12.75" customHeight="1" x14ac:dyDescent="0.3">
      <c r="B4" s="64" t="s">
        <v>380</v>
      </c>
      <c r="C4" s="63" t="s">
        <v>379</v>
      </c>
    </row>
    <row r="5" spans="2:15" ht="12.75" customHeight="1" x14ac:dyDescent="0.3">
      <c r="B5" s="64" t="s">
        <v>378</v>
      </c>
      <c r="C5" s="63" t="s">
        <v>377</v>
      </c>
    </row>
    <row r="6" spans="2:15" ht="12.75" customHeight="1" x14ac:dyDescent="0.3">
      <c r="B6" s="64" t="s">
        <v>376</v>
      </c>
      <c r="C6" s="63" t="s">
        <v>550</v>
      </c>
    </row>
    <row r="7" spans="2:15" ht="12.75" customHeight="1" x14ac:dyDescent="0.3">
      <c r="B7" s="64" t="s">
        <v>374</v>
      </c>
      <c r="C7" s="63">
        <v>45014</v>
      </c>
    </row>
    <row r="8" spans="2:15" ht="12.75" customHeight="1" x14ac:dyDescent="0.3">
      <c r="E8" s="62" t="s">
        <v>373</v>
      </c>
      <c r="F8" s="62" t="s">
        <v>372</v>
      </c>
      <c r="G8" s="62" t="s">
        <v>371</v>
      </c>
      <c r="H8" s="62" t="s">
        <v>370</v>
      </c>
      <c r="I8" s="62" t="s">
        <v>369</v>
      </c>
      <c r="J8" s="62" t="s">
        <v>368</v>
      </c>
      <c r="K8" s="62" t="s">
        <v>367</v>
      </c>
      <c r="L8" s="62" t="s">
        <v>366</v>
      </c>
      <c r="M8" s="62" t="s">
        <v>365</v>
      </c>
      <c r="N8" s="62" t="s">
        <v>364</v>
      </c>
      <c r="O8" s="62" t="s">
        <v>363</v>
      </c>
    </row>
    <row r="9" spans="2:15" ht="12.75" customHeight="1" x14ac:dyDescent="0.3">
      <c r="E9" s="62" t="s">
        <v>773</v>
      </c>
      <c r="F9" s="62" t="s">
        <v>773</v>
      </c>
      <c r="G9" s="62" t="s">
        <v>773</v>
      </c>
      <c r="H9" s="62" t="s">
        <v>773</v>
      </c>
      <c r="I9" s="62" t="s">
        <v>773</v>
      </c>
      <c r="J9" s="62" t="s">
        <v>773</v>
      </c>
      <c r="K9" s="62" t="s">
        <v>774</v>
      </c>
      <c r="L9" s="62" t="s">
        <v>774</v>
      </c>
      <c r="M9" s="62" t="s">
        <v>774</v>
      </c>
      <c r="N9" s="62" t="s">
        <v>774</v>
      </c>
      <c r="O9" s="62" t="s">
        <v>774</v>
      </c>
    </row>
    <row r="10" spans="2:15" ht="12.75" customHeight="1" x14ac:dyDescent="0.3">
      <c r="B10" s="62" t="s">
        <v>362</v>
      </c>
      <c r="C10" s="62" t="s">
        <v>361</v>
      </c>
      <c r="D10" s="62" t="s">
        <v>360</v>
      </c>
      <c r="E10" s="62" t="str">
        <f t="shared" ref="E10:O10" si="0">IF(E$9="A","VA Actuals","Consensus")</f>
        <v>VA Actuals</v>
      </c>
      <c r="F10" s="62" t="str">
        <f t="shared" si="0"/>
        <v>VA Actuals</v>
      </c>
      <c r="G10" s="62" t="str">
        <f t="shared" si="0"/>
        <v>VA Actuals</v>
      </c>
      <c r="H10" s="62" t="str">
        <f t="shared" si="0"/>
        <v>VA Actuals</v>
      </c>
      <c r="I10" s="62" t="str">
        <f t="shared" si="0"/>
        <v>VA Actuals</v>
      </c>
      <c r="J10" s="62" t="str">
        <f t="shared" si="0"/>
        <v>VA Actuals</v>
      </c>
      <c r="K10" s="62" t="str">
        <f t="shared" si="0"/>
        <v>Consensus</v>
      </c>
      <c r="L10" s="62" t="str">
        <f t="shared" si="0"/>
        <v>Consensus</v>
      </c>
      <c r="M10" s="62" t="str">
        <f t="shared" si="0"/>
        <v>Consensus</v>
      </c>
      <c r="N10" s="62" t="str">
        <f t="shared" si="0"/>
        <v>Consensus</v>
      </c>
      <c r="O10" s="62" t="str">
        <f t="shared" si="0"/>
        <v>Consensus</v>
      </c>
    </row>
    <row r="11" spans="2:15" ht="12.75" customHeight="1" x14ac:dyDescent="0.3">
      <c r="B11" s="57" t="s">
        <v>269</v>
      </c>
      <c r="C11" s="58" t="s">
        <v>91</v>
      </c>
      <c r="D11" s="57" t="s">
        <v>268</v>
      </c>
      <c r="E11" s="56" t="s">
        <v>268</v>
      </c>
      <c r="F11" s="56" t="s">
        <v>268</v>
      </c>
      <c r="G11" s="56" t="s">
        <v>268</v>
      </c>
      <c r="H11" s="56" t="s">
        <v>268</v>
      </c>
      <c r="I11" s="56" t="s">
        <v>268</v>
      </c>
      <c r="J11" s="56" t="s">
        <v>268</v>
      </c>
      <c r="K11" s="56" t="s">
        <v>268</v>
      </c>
      <c r="L11" s="56" t="s">
        <v>268</v>
      </c>
      <c r="M11" s="56" t="s">
        <v>268</v>
      </c>
      <c r="N11" s="56" t="s">
        <v>268</v>
      </c>
      <c r="O11" s="56" t="s">
        <v>268</v>
      </c>
    </row>
    <row r="12" spans="2:15" ht="12.75" customHeight="1" x14ac:dyDescent="0.3">
      <c r="B12" s="57" t="s">
        <v>549</v>
      </c>
      <c r="C12" s="61" t="s">
        <v>548</v>
      </c>
      <c r="D12" s="57" t="s">
        <v>284</v>
      </c>
      <c r="E12" s="56">
        <v>471.27272727272725</v>
      </c>
      <c r="F12" s="56">
        <v>733</v>
      </c>
      <c r="G12" s="56">
        <v>948.2</v>
      </c>
      <c r="H12" s="56">
        <v>1099.4000000000001</v>
      </c>
      <c r="I12" s="56">
        <v>1244.2</v>
      </c>
      <c r="J12" s="56">
        <v>1458</v>
      </c>
      <c r="K12" s="56">
        <v>1547.8975417339677</v>
      </c>
      <c r="L12" s="56">
        <v>1736.5785276024419</v>
      </c>
      <c r="M12" s="56">
        <v>1984.1347189082132</v>
      </c>
      <c r="N12" s="56">
        <v>2237.4363956254783</v>
      </c>
      <c r="O12" s="56">
        <v>2475.820022182877</v>
      </c>
    </row>
    <row r="13" spans="2:15" ht="12.75" customHeight="1" x14ac:dyDescent="0.3">
      <c r="B13" s="57" t="s">
        <v>547</v>
      </c>
      <c r="C13" s="61" t="s">
        <v>546</v>
      </c>
      <c r="D13" s="57" t="s">
        <v>284</v>
      </c>
      <c r="E13" s="56">
        <v>788</v>
      </c>
      <c r="F13" s="56">
        <v>1021.6</v>
      </c>
      <c r="G13" s="56">
        <v>1377.1</v>
      </c>
      <c r="H13" s="56">
        <v>1648.6</v>
      </c>
      <c r="I13" s="56">
        <v>1969</v>
      </c>
      <c r="J13" s="56">
        <v>2278</v>
      </c>
      <c r="K13" s="56">
        <v>2521.8440047660679</v>
      </c>
      <c r="L13" s="56">
        <v>2853.2600708796508</v>
      </c>
      <c r="M13" s="56">
        <v>3275.8880327974762</v>
      </c>
      <c r="N13" s="56">
        <v>3620.06920570385</v>
      </c>
      <c r="O13" s="56">
        <v>4006.8260484780249</v>
      </c>
    </row>
    <row r="14" spans="2:15" ht="12.75" customHeight="1" x14ac:dyDescent="0.3">
      <c r="B14" s="57" t="s">
        <v>545</v>
      </c>
      <c r="C14" s="61" t="s">
        <v>544</v>
      </c>
      <c r="D14" s="57" t="s">
        <v>284</v>
      </c>
      <c r="E14" s="56">
        <v>528</v>
      </c>
      <c r="F14" s="56">
        <v>616.20000000000005</v>
      </c>
      <c r="G14" s="56">
        <v>726.1</v>
      </c>
      <c r="H14" s="56">
        <v>798.6</v>
      </c>
      <c r="I14" s="56">
        <v>876</v>
      </c>
      <c r="J14" s="56">
        <v>978</v>
      </c>
      <c r="K14" s="56">
        <v>1064.7832995371996</v>
      </c>
      <c r="L14" s="56">
        <v>1180.7315982237192</v>
      </c>
      <c r="M14" s="56">
        <v>1316.9854312179141</v>
      </c>
      <c r="N14" s="56">
        <v>1613.5138522623249</v>
      </c>
      <c r="O14" s="56">
        <v>1803.9290969730951</v>
      </c>
    </row>
    <row r="15" spans="2:15" ht="12.75" customHeight="1" x14ac:dyDescent="0.3">
      <c r="B15" s="57" t="s">
        <v>543</v>
      </c>
      <c r="C15" s="60" t="s">
        <v>542</v>
      </c>
      <c r="D15" s="57" t="s">
        <v>284</v>
      </c>
      <c r="E15" s="56">
        <v>1863.5545454545454</v>
      </c>
      <c r="F15" s="56">
        <v>2387.8000000000002</v>
      </c>
      <c r="G15" s="56">
        <v>3051.4</v>
      </c>
      <c r="H15" s="56">
        <v>3546.6</v>
      </c>
      <c r="I15" s="56">
        <v>4127</v>
      </c>
      <c r="J15" s="56">
        <v>4643</v>
      </c>
      <c r="K15" s="56">
        <v>5049.5894146372502</v>
      </c>
      <c r="L15" s="56">
        <v>5669.0210589054204</v>
      </c>
      <c r="M15" s="56">
        <v>6443.0444163771936</v>
      </c>
      <c r="N15" s="56">
        <v>7471.0194535916535</v>
      </c>
      <c r="O15" s="56">
        <v>8286.5751676339969</v>
      </c>
    </row>
    <row r="16" spans="2:15" ht="12.75" customHeight="1" x14ac:dyDescent="0.3">
      <c r="B16" s="57" t="s">
        <v>541</v>
      </c>
      <c r="C16" s="59" t="s">
        <v>540</v>
      </c>
      <c r="D16" s="57" t="s">
        <v>284</v>
      </c>
      <c r="E16" s="56">
        <v>153</v>
      </c>
      <c r="F16" s="56">
        <v>182</v>
      </c>
      <c r="G16" s="56">
        <v>199.2</v>
      </c>
      <c r="H16" s="56">
        <v>219.4</v>
      </c>
      <c r="I16" s="56">
        <v>258.89999999999998</v>
      </c>
      <c r="J16" s="56">
        <v>291</v>
      </c>
      <c r="K16" s="56">
        <v>288.082446756862</v>
      </c>
      <c r="L16" s="56">
        <v>306.07188429566344</v>
      </c>
      <c r="M16" s="56">
        <v>326.82441917261559</v>
      </c>
      <c r="N16" s="56">
        <v>287.69592555030101</v>
      </c>
      <c r="O16" s="56">
        <v>271.286840433539</v>
      </c>
    </row>
    <row r="17" spans="2:15" ht="12.75" customHeight="1" x14ac:dyDescent="0.3">
      <c r="B17" s="57" t="s">
        <v>539</v>
      </c>
      <c r="C17" s="59" t="s">
        <v>538</v>
      </c>
      <c r="D17" s="57" t="s">
        <v>284</v>
      </c>
      <c r="E17" s="56">
        <v>39.54999999999999</v>
      </c>
      <c r="F17" s="56">
        <v>17.366666666666667</v>
      </c>
      <c r="G17" s="56">
        <v>23.700000000000198</v>
      </c>
      <c r="H17" s="56">
        <v>24.4</v>
      </c>
      <c r="I17" s="56">
        <v>38.6</v>
      </c>
      <c r="J17" s="56">
        <v>71</v>
      </c>
      <c r="K17" s="56">
        <v>71.133272184396802</v>
      </c>
      <c r="L17" s="56">
        <v>74.331072692034326</v>
      </c>
      <c r="M17" s="56">
        <v>69.95564057426634</v>
      </c>
      <c r="N17" s="56">
        <v>92</v>
      </c>
      <c r="O17" s="56">
        <v>92</v>
      </c>
    </row>
    <row r="18" spans="2:15" ht="12.75" customHeight="1" x14ac:dyDescent="0.3">
      <c r="B18" s="57" t="s">
        <v>358</v>
      </c>
      <c r="C18" s="58" t="s">
        <v>357</v>
      </c>
      <c r="D18" s="57" t="s">
        <v>284</v>
      </c>
      <c r="E18" s="56">
        <v>2056.6</v>
      </c>
      <c r="F18" s="56">
        <v>2569.8000000000002</v>
      </c>
      <c r="G18" s="56">
        <v>3274.3</v>
      </c>
      <c r="H18" s="56">
        <v>3790.4</v>
      </c>
      <c r="I18" s="56">
        <v>4386.3999999999996</v>
      </c>
      <c r="J18" s="56">
        <v>5005</v>
      </c>
      <c r="K18" s="56">
        <v>5411.4416090857922</v>
      </c>
      <c r="L18" s="56">
        <v>6045.4130078080734</v>
      </c>
      <c r="M18" s="56">
        <v>6820.1311009431347</v>
      </c>
      <c r="N18" s="56">
        <v>7566.26908501464</v>
      </c>
      <c r="O18" s="56">
        <v>8327.8121776335574</v>
      </c>
    </row>
    <row r="19" spans="2:15" ht="12.75" customHeight="1" x14ac:dyDescent="0.3">
      <c r="B19" s="57" t="s">
        <v>269</v>
      </c>
      <c r="C19" s="57" t="s">
        <v>92</v>
      </c>
      <c r="D19" s="57" t="s">
        <v>268</v>
      </c>
      <c r="E19" s="56" t="s">
        <v>268</v>
      </c>
      <c r="F19" s="56" t="s">
        <v>268</v>
      </c>
      <c r="G19" s="56" t="s">
        <v>268</v>
      </c>
      <c r="H19" s="56" t="s">
        <v>268</v>
      </c>
      <c r="I19" s="56" t="s">
        <v>268</v>
      </c>
      <c r="J19" s="56" t="s">
        <v>268</v>
      </c>
      <c r="K19" s="56" t="s">
        <v>268</v>
      </c>
      <c r="L19" s="56" t="s">
        <v>268</v>
      </c>
      <c r="M19" s="56" t="s">
        <v>268</v>
      </c>
      <c r="N19" s="56" t="s">
        <v>268</v>
      </c>
      <c r="O19" s="56" t="s">
        <v>268</v>
      </c>
    </row>
    <row r="20" spans="2:15" ht="12.75" customHeight="1" x14ac:dyDescent="0.3">
      <c r="B20" s="57" t="s">
        <v>537</v>
      </c>
      <c r="C20" s="61" t="s">
        <v>536</v>
      </c>
      <c r="D20" s="57" t="s">
        <v>284</v>
      </c>
      <c r="E20" s="56">
        <v>740.4</v>
      </c>
      <c r="F20" s="56">
        <v>874.6</v>
      </c>
      <c r="G20" s="56">
        <v>1108.9000000000001</v>
      </c>
      <c r="H20" s="56">
        <v>1281.8</v>
      </c>
      <c r="I20" s="56">
        <v>1457</v>
      </c>
      <c r="J20" s="56">
        <v>1720</v>
      </c>
      <c r="K20" s="56" t="s">
        <v>9</v>
      </c>
      <c r="L20" s="56" t="s">
        <v>9</v>
      </c>
      <c r="M20" s="56" t="s">
        <v>9</v>
      </c>
      <c r="N20" s="56" t="s">
        <v>9</v>
      </c>
      <c r="O20" s="56" t="s">
        <v>9</v>
      </c>
    </row>
    <row r="21" spans="2:15" ht="12.75" customHeight="1" x14ac:dyDescent="0.3">
      <c r="B21" s="57" t="s">
        <v>535</v>
      </c>
      <c r="C21" s="61" t="s">
        <v>534</v>
      </c>
      <c r="D21" s="57" t="s">
        <v>284</v>
      </c>
      <c r="E21" s="56">
        <v>130.69999999999999</v>
      </c>
      <c r="F21" s="56">
        <v>175.3</v>
      </c>
      <c r="G21" s="56">
        <v>226.9</v>
      </c>
      <c r="H21" s="56">
        <v>260.60000000000002</v>
      </c>
      <c r="I21" s="56">
        <v>308</v>
      </c>
      <c r="J21" s="56">
        <v>372</v>
      </c>
      <c r="K21" s="56" t="s">
        <v>9</v>
      </c>
      <c r="L21" s="56" t="s">
        <v>9</v>
      </c>
      <c r="M21" s="56" t="s">
        <v>9</v>
      </c>
      <c r="N21" s="56" t="s">
        <v>9</v>
      </c>
      <c r="O21" s="56" t="s">
        <v>9</v>
      </c>
    </row>
    <row r="22" spans="2:15" ht="12.75" customHeight="1" x14ac:dyDescent="0.3">
      <c r="B22" s="57" t="s">
        <v>533</v>
      </c>
      <c r="C22" s="60" t="s">
        <v>532</v>
      </c>
      <c r="D22" s="57" t="s">
        <v>284</v>
      </c>
      <c r="E22" s="56">
        <v>871</v>
      </c>
      <c r="F22" s="56">
        <v>1051</v>
      </c>
      <c r="G22" s="56">
        <v>1335.8</v>
      </c>
      <c r="H22" s="56">
        <v>1542.4</v>
      </c>
      <c r="I22" s="56">
        <v>1765.1</v>
      </c>
      <c r="J22" s="56">
        <v>2092</v>
      </c>
      <c r="K22" s="56">
        <v>2262.7262618913801</v>
      </c>
      <c r="L22" s="56">
        <v>2571.14178534455</v>
      </c>
      <c r="M22" s="56">
        <v>2934.7751811299099</v>
      </c>
      <c r="N22" s="56">
        <v>3270.2903702573399</v>
      </c>
      <c r="O22" s="56">
        <v>3610.87043903535</v>
      </c>
    </row>
    <row r="23" spans="2:15" ht="12.75" customHeight="1" x14ac:dyDescent="0.3">
      <c r="B23" s="57" t="s">
        <v>531</v>
      </c>
      <c r="C23" s="59" t="s">
        <v>530</v>
      </c>
      <c r="D23" s="57" t="s">
        <v>284</v>
      </c>
      <c r="E23" s="56">
        <v>815</v>
      </c>
      <c r="F23" s="56">
        <v>1035</v>
      </c>
      <c r="G23" s="56">
        <v>1303.5</v>
      </c>
      <c r="H23" s="56">
        <v>1472.6</v>
      </c>
      <c r="I23" s="56">
        <v>1700.4</v>
      </c>
      <c r="J23" s="56">
        <v>1906</v>
      </c>
      <c r="K23" s="56">
        <v>2087.5451876361999</v>
      </c>
      <c r="L23" s="56">
        <v>2401.38470529502</v>
      </c>
      <c r="M23" s="56">
        <v>2775.5416084101898</v>
      </c>
      <c r="N23" s="56">
        <v>3131.92561423392</v>
      </c>
      <c r="O23" s="56">
        <v>3501.68499722249</v>
      </c>
    </row>
    <row r="24" spans="2:15" ht="12.75" customHeight="1" x14ac:dyDescent="0.3">
      <c r="B24" s="57" t="s">
        <v>529</v>
      </c>
      <c r="C24" s="59" t="s">
        <v>528</v>
      </c>
      <c r="D24" s="57" t="s">
        <v>284</v>
      </c>
      <c r="E24" s="56">
        <v>370</v>
      </c>
      <c r="F24" s="56">
        <v>486</v>
      </c>
      <c r="G24" s="56">
        <v>635</v>
      </c>
      <c r="H24" s="56">
        <v>775.4</v>
      </c>
      <c r="I24" s="56">
        <v>920.9</v>
      </c>
      <c r="J24" s="56">
        <v>1007</v>
      </c>
      <c r="K24" s="56">
        <v>1095.6585859751799</v>
      </c>
      <c r="L24" s="56">
        <v>1252.53115115277</v>
      </c>
      <c r="M24" s="56">
        <v>1438.4672003307201</v>
      </c>
      <c r="N24" s="56">
        <v>1612.89894622727</v>
      </c>
      <c r="O24" s="56">
        <v>1791.92275806253</v>
      </c>
    </row>
    <row r="25" spans="2:15" ht="12.75" customHeight="1" x14ac:dyDescent="0.3">
      <c r="B25" s="57" t="s">
        <v>358</v>
      </c>
      <c r="C25" s="58" t="s">
        <v>357</v>
      </c>
      <c r="D25" s="57" t="s">
        <v>284</v>
      </c>
      <c r="E25" s="56">
        <v>2056.6</v>
      </c>
      <c r="F25" s="56">
        <v>2569.8000000000002</v>
      </c>
      <c r="G25" s="56">
        <v>3274.3</v>
      </c>
      <c r="H25" s="56">
        <v>3790.4</v>
      </c>
      <c r="I25" s="56">
        <v>4386.3999999999996</v>
      </c>
      <c r="J25" s="56">
        <v>5005</v>
      </c>
      <c r="K25" s="56">
        <v>5411.4416090857922</v>
      </c>
      <c r="L25" s="56">
        <v>6045.4130078080734</v>
      </c>
      <c r="M25" s="56">
        <v>6820.1311009431347</v>
      </c>
      <c r="N25" s="56">
        <v>7566.26908501464</v>
      </c>
      <c r="O25" s="56">
        <v>8327.8121776335574</v>
      </c>
    </row>
    <row r="26" spans="2:15" s="55" customFormat="1" ht="4.95" customHeight="1" x14ac:dyDescent="0.3">
      <c r="B26" s="55" t="s">
        <v>269</v>
      </c>
      <c r="C26" s="55" t="s">
        <v>268</v>
      </c>
      <c r="D26" s="55" t="s">
        <v>268</v>
      </c>
      <c r="E26" s="55" t="s">
        <v>268</v>
      </c>
      <c r="F26" s="55" t="s">
        <v>268</v>
      </c>
      <c r="G26" s="55" t="s">
        <v>268</v>
      </c>
      <c r="H26" s="55" t="s">
        <v>268</v>
      </c>
      <c r="I26" s="55" t="s">
        <v>268</v>
      </c>
      <c r="J26" s="55" t="s">
        <v>268</v>
      </c>
      <c r="K26" s="55" t="s">
        <v>268</v>
      </c>
      <c r="L26" s="55" t="s">
        <v>268</v>
      </c>
      <c r="M26" s="55" t="s">
        <v>268</v>
      </c>
      <c r="N26" s="55" t="s">
        <v>268</v>
      </c>
      <c r="O26" s="55" t="s">
        <v>268</v>
      </c>
    </row>
    <row r="28" spans="2:15" ht="12.75" customHeight="1" x14ac:dyDescent="0.3">
      <c r="C28" s="54" t="s">
        <v>267</v>
      </c>
    </row>
    <row r="29" spans="2:15" ht="12.75" customHeight="1" x14ac:dyDescent="0.3">
      <c r="C29" s="54" t="s">
        <v>266</v>
      </c>
    </row>
    <row r="30" spans="2:15" ht="12.75" customHeight="1" x14ac:dyDescent="0.3">
      <c r="C30" s="54" t="s">
        <v>265</v>
      </c>
    </row>
    <row r="31" spans="2:15" ht="12.75" customHeight="1" x14ac:dyDescent="0.3">
      <c r="C31" s="54" t="s">
        <v>264</v>
      </c>
    </row>
  </sheetData>
  <customSheetViews>
    <customSheetView guid="{F468AAA2-EABC-4799-A6DA-AB7194C76735}">
      <pane xSplit="4" ySplit="10" topLeftCell="E11" activePane="bottomRight" state="frozen"/>
      <selection pane="bottomRight" activeCell="C32" sqref="C32"/>
      <pageMargins left="0.7" right="0.7" top="0.75" bottom="0.75" header="0.3" footer="0.3"/>
      <pageSetup orientation="portrait" r:id="rId1"/>
    </customSheetView>
  </customSheetViews>
  <mergeCells count="1">
    <mergeCell ref="E1:G1"/>
  </mergeCells>
  <pageMargins left="0.7" right="0.7" top="0.75" bottom="0.75" header="0.3" footer="0.3"/>
  <pageSetup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  <pageSetUpPr autoPageBreaks="0"/>
  </sheetPr>
  <dimension ref="A5:IU118"/>
  <sheetViews>
    <sheetView topLeftCell="A14" workbookViewId="0">
      <selection activeCell="F35" sqref="F35"/>
    </sheetView>
  </sheetViews>
  <sheetFormatPr defaultRowHeight="10.199999999999999" x14ac:dyDescent="0.2"/>
  <cols>
    <col min="1" max="1" width="45.77734375" style="1" customWidth="1"/>
    <col min="2" max="7" width="14.77734375" style="1" customWidth="1"/>
    <col min="8" max="12" width="8.88671875" style="1"/>
    <col min="13" max="13" width="11" style="1" bestFit="1" customWidth="1"/>
    <col min="14" max="16384" width="8.88671875" style="1"/>
  </cols>
  <sheetData>
    <row r="5" spans="1:255" ht="16.2" x14ac:dyDescent="0.25">
      <c r="A5" s="28" t="s">
        <v>122</v>
      </c>
    </row>
    <row r="6" spans="1:255" x14ac:dyDescent="0.2">
      <c r="F6" s="37">
        <f>5%</f>
        <v>0.05</v>
      </c>
      <c r="G6" s="38">
        <v>0.04</v>
      </c>
    </row>
    <row r="7" spans="1:255" x14ac:dyDescent="0.2">
      <c r="A7" s="27" t="s">
        <v>121</v>
      </c>
      <c r="B7" s="25" t="s">
        <v>120</v>
      </c>
      <c r="C7" s="1" t="s">
        <v>119</v>
      </c>
      <c r="D7" s="24" t="s">
        <v>102</v>
      </c>
      <c r="E7" s="25" t="s">
        <v>118</v>
      </c>
      <c r="F7" s="38">
        <v>0.3</v>
      </c>
      <c r="G7" s="38">
        <v>0.31</v>
      </c>
    </row>
    <row r="8" spans="1:255" x14ac:dyDescent="0.2">
      <c r="A8" s="24"/>
      <c r="B8" s="25" t="s">
        <v>116</v>
      </c>
      <c r="C8" s="1" t="s">
        <v>115</v>
      </c>
      <c r="D8" s="24" t="s">
        <v>102</v>
      </c>
      <c r="E8" s="25" t="s">
        <v>114</v>
      </c>
      <c r="F8" s="1" t="s">
        <v>113</v>
      </c>
    </row>
    <row r="9" spans="1:255" x14ac:dyDescent="0.2">
      <c r="A9" s="24"/>
      <c r="B9" s="25" t="s">
        <v>112</v>
      </c>
      <c r="C9" s="1" t="s">
        <v>111</v>
      </c>
      <c r="D9" s="24" t="s">
        <v>102</v>
      </c>
      <c r="E9" s="25" t="s">
        <v>110</v>
      </c>
      <c r="F9" s="1" t="s">
        <v>109</v>
      </c>
      <c r="K9" s="1">
        <f>J9*(1+$F$6)</f>
        <v>0</v>
      </c>
      <c r="L9" s="1">
        <f>K9*(1+$F$6)</f>
        <v>0</v>
      </c>
      <c r="M9" s="1">
        <f>L9*(1+$G$6)</f>
        <v>0</v>
      </c>
      <c r="N9" s="1">
        <f>M9*(1+$G$6)</f>
        <v>0</v>
      </c>
      <c r="O9" s="1">
        <f>N9*(1+$G$6)</f>
        <v>0</v>
      </c>
    </row>
    <row r="10" spans="1:255" x14ac:dyDescent="0.2">
      <c r="A10" s="24"/>
      <c r="B10" s="25" t="s">
        <v>108</v>
      </c>
      <c r="C10" s="1" t="s">
        <v>107</v>
      </c>
      <c r="D10" s="24" t="s">
        <v>102</v>
      </c>
      <c r="E10" s="25" t="s">
        <v>106</v>
      </c>
      <c r="F10" s="26" t="s">
        <v>105</v>
      </c>
      <c r="M10" s="1" t="e">
        <f>(M9-L9)/L9</f>
        <v>#DIV/0!</v>
      </c>
    </row>
    <row r="11" spans="1:255" x14ac:dyDescent="0.2">
      <c r="A11" s="24"/>
      <c r="B11" s="25" t="s">
        <v>104</v>
      </c>
      <c r="C11" s="1" t="s">
        <v>103</v>
      </c>
      <c r="D11" s="24" t="s">
        <v>102</v>
      </c>
      <c r="E11" s="23"/>
      <c r="F11" s="23"/>
    </row>
    <row r="12" spans="1:255" x14ac:dyDescent="0.2">
      <c r="K12" s="1">
        <f>K9*$F$7</f>
        <v>0</v>
      </c>
      <c r="L12" s="1">
        <f>L9*$F$7</f>
        <v>0</v>
      </c>
      <c r="M12" s="1">
        <f>M9*G7</f>
        <v>0</v>
      </c>
      <c r="N12" s="1">
        <f>N9*$F$7</f>
        <v>0</v>
      </c>
      <c r="O12" s="1">
        <f>O9*$F$7</f>
        <v>0</v>
      </c>
    </row>
    <row r="14" spans="1:255" x14ac:dyDescent="0.2">
      <c r="A14" s="22" t="s">
        <v>101</v>
      </c>
      <c r="B14" s="22"/>
      <c r="C14" s="22"/>
      <c r="D14" s="22"/>
      <c r="E14" s="22"/>
      <c r="F14" s="22"/>
      <c r="G14" s="22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</row>
    <row r="15" spans="1:255" ht="30.6" x14ac:dyDescent="0.2">
      <c r="A15" s="20" t="s">
        <v>100</v>
      </c>
      <c r="B15" s="19" t="s">
        <v>99</v>
      </c>
      <c r="C15" s="19" t="s">
        <v>98</v>
      </c>
      <c r="D15" s="19" t="s">
        <v>97</v>
      </c>
      <c r="E15" s="19" t="s">
        <v>96</v>
      </c>
      <c r="F15" s="39">
        <f>'Income Statement'!C51</f>
        <v>38.1</v>
      </c>
      <c r="G15" s="39">
        <f>'Income Statement'!D51</f>
        <v>80.3</v>
      </c>
      <c r="H15" s="39">
        <f>'Income Statement'!E51</f>
        <v>-661</v>
      </c>
      <c r="I15" s="39">
        <f>'Income Statement'!F51</f>
        <v>68</v>
      </c>
      <c r="J15" s="39">
        <f>'Income Statement'!G51</f>
        <v>123</v>
      </c>
    </row>
    <row r="16" spans="1:255" x14ac:dyDescent="0.2">
      <c r="A16" s="18" t="s">
        <v>94</v>
      </c>
      <c r="B16" s="17" t="s">
        <v>93</v>
      </c>
      <c r="C16" s="17" t="s">
        <v>93</v>
      </c>
      <c r="D16" s="17" t="s">
        <v>93</v>
      </c>
      <c r="E16" s="17" t="s">
        <v>93</v>
      </c>
      <c r="F16" s="17" t="e">
        <f>F15/F12</f>
        <v>#DIV/0!</v>
      </c>
      <c r="G16" s="17" t="e">
        <f>G15/G12</f>
        <v>#DIV/0!</v>
      </c>
      <c r="H16" s="17" t="e">
        <f>H15/H12</f>
        <v>#DIV/0!</v>
      </c>
      <c r="I16" s="17" t="e">
        <f>I15/I12</f>
        <v>#DIV/0!</v>
      </c>
      <c r="J16" s="17" t="e">
        <f>J15/J12</f>
        <v>#DIV/0!</v>
      </c>
    </row>
    <row r="17" spans="1:7" x14ac:dyDescent="0.2">
      <c r="A17" s="8" t="s">
        <v>92</v>
      </c>
      <c r="B17" s="6"/>
      <c r="C17" s="6"/>
      <c r="D17" s="6"/>
      <c r="E17" s="6"/>
      <c r="F17" s="6"/>
      <c r="G17" s="6"/>
    </row>
    <row r="18" spans="1:7" x14ac:dyDescent="0.2">
      <c r="A18" s="6" t="s">
        <v>91</v>
      </c>
      <c r="B18" s="25" t="s">
        <v>235</v>
      </c>
      <c r="D18" s="24" t="s">
        <v>102</v>
      </c>
      <c r="E18" s="25" t="s">
        <v>114</v>
      </c>
      <c r="F18" s="1" t="s">
        <v>113</v>
      </c>
    </row>
    <row r="19" spans="1:7" x14ac:dyDescent="0.2">
      <c r="A19" s="6" t="s">
        <v>90</v>
      </c>
      <c r="B19" s="25" t="s">
        <v>236</v>
      </c>
      <c r="C19" s="1">
        <v>132.4</v>
      </c>
      <c r="D19" s="24">
        <v>135.80000000000001</v>
      </c>
      <c r="E19" s="25">
        <v>226</v>
      </c>
      <c r="F19" s="1">
        <v>250</v>
      </c>
      <c r="G19" s="1">
        <v>289</v>
      </c>
    </row>
    <row r="20" spans="1:7" x14ac:dyDescent="0.2">
      <c r="A20" s="8" t="s">
        <v>89</v>
      </c>
      <c r="B20" s="25" t="s">
        <v>237</v>
      </c>
      <c r="C20" s="1">
        <v>2569.8000000000002</v>
      </c>
      <c r="D20" s="24">
        <v>3274.3</v>
      </c>
      <c r="E20" s="25">
        <v>3790</v>
      </c>
      <c r="F20" s="26">
        <v>4386</v>
      </c>
      <c r="G20" s="1">
        <v>5005</v>
      </c>
    </row>
    <row r="21" spans="1:7" x14ac:dyDescent="0.2">
      <c r="A21" s="6"/>
      <c r="B21" s="6"/>
      <c r="C21" s="6"/>
      <c r="D21" s="6"/>
      <c r="E21" s="6"/>
      <c r="F21" s="6"/>
      <c r="G21" s="6"/>
    </row>
    <row r="22" spans="1:7" x14ac:dyDescent="0.2">
      <c r="A22" s="6" t="s">
        <v>88</v>
      </c>
      <c r="B22" s="9" t="s">
        <v>238</v>
      </c>
      <c r="C22" s="9">
        <v>270.39999999999998</v>
      </c>
      <c r="D22" s="9">
        <v>289.89999999999998</v>
      </c>
      <c r="E22" s="9">
        <v>305</v>
      </c>
      <c r="F22" s="9">
        <v>365</v>
      </c>
      <c r="G22" s="9">
        <v>422</v>
      </c>
    </row>
    <row r="23" spans="1:7" x14ac:dyDescent="0.2">
      <c r="A23" s="8" t="s">
        <v>87</v>
      </c>
      <c r="B23" s="16" t="s">
        <v>237</v>
      </c>
      <c r="C23" s="16">
        <v>2299.4</v>
      </c>
      <c r="D23" s="16">
        <v>2984.4</v>
      </c>
      <c r="E23" s="16">
        <v>3485</v>
      </c>
      <c r="F23" s="16">
        <v>4021</v>
      </c>
      <c r="G23" s="16">
        <v>4583</v>
      </c>
    </row>
    <row r="24" spans="1:7" x14ac:dyDescent="0.2">
      <c r="A24" s="6"/>
      <c r="B24" s="6"/>
      <c r="C24" s="6"/>
      <c r="D24" s="6"/>
      <c r="E24" s="6"/>
      <c r="F24" s="6"/>
      <c r="G24" s="6"/>
    </row>
    <row r="25" spans="1:7" x14ac:dyDescent="0.2">
      <c r="A25" s="6" t="s">
        <v>86</v>
      </c>
      <c r="B25" s="9" t="s">
        <v>239</v>
      </c>
      <c r="C25" s="9">
        <v>1507.8</v>
      </c>
      <c r="D25" s="9">
        <v>1686.6</v>
      </c>
      <c r="E25" s="9">
        <v>1888</v>
      </c>
      <c r="F25" s="9">
        <v>2130</v>
      </c>
      <c r="G25" s="9">
        <v>2272</v>
      </c>
    </row>
    <row r="26" spans="1:7" x14ac:dyDescent="0.2">
      <c r="A26" s="6" t="s">
        <v>85</v>
      </c>
      <c r="B26" s="9" t="s">
        <v>237</v>
      </c>
      <c r="C26" s="9">
        <v>725</v>
      </c>
      <c r="D26" s="9">
        <v>851.1</v>
      </c>
      <c r="E26" s="9">
        <v>899</v>
      </c>
      <c r="F26" s="9">
        <v>1081</v>
      </c>
      <c r="G26" s="9">
        <v>1187</v>
      </c>
    </row>
    <row r="27" spans="1:7" x14ac:dyDescent="0.2">
      <c r="A27" s="6" t="s">
        <v>84</v>
      </c>
      <c r="B27" s="9" t="s">
        <v>9</v>
      </c>
      <c r="C27" s="9" t="s">
        <v>9</v>
      </c>
      <c r="D27" s="9" t="s">
        <v>9</v>
      </c>
      <c r="E27" s="9" t="s">
        <v>9</v>
      </c>
      <c r="F27" s="9" t="s">
        <v>9</v>
      </c>
      <c r="G27" s="9" t="s">
        <v>9</v>
      </c>
    </row>
    <row r="28" spans="1:7" x14ac:dyDescent="0.2">
      <c r="A28" s="6" t="s">
        <v>83</v>
      </c>
      <c r="B28" s="9">
        <v>36.6</v>
      </c>
      <c r="C28" s="9">
        <v>33.5</v>
      </c>
      <c r="D28" s="9">
        <v>73.400000000000006</v>
      </c>
      <c r="E28" s="9">
        <v>69</v>
      </c>
      <c r="F28" s="9">
        <v>92</v>
      </c>
      <c r="G28" s="9">
        <v>98</v>
      </c>
    </row>
    <row r="29" spans="1:7" x14ac:dyDescent="0.2">
      <c r="A29" s="6" t="s">
        <v>82</v>
      </c>
      <c r="B29" s="25" t="s">
        <v>240</v>
      </c>
      <c r="C29" s="1" t="s">
        <v>115</v>
      </c>
      <c r="D29" s="24" t="s">
        <v>102</v>
      </c>
      <c r="E29" s="25" t="s">
        <v>114</v>
      </c>
      <c r="F29" s="1" t="s">
        <v>113</v>
      </c>
    </row>
    <row r="30" spans="1:7" x14ac:dyDescent="0.2">
      <c r="A30" s="6"/>
      <c r="B30" s="6"/>
      <c r="C30" s="6"/>
      <c r="D30" s="6"/>
      <c r="E30" s="6"/>
      <c r="F30" s="6"/>
      <c r="G30" s="6"/>
    </row>
    <row r="31" spans="1:7" x14ac:dyDescent="0.2">
      <c r="A31" s="8" t="s">
        <v>81</v>
      </c>
      <c r="B31" s="16">
        <v>2168.1999999999998</v>
      </c>
      <c r="C31" s="16">
        <v>2266.3000000000002</v>
      </c>
      <c r="D31" s="16">
        <v>2611.1</v>
      </c>
      <c r="E31" s="16">
        <v>2856</v>
      </c>
      <c r="F31" s="16">
        <v>3303</v>
      </c>
      <c r="G31" s="16">
        <v>3557</v>
      </c>
    </row>
    <row r="32" spans="1:7" x14ac:dyDescent="0.2">
      <c r="A32" s="6"/>
      <c r="B32" s="6"/>
      <c r="C32" s="6"/>
      <c r="D32" s="6"/>
      <c r="E32" s="6"/>
      <c r="F32" s="6"/>
      <c r="G32" s="6"/>
    </row>
    <row r="33" spans="1:7" x14ac:dyDescent="0.2">
      <c r="A33" s="8" t="s">
        <v>80</v>
      </c>
      <c r="B33" s="7">
        <v>-398.6</v>
      </c>
      <c r="C33" s="7">
        <v>33.1</v>
      </c>
      <c r="D33" s="7">
        <v>373.3</v>
      </c>
      <c r="E33" s="7">
        <v>629</v>
      </c>
      <c r="F33" s="7">
        <v>718</v>
      </c>
      <c r="G33" s="7">
        <v>1026</v>
      </c>
    </row>
    <row r="34" spans="1:7" x14ac:dyDescent="0.2">
      <c r="A34" s="6"/>
      <c r="B34" s="6"/>
      <c r="C34" s="6"/>
      <c r="D34" s="6"/>
      <c r="E34" s="6"/>
      <c r="F34" s="6"/>
      <c r="G34" s="6"/>
    </row>
    <row r="35" spans="1:7" x14ac:dyDescent="0.2">
      <c r="A35" s="6" t="s">
        <v>79</v>
      </c>
      <c r="B35" s="9">
        <v>-34.5</v>
      </c>
      <c r="C35" s="9">
        <v>-52.1</v>
      </c>
      <c r="D35" s="9">
        <v>-54</v>
      </c>
      <c r="E35" s="9">
        <v>-51</v>
      </c>
      <c r="F35" s="9">
        <v>-65</v>
      </c>
      <c r="G35" s="9">
        <v>-71</v>
      </c>
    </row>
    <row r="36" spans="1:7" x14ac:dyDescent="0.2">
      <c r="A36" s="6" t="s">
        <v>78</v>
      </c>
      <c r="B36" s="9" t="s">
        <v>9</v>
      </c>
      <c r="C36" s="9" t="s">
        <v>9</v>
      </c>
      <c r="D36" s="9" t="s">
        <v>9</v>
      </c>
      <c r="E36" s="9" t="s">
        <v>9</v>
      </c>
      <c r="F36" s="9" t="s">
        <v>9</v>
      </c>
      <c r="G36" s="9" t="s">
        <v>9</v>
      </c>
    </row>
    <row r="37" spans="1:7" x14ac:dyDescent="0.2">
      <c r="A37" s="8" t="s">
        <v>77</v>
      </c>
      <c r="B37" s="16">
        <v>-34.5</v>
      </c>
      <c r="C37" s="16">
        <v>-52.1</v>
      </c>
      <c r="D37" s="16">
        <v>-54</v>
      </c>
      <c r="E37" s="16">
        <v>-51</v>
      </c>
      <c r="F37" s="16">
        <v>-65</v>
      </c>
      <c r="G37" s="16">
        <v>-71</v>
      </c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6" t="s">
        <v>76</v>
      </c>
      <c r="B39" s="9">
        <v>-3.3</v>
      </c>
      <c r="C39" s="9">
        <v>5.0999999999999996</v>
      </c>
      <c r="D39" s="9">
        <v>3.9</v>
      </c>
      <c r="E39" s="9">
        <v>3</v>
      </c>
      <c r="F39" s="9">
        <v>1</v>
      </c>
      <c r="G39" s="9">
        <v>15</v>
      </c>
    </row>
    <row r="40" spans="1:7" x14ac:dyDescent="0.2">
      <c r="A40" s="6" t="s">
        <v>75</v>
      </c>
      <c r="B40" s="9">
        <v>6</v>
      </c>
      <c r="C40" s="9">
        <v>6.6</v>
      </c>
      <c r="D40" s="9">
        <v>-1.3</v>
      </c>
      <c r="E40" s="9">
        <v>8</v>
      </c>
      <c r="F40" s="9">
        <v>13</v>
      </c>
      <c r="G40" s="9">
        <v>9</v>
      </c>
    </row>
    <row r="41" spans="1:7" x14ac:dyDescent="0.2">
      <c r="A41" s="8" t="s">
        <v>74</v>
      </c>
      <c r="B41" s="16">
        <v>-430.4</v>
      </c>
      <c r="C41" s="16">
        <v>-7.3</v>
      </c>
      <c r="D41" s="16">
        <v>321.89999999999998</v>
      </c>
      <c r="E41" s="16">
        <v>589</v>
      </c>
      <c r="F41" s="16">
        <v>667</v>
      </c>
      <c r="G41" s="16">
        <v>979</v>
      </c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 t="s">
        <v>73</v>
      </c>
      <c r="B43" s="9">
        <v>-94.1</v>
      </c>
      <c r="C43" s="9">
        <v>-31.7</v>
      </c>
      <c r="D43" s="9">
        <v>-0.5</v>
      </c>
      <c r="E43" s="9" t="s">
        <v>9</v>
      </c>
      <c r="F43" s="9" t="s">
        <v>9</v>
      </c>
      <c r="G43" s="9" t="s">
        <v>9</v>
      </c>
    </row>
    <row r="44" spans="1:7" x14ac:dyDescent="0.2">
      <c r="A44" s="6" t="s">
        <v>72</v>
      </c>
      <c r="B44" s="9" t="s">
        <v>9</v>
      </c>
      <c r="C44" s="9">
        <v>-16.2</v>
      </c>
      <c r="D44" s="9">
        <v>-23.3</v>
      </c>
      <c r="E44" s="9">
        <v>-1</v>
      </c>
      <c r="F44" s="9">
        <v>-1</v>
      </c>
      <c r="G44" s="9" t="s">
        <v>9</v>
      </c>
    </row>
    <row r="45" spans="1:7" x14ac:dyDescent="0.2">
      <c r="A45" s="6" t="s">
        <v>71</v>
      </c>
      <c r="B45" s="9" t="s">
        <v>9</v>
      </c>
      <c r="C45" s="9" t="s">
        <v>9</v>
      </c>
      <c r="D45" s="9" t="s">
        <v>9</v>
      </c>
      <c r="E45" s="9" t="s">
        <v>9</v>
      </c>
      <c r="F45" s="9" t="s">
        <v>9</v>
      </c>
      <c r="G45" s="9" t="s">
        <v>9</v>
      </c>
    </row>
    <row r="46" spans="1:7" x14ac:dyDescent="0.2">
      <c r="A46" s="6" t="s">
        <v>70</v>
      </c>
      <c r="B46" s="9">
        <v>-16.399999999999999</v>
      </c>
      <c r="C46" s="9">
        <v>12.5</v>
      </c>
      <c r="D46" s="9">
        <v>-3.3</v>
      </c>
      <c r="E46" s="9">
        <v>-41</v>
      </c>
      <c r="F46" s="9">
        <v>3</v>
      </c>
      <c r="G46" s="9">
        <v>1</v>
      </c>
    </row>
    <row r="47" spans="1:7" x14ac:dyDescent="0.2">
      <c r="A47" s="6" t="s">
        <v>69</v>
      </c>
      <c r="B47" s="9" t="s">
        <v>9</v>
      </c>
      <c r="C47" s="9" t="s">
        <v>9</v>
      </c>
      <c r="D47" s="9" t="s">
        <v>9</v>
      </c>
      <c r="E47" s="9" t="s">
        <v>9</v>
      </c>
      <c r="F47" s="9">
        <v>-104</v>
      </c>
      <c r="G47" s="9">
        <v>-34</v>
      </c>
    </row>
    <row r="48" spans="1:7" x14ac:dyDescent="0.2">
      <c r="A48" s="6" t="s">
        <v>68</v>
      </c>
      <c r="B48" s="9">
        <v>-16.399999999999999</v>
      </c>
      <c r="C48" s="9" t="s">
        <v>9</v>
      </c>
      <c r="D48" s="9" t="s">
        <v>9</v>
      </c>
      <c r="E48" s="9" t="s">
        <v>9</v>
      </c>
      <c r="F48" s="9" t="s">
        <v>9</v>
      </c>
      <c r="G48" s="9" t="s">
        <v>9</v>
      </c>
    </row>
    <row r="49" spans="1:7" x14ac:dyDescent="0.2">
      <c r="A49" s="8" t="s">
        <v>67</v>
      </c>
      <c r="B49" s="16">
        <v>-557.29999999999995</v>
      </c>
      <c r="C49" s="16">
        <v>-42.7</v>
      </c>
      <c r="D49" s="16">
        <v>294.8</v>
      </c>
      <c r="E49" s="16">
        <v>547</v>
      </c>
      <c r="F49" s="16">
        <v>565</v>
      </c>
      <c r="G49" s="16">
        <v>946</v>
      </c>
    </row>
    <row r="50" spans="1:7" x14ac:dyDescent="0.2">
      <c r="A50" s="6"/>
      <c r="B50" s="6"/>
      <c r="C50" s="6"/>
      <c r="D50" s="6"/>
      <c r="E50" s="6"/>
      <c r="F50" s="6"/>
      <c r="G50" s="6"/>
    </row>
    <row r="51" spans="1:7" x14ac:dyDescent="0.2">
      <c r="A51" s="6" t="s">
        <v>66</v>
      </c>
      <c r="B51" s="9">
        <v>9.6</v>
      </c>
      <c r="C51" s="9">
        <v>38.1</v>
      </c>
      <c r="D51" s="9">
        <v>80.3</v>
      </c>
      <c r="E51" s="9">
        <v>-661</v>
      </c>
      <c r="F51" s="9">
        <v>68</v>
      </c>
      <c r="G51" s="9">
        <v>123</v>
      </c>
    </row>
    <row r="52" spans="1:7" x14ac:dyDescent="0.2">
      <c r="A52" s="8" t="s">
        <v>65</v>
      </c>
      <c r="B52" s="16">
        <v>-566.9</v>
      </c>
      <c r="C52" s="16">
        <v>-80.8</v>
      </c>
      <c r="D52" s="16">
        <v>214.5</v>
      </c>
      <c r="E52" s="16">
        <v>1208</v>
      </c>
      <c r="F52" s="16">
        <v>497</v>
      </c>
      <c r="G52" s="16">
        <v>823</v>
      </c>
    </row>
    <row r="53" spans="1:7" x14ac:dyDescent="0.2">
      <c r="A53" s="6"/>
      <c r="B53" s="6"/>
      <c r="C53" s="6"/>
      <c r="D53" s="6"/>
      <c r="E53" s="6"/>
      <c r="F53" s="6"/>
      <c r="G53" s="6"/>
    </row>
    <row r="54" spans="1:7" x14ac:dyDescent="0.2">
      <c r="A54" s="6" t="s">
        <v>64</v>
      </c>
      <c r="B54" s="9" t="s">
        <v>9</v>
      </c>
      <c r="C54" s="9" t="s">
        <v>9</v>
      </c>
      <c r="D54" s="9" t="s">
        <v>9</v>
      </c>
      <c r="E54" s="9" t="s">
        <v>9</v>
      </c>
      <c r="F54" s="9" t="s">
        <v>9</v>
      </c>
      <c r="G54" s="9" t="s">
        <v>9</v>
      </c>
    </row>
    <row r="55" spans="1:7" x14ac:dyDescent="0.2">
      <c r="A55" s="6" t="s">
        <v>63</v>
      </c>
      <c r="B55" s="9" t="s">
        <v>9</v>
      </c>
      <c r="C55" s="9" t="s">
        <v>9</v>
      </c>
      <c r="D55" s="9" t="s">
        <v>9</v>
      </c>
      <c r="E55" s="9" t="s">
        <v>9</v>
      </c>
      <c r="F55" s="9" t="s">
        <v>9</v>
      </c>
      <c r="G55" s="9" t="s">
        <v>9</v>
      </c>
    </row>
    <row r="56" spans="1:7" x14ac:dyDescent="0.2">
      <c r="A56" s="8" t="s">
        <v>62</v>
      </c>
      <c r="B56" s="16">
        <v>-566.9</v>
      </c>
      <c r="C56" s="16">
        <v>-80.8</v>
      </c>
      <c r="D56" s="16">
        <v>214.5</v>
      </c>
      <c r="E56" s="16">
        <v>1208</v>
      </c>
      <c r="F56" s="16">
        <v>497</v>
      </c>
      <c r="G56" s="16">
        <v>823</v>
      </c>
    </row>
    <row r="57" spans="1:7" x14ac:dyDescent="0.2">
      <c r="A57" s="6"/>
      <c r="B57" s="6"/>
      <c r="C57" s="6"/>
      <c r="D57" s="6"/>
      <c r="E57" s="6"/>
      <c r="F57" s="6"/>
      <c r="G57" s="6"/>
    </row>
    <row r="58" spans="1:7" x14ac:dyDescent="0.2">
      <c r="A58" s="6" t="s">
        <v>61</v>
      </c>
      <c r="B58" s="9" t="s">
        <v>9</v>
      </c>
      <c r="C58" s="9" t="s">
        <v>9</v>
      </c>
      <c r="D58" s="9" t="s">
        <v>9</v>
      </c>
      <c r="E58" s="9" t="s">
        <v>9</v>
      </c>
      <c r="F58" s="9" t="s">
        <v>9</v>
      </c>
      <c r="G58" s="9" t="s">
        <v>9</v>
      </c>
    </row>
    <row r="59" spans="1:7" x14ac:dyDescent="0.2">
      <c r="A59" s="8" t="s">
        <v>60</v>
      </c>
      <c r="B59" s="15">
        <v>-566.9</v>
      </c>
      <c r="C59" s="15">
        <v>-80.8</v>
      </c>
      <c r="D59" s="15">
        <v>214.5</v>
      </c>
      <c r="E59" s="15">
        <v>1208</v>
      </c>
      <c r="F59" s="15">
        <v>497</v>
      </c>
      <c r="G59" s="15">
        <v>823</v>
      </c>
    </row>
    <row r="60" spans="1:7" x14ac:dyDescent="0.2">
      <c r="A60" s="6"/>
      <c r="B60" s="6"/>
      <c r="C60" s="6"/>
      <c r="D60" s="6"/>
      <c r="E60" s="6"/>
      <c r="F60" s="6"/>
      <c r="G60" s="6"/>
    </row>
    <row r="61" spans="1:7" x14ac:dyDescent="0.2">
      <c r="A61" s="6" t="s">
        <v>59</v>
      </c>
      <c r="B61" s="9" t="s">
        <v>9</v>
      </c>
      <c r="C61" s="9" t="s">
        <v>9</v>
      </c>
      <c r="D61" s="9" t="s">
        <v>9</v>
      </c>
      <c r="E61" s="9" t="s">
        <v>9</v>
      </c>
      <c r="F61" s="9" t="s">
        <v>9</v>
      </c>
      <c r="G61" s="9" t="s">
        <v>9</v>
      </c>
    </row>
    <row r="62" spans="1:7" x14ac:dyDescent="0.2">
      <c r="A62" s="6"/>
      <c r="B62" s="6"/>
      <c r="C62" s="6"/>
      <c r="D62" s="6"/>
      <c r="E62" s="6"/>
      <c r="F62" s="6"/>
      <c r="G62" s="6"/>
    </row>
    <row r="63" spans="1:7" x14ac:dyDescent="0.2">
      <c r="A63" s="8" t="s">
        <v>58</v>
      </c>
      <c r="B63" s="7">
        <v>-566.9</v>
      </c>
      <c r="C63" s="7">
        <v>-80.8</v>
      </c>
      <c r="D63" s="7">
        <v>214.5</v>
      </c>
      <c r="E63" s="7">
        <v>1208</v>
      </c>
      <c r="F63" s="7">
        <v>497</v>
      </c>
      <c r="G63" s="7">
        <v>823</v>
      </c>
    </row>
    <row r="64" spans="1:7" x14ac:dyDescent="0.2">
      <c r="A64" s="8" t="s">
        <v>57</v>
      </c>
      <c r="B64" s="7">
        <v>-566.9</v>
      </c>
      <c r="C64" s="7">
        <v>-80.8</v>
      </c>
      <c r="D64" s="7">
        <v>214.5</v>
      </c>
      <c r="E64" s="7">
        <v>1208</v>
      </c>
      <c r="F64" s="7">
        <v>497</v>
      </c>
      <c r="G64" s="7">
        <v>823</v>
      </c>
    </row>
    <row r="65" spans="1:7" x14ac:dyDescent="0.2">
      <c r="A65" s="6"/>
      <c r="B65" s="6"/>
      <c r="C65" s="6"/>
      <c r="D65" s="6"/>
      <c r="E65" s="6"/>
      <c r="F65" s="6"/>
      <c r="G65" s="6"/>
    </row>
    <row r="66" spans="1:7" x14ac:dyDescent="0.2">
      <c r="A66" s="8" t="s">
        <v>56</v>
      </c>
      <c r="B66" s="6"/>
      <c r="C66" s="6"/>
      <c r="D66" s="6"/>
      <c r="E66" s="6"/>
      <c r="F66" s="6"/>
      <c r="G66" s="6"/>
    </row>
    <row r="67" spans="1:7" x14ac:dyDescent="0.2">
      <c r="A67" s="6" t="s">
        <v>55</v>
      </c>
      <c r="B67" s="14">
        <v>-2.58</v>
      </c>
      <c r="C67" s="14">
        <v>-0.37</v>
      </c>
      <c r="D67" s="14">
        <v>0.98</v>
      </c>
      <c r="E67" s="14">
        <v>5.52</v>
      </c>
      <c r="F67" s="14">
        <v>2.2599999999999998</v>
      </c>
      <c r="G67" s="14">
        <v>3.81</v>
      </c>
    </row>
    <row r="68" spans="1:7" x14ac:dyDescent="0.2">
      <c r="A68" s="6" t="s">
        <v>54</v>
      </c>
      <c r="B68" s="13">
        <v>-2.58</v>
      </c>
      <c r="C68" s="13">
        <v>-0.37</v>
      </c>
      <c r="D68" s="13">
        <v>0.97633099999999995</v>
      </c>
      <c r="E68" s="13">
        <v>5.515981</v>
      </c>
      <c r="F68" s="13">
        <v>2.25909</v>
      </c>
      <c r="G68" s="13">
        <v>3.8101850000000002</v>
      </c>
    </row>
    <row r="69" spans="1:7" x14ac:dyDescent="0.2">
      <c r="A69" s="6" t="s">
        <v>53</v>
      </c>
      <c r="B69" s="9">
        <v>219.5</v>
      </c>
      <c r="C69" s="9">
        <v>218.9</v>
      </c>
      <c r="D69" s="9">
        <v>219.7</v>
      </c>
      <c r="E69" s="9">
        <v>219</v>
      </c>
      <c r="F69" s="9">
        <v>220</v>
      </c>
      <c r="G69" s="9">
        <v>216</v>
      </c>
    </row>
    <row r="70" spans="1:7" x14ac:dyDescent="0.2">
      <c r="A70" s="6"/>
      <c r="B70" s="6"/>
      <c r="C70" s="6"/>
      <c r="D70" s="6"/>
      <c r="E70" s="6"/>
      <c r="F70" s="6"/>
      <c r="G70" s="6"/>
    </row>
    <row r="71" spans="1:7" x14ac:dyDescent="0.2">
      <c r="A71" s="6" t="s">
        <v>52</v>
      </c>
      <c r="B71" s="14">
        <v>-2.58</v>
      </c>
      <c r="C71" s="14">
        <v>-0.37</v>
      </c>
      <c r="D71" s="14">
        <v>0.96</v>
      </c>
      <c r="E71" s="14">
        <v>5.44</v>
      </c>
      <c r="F71" s="14">
        <v>2.2400000000000002</v>
      </c>
      <c r="G71" s="14">
        <v>3.78</v>
      </c>
    </row>
    <row r="72" spans="1:7" x14ac:dyDescent="0.2">
      <c r="A72" s="6" t="s">
        <v>51</v>
      </c>
      <c r="B72" s="13">
        <v>-2.58</v>
      </c>
      <c r="C72" s="13">
        <v>-0.37</v>
      </c>
      <c r="D72" s="13">
        <v>0.96</v>
      </c>
      <c r="E72" s="13">
        <v>5.44</v>
      </c>
      <c r="F72" s="13">
        <v>2.2400000000000002</v>
      </c>
      <c r="G72" s="13">
        <v>3.78</v>
      </c>
    </row>
    <row r="73" spans="1:7" x14ac:dyDescent="0.2">
      <c r="A73" s="6" t="s">
        <v>50</v>
      </c>
      <c r="B73" s="9">
        <v>219.5</v>
      </c>
      <c r="C73" s="9">
        <v>218.9</v>
      </c>
      <c r="D73" s="9">
        <v>222.5</v>
      </c>
      <c r="E73" s="9">
        <v>222</v>
      </c>
      <c r="F73" s="9">
        <v>222</v>
      </c>
      <c r="G73" s="9">
        <v>218</v>
      </c>
    </row>
    <row r="74" spans="1:7" x14ac:dyDescent="0.2">
      <c r="A74" s="6"/>
      <c r="B74" s="6"/>
      <c r="C74" s="6"/>
      <c r="D74" s="6"/>
      <c r="E74" s="6"/>
      <c r="F74" s="6"/>
      <c r="G74" s="6"/>
    </row>
    <row r="75" spans="1:7" x14ac:dyDescent="0.2">
      <c r="A75" s="6" t="s">
        <v>49</v>
      </c>
      <c r="B75" s="14">
        <v>-1.23</v>
      </c>
      <c r="C75" s="14">
        <v>-0.02</v>
      </c>
      <c r="D75" s="14">
        <v>0.92</v>
      </c>
      <c r="E75" s="14">
        <v>1.68</v>
      </c>
      <c r="F75" s="14">
        <v>1.89</v>
      </c>
      <c r="G75" s="14">
        <v>2.83</v>
      </c>
    </row>
    <row r="76" spans="1:7" x14ac:dyDescent="0.2">
      <c r="A76" s="6" t="s">
        <v>48</v>
      </c>
      <c r="B76" s="13">
        <v>-1.23</v>
      </c>
      <c r="C76" s="13">
        <v>-0.02</v>
      </c>
      <c r="D76" s="13">
        <v>0.90421300000000004</v>
      </c>
      <c r="E76" s="13">
        <v>1.65822</v>
      </c>
      <c r="F76" s="13">
        <v>1.877815</v>
      </c>
      <c r="G76" s="13">
        <v>2.8067660000000001</v>
      </c>
    </row>
    <row r="77" spans="1:7" x14ac:dyDescent="0.2">
      <c r="A77" s="6"/>
      <c r="B77" s="6"/>
      <c r="C77" s="6"/>
      <c r="D77" s="6"/>
      <c r="E77" s="6"/>
      <c r="F77" s="6"/>
      <c r="G77" s="6"/>
    </row>
    <row r="78" spans="1:7" x14ac:dyDescent="0.2">
      <c r="A78" s="6" t="s">
        <v>47</v>
      </c>
      <c r="B78" s="13" t="s">
        <v>17</v>
      </c>
      <c r="C78" s="13" t="s">
        <v>17</v>
      </c>
      <c r="D78" s="13" t="s">
        <v>17</v>
      </c>
      <c r="E78" s="13" t="s">
        <v>17</v>
      </c>
      <c r="F78" s="13" t="s">
        <v>17</v>
      </c>
      <c r="G78" s="13" t="s">
        <v>17</v>
      </c>
    </row>
    <row r="79" spans="1:7" x14ac:dyDescent="0.2">
      <c r="A79" s="6"/>
      <c r="B79" s="6"/>
      <c r="C79" s="6"/>
      <c r="D79" s="6"/>
      <c r="E79" s="6"/>
      <c r="F79" s="6"/>
      <c r="G79" s="6"/>
    </row>
    <row r="80" spans="1:7" x14ac:dyDescent="0.2">
      <c r="A80" s="8" t="s">
        <v>46</v>
      </c>
      <c r="B80" s="6"/>
      <c r="C80" s="6"/>
      <c r="D80" s="6"/>
      <c r="E80" s="6"/>
      <c r="F80" s="6"/>
      <c r="G80" s="6"/>
    </row>
    <row r="81" spans="1:7" x14ac:dyDescent="0.2">
      <c r="A81" s="6" t="s">
        <v>45</v>
      </c>
      <c r="B81" s="9">
        <v>-306.60000000000002</v>
      </c>
      <c r="C81" s="9">
        <v>112.8</v>
      </c>
      <c r="D81" s="9">
        <v>464.9</v>
      </c>
      <c r="E81" s="9">
        <v>718</v>
      </c>
      <c r="F81" s="9">
        <v>802</v>
      </c>
      <c r="G81" s="9">
        <v>1094</v>
      </c>
    </row>
    <row r="82" spans="1:7" x14ac:dyDescent="0.2">
      <c r="A82" s="6" t="s">
        <v>44</v>
      </c>
      <c r="B82" s="9">
        <v>-378.4</v>
      </c>
      <c r="C82" s="9">
        <v>51.1</v>
      </c>
      <c r="D82" s="9">
        <v>412.2</v>
      </c>
      <c r="E82" s="9">
        <v>667</v>
      </c>
      <c r="F82" s="9">
        <v>758</v>
      </c>
      <c r="G82" s="9">
        <v>1066</v>
      </c>
    </row>
    <row r="83" spans="1:7" x14ac:dyDescent="0.2">
      <c r="A83" s="6" t="s">
        <v>43</v>
      </c>
      <c r="B83" s="9">
        <v>-398.6</v>
      </c>
      <c r="C83" s="9">
        <v>33.1</v>
      </c>
      <c r="D83" s="9">
        <v>373.3</v>
      </c>
      <c r="E83" s="9">
        <v>629</v>
      </c>
      <c r="F83" s="9">
        <v>718</v>
      </c>
      <c r="G83" s="9">
        <v>1026</v>
      </c>
    </row>
    <row r="84" spans="1:7" x14ac:dyDescent="0.2">
      <c r="A84" s="6" t="s">
        <v>42</v>
      </c>
      <c r="B84" s="9">
        <v>-250.7</v>
      </c>
      <c r="C84" s="9">
        <v>173.5</v>
      </c>
      <c r="D84" s="9" t="s">
        <v>17</v>
      </c>
      <c r="E84" s="9">
        <v>831</v>
      </c>
      <c r="F84" s="9">
        <v>912</v>
      </c>
      <c r="G84" s="9">
        <v>1193</v>
      </c>
    </row>
    <row r="85" spans="1:7" x14ac:dyDescent="0.2">
      <c r="A85" s="6" t="s">
        <v>41</v>
      </c>
      <c r="B85" s="9">
        <v>2056.6</v>
      </c>
      <c r="C85" s="9">
        <v>2569.8000000000002</v>
      </c>
      <c r="D85" s="9">
        <v>3274.3</v>
      </c>
      <c r="E85" s="9">
        <v>3790</v>
      </c>
      <c r="F85" s="9">
        <v>4386</v>
      </c>
      <c r="G85" s="9">
        <v>5005</v>
      </c>
    </row>
    <row r="86" spans="1:7" x14ac:dyDescent="0.2">
      <c r="A86" s="6" t="s">
        <v>40</v>
      </c>
      <c r="B86" s="12" t="s">
        <v>39</v>
      </c>
      <c r="C86" s="12" t="s">
        <v>39</v>
      </c>
      <c r="D86" s="12">
        <v>0.27238800000000002</v>
      </c>
      <c r="E86" s="12" t="s">
        <v>39</v>
      </c>
      <c r="F86" s="12">
        <v>0.120353</v>
      </c>
      <c r="G86" s="12">
        <v>0.130021</v>
      </c>
    </row>
    <row r="87" spans="1:7" x14ac:dyDescent="0.2">
      <c r="A87" s="6" t="s">
        <v>38</v>
      </c>
      <c r="B87" s="9">
        <v>-1.1000000000000001</v>
      </c>
      <c r="C87" s="9">
        <v>-15.1</v>
      </c>
      <c r="D87" s="9">
        <v>-2.7</v>
      </c>
      <c r="E87" s="9">
        <v>29</v>
      </c>
      <c r="F87" s="9">
        <v>1</v>
      </c>
      <c r="G87" s="9">
        <v>247</v>
      </c>
    </row>
    <row r="88" spans="1:7" x14ac:dyDescent="0.2">
      <c r="A88" s="6" t="s">
        <v>37</v>
      </c>
      <c r="B88" s="9">
        <v>50.9</v>
      </c>
      <c r="C88" s="9">
        <v>65.3</v>
      </c>
      <c r="D88" s="9">
        <v>69.599999999999994</v>
      </c>
      <c r="E88" s="9">
        <v>88</v>
      </c>
      <c r="F88" s="9">
        <v>83</v>
      </c>
      <c r="G88" s="9">
        <v>151</v>
      </c>
    </row>
    <row r="89" spans="1:7" x14ac:dyDescent="0.2">
      <c r="A89" s="6" t="s">
        <v>36</v>
      </c>
      <c r="B89" s="9">
        <v>49.8</v>
      </c>
      <c r="C89" s="9">
        <v>50.2</v>
      </c>
      <c r="D89" s="9">
        <v>66.900000000000006</v>
      </c>
      <c r="E89" s="9">
        <v>117</v>
      </c>
      <c r="F89" s="9">
        <v>84</v>
      </c>
      <c r="G89" s="9">
        <v>398</v>
      </c>
    </row>
    <row r="90" spans="1:7" x14ac:dyDescent="0.2">
      <c r="A90" s="6" t="s">
        <v>35</v>
      </c>
      <c r="B90" s="9">
        <v>-17.100000000000001</v>
      </c>
      <c r="C90" s="9">
        <v>-6.6</v>
      </c>
      <c r="D90" s="9">
        <v>9.6999999999999993</v>
      </c>
      <c r="E90" s="9">
        <v>-798</v>
      </c>
      <c r="F90" s="9">
        <v>-4</v>
      </c>
      <c r="G90" s="9">
        <v>-241</v>
      </c>
    </row>
    <row r="91" spans="1:7" x14ac:dyDescent="0.2">
      <c r="A91" s="6" t="s">
        <v>34</v>
      </c>
      <c r="B91" s="9">
        <v>-23.1</v>
      </c>
      <c r="C91" s="9">
        <v>-5.5</v>
      </c>
      <c r="D91" s="9">
        <v>3.7</v>
      </c>
      <c r="E91" s="9">
        <v>20</v>
      </c>
      <c r="F91" s="9">
        <v>-12</v>
      </c>
      <c r="G91" s="9">
        <v>-34</v>
      </c>
    </row>
    <row r="92" spans="1:7" x14ac:dyDescent="0.2">
      <c r="A92" s="6" t="s">
        <v>33</v>
      </c>
      <c r="B92" s="9">
        <v>-40.200000000000003</v>
      </c>
      <c r="C92" s="9">
        <v>-12.1</v>
      </c>
      <c r="D92" s="9">
        <v>13.4</v>
      </c>
      <c r="E92" s="9">
        <v>-778</v>
      </c>
      <c r="F92" s="9">
        <v>-16</v>
      </c>
      <c r="G92" s="9">
        <v>-275</v>
      </c>
    </row>
    <row r="93" spans="1:7" x14ac:dyDescent="0.2">
      <c r="A93" s="6"/>
      <c r="B93" s="6"/>
      <c r="C93" s="6"/>
      <c r="D93" s="6"/>
      <c r="E93" s="6"/>
      <c r="F93" s="6"/>
      <c r="G93" s="6"/>
    </row>
    <row r="94" spans="1:7" x14ac:dyDescent="0.2">
      <c r="A94" s="6" t="s">
        <v>32</v>
      </c>
      <c r="B94" s="9">
        <v>-269</v>
      </c>
      <c r="C94" s="9">
        <v>-4.5999999999999996</v>
      </c>
      <c r="D94" s="9">
        <v>201.1875</v>
      </c>
      <c r="E94" s="9">
        <v>368.125</v>
      </c>
      <c r="F94" s="9">
        <v>416.875</v>
      </c>
      <c r="G94" s="9">
        <v>611.875</v>
      </c>
    </row>
    <row r="95" spans="1:7" x14ac:dyDescent="0.2">
      <c r="A95" s="6" t="s">
        <v>31</v>
      </c>
      <c r="B95" s="9">
        <v>6.7</v>
      </c>
      <c r="C95" s="9">
        <v>-3.1</v>
      </c>
      <c r="D95" s="9">
        <v>3.7</v>
      </c>
      <c r="E95" s="9">
        <v>3</v>
      </c>
      <c r="F95" s="9">
        <v>3</v>
      </c>
      <c r="G95" s="9">
        <v>3</v>
      </c>
    </row>
    <row r="96" spans="1:7" x14ac:dyDescent="0.2">
      <c r="A96" s="6" t="s">
        <v>30</v>
      </c>
      <c r="B96" s="11">
        <v>43909</v>
      </c>
      <c r="C96" s="11">
        <v>44274</v>
      </c>
      <c r="D96" s="11">
        <v>44634</v>
      </c>
      <c r="E96" s="11">
        <v>44999</v>
      </c>
      <c r="F96" s="11">
        <v>44999</v>
      </c>
      <c r="G96" s="11">
        <v>44999</v>
      </c>
    </row>
    <row r="97" spans="1:7" x14ac:dyDescent="0.2">
      <c r="A97" s="6" t="s">
        <v>29</v>
      </c>
      <c r="B97" s="10" t="s">
        <v>27</v>
      </c>
      <c r="C97" s="10" t="s">
        <v>27</v>
      </c>
      <c r="D97" s="10" t="s">
        <v>27</v>
      </c>
      <c r="E97" s="10" t="s">
        <v>28</v>
      </c>
      <c r="F97" s="10" t="s">
        <v>27</v>
      </c>
      <c r="G97" s="10" t="s">
        <v>26</v>
      </c>
    </row>
    <row r="98" spans="1:7" x14ac:dyDescent="0.2">
      <c r="A98" s="6" t="s">
        <v>25</v>
      </c>
      <c r="B98" s="10" t="s">
        <v>24</v>
      </c>
      <c r="C98" s="10" t="s">
        <v>24</v>
      </c>
      <c r="D98" s="10" t="s">
        <v>24</v>
      </c>
      <c r="E98" s="10" t="s">
        <v>24</v>
      </c>
      <c r="F98" s="10" t="s">
        <v>24</v>
      </c>
      <c r="G98" s="10" t="s">
        <v>24</v>
      </c>
    </row>
    <row r="99" spans="1:7" x14ac:dyDescent="0.2">
      <c r="A99" s="6"/>
      <c r="B99" s="6"/>
      <c r="C99" s="6"/>
      <c r="D99" s="6"/>
      <c r="E99" s="6"/>
      <c r="F99" s="6"/>
      <c r="G99" s="6"/>
    </row>
    <row r="100" spans="1:7" x14ac:dyDescent="0.2">
      <c r="A100" s="8" t="s">
        <v>23</v>
      </c>
      <c r="B100" s="6"/>
      <c r="C100" s="6"/>
      <c r="D100" s="6"/>
      <c r="E100" s="6"/>
      <c r="F100" s="6"/>
      <c r="G100" s="6"/>
    </row>
    <row r="101" spans="1:7" x14ac:dyDescent="0.2">
      <c r="A101" s="6" t="s">
        <v>22</v>
      </c>
      <c r="B101" s="9">
        <v>31.1</v>
      </c>
      <c r="C101" s="9">
        <v>37.5</v>
      </c>
      <c r="D101" s="9">
        <v>42.2</v>
      </c>
      <c r="E101" s="9">
        <v>60</v>
      </c>
      <c r="F101" s="9">
        <v>80</v>
      </c>
      <c r="G101" s="9">
        <v>69</v>
      </c>
    </row>
    <row r="102" spans="1:7" x14ac:dyDescent="0.2">
      <c r="A102" s="6" t="s">
        <v>21</v>
      </c>
      <c r="B102" s="9">
        <v>1087.3</v>
      </c>
      <c r="C102" s="9">
        <v>1183.9000000000001</v>
      </c>
      <c r="D102" s="9">
        <v>1310.3</v>
      </c>
      <c r="E102" s="9">
        <v>1390</v>
      </c>
      <c r="F102" s="9">
        <v>1575</v>
      </c>
      <c r="G102" s="9">
        <v>1703</v>
      </c>
    </row>
    <row r="103" spans="1:7" x14ac:dyDescent="0.2">
      <c r="A103" s="6" t="s">
        <v>20</v>
      </c>
      <c r="B103" s="9">
        <v>288.8</v>
      </c>
      <c r="C103" s="9">
        <v>323.89999999999998</v>
      </c>
      <c r="D103" s="9">
        <v>382.8</v>
      </c>
      <c r="E103" s="9">
        <v>394</v>
      </c>
      <c r="F103" s="9">
        <v>451</v>
      </c>
      <c r="G103" s="9">
        <v>485</v>
      </c>
    </row>
    <row r="104" spans="1:7" x14ac:dyDescent="0.2">
      <c r="A104" s="6" t="s">
        <v>19</v>
      </c>
      <c r="B104" s="9">
        <v>771.9</v>
      </c>
      <c r="C104" s="9">
        <v>740.5</v>
      </c>
      <c r="D104" s="9">
        <v>885.6</v>
      </c>
      <c r="E104" s="9">
        <v>963</v>
      </c>
      <c r="F104" s="9">
        <v>1167</v>
      </c>
      <c r="G104" s="9">
        <v>1277</v>
      </c>
    </row>
    <row r="105" spans="1:7" x14ac:dyDescent="0.2">
      <c r="A105" s="6" t="s">
        <v>18</v>
      </c>
      <c r="B105" s="9">
        <v>55.9</v>
      </c>
      <c r="C105" s="9">
        <v>60.7</v>
      </c>
      <c r="D105" s="9" t="s">
        <v>17</v>
      </c>
      <c r="E105" s="9">
        <v>113</v>
      </c>
      <c r="F105" s="9">
        <v>110</v>
      </c>
      <c r="G105" s="9">
        <v>99</v>
      </c>
    </row>
    <row r="106" spans="1:7" x14ac:dyDescent="0.2">
      <c r="A106" s="6" t="s">
        <v>16</v>
      </c>
      <c r="B106" s="9">
        <v>10.028907</v>
      </c>
      <c r="C106" s="9">
        <v>13.773073</v>
      </c>
      <c r="D106" s="9" t="s">
        <v>9</v>
      </c>
      <c r="E106" s="9">
        <v>19.832856</v>
      </c>
      <c r="F106" s="9">
        <v>22.146080000000001</v>
      </c>
      <c r="G106" s="9">
        <v>19.636848000000001</v>
      </c>
    </row>
    <row r="107" spans="1:7" x14ac:dyDescent="0.2">
      <c r="A107" s="6" t="s">
        <v>15</v>
      </c>
      <c r="B107" s="9">
        <v>45.871093000000002</v>
      </c>
      <c r="C107" s="9">
        <v>46.926926999999999</v>
      </c>
      <c r="D107" s="9" t="s">
        <v>9</v>
      </c>
      <c r="E107" s="9">
        <v>93.167143999999993</v>
      </c>
      <c r="F107" s="9">
        <v>87.853920000000002</v>
      </c>
      <c r="G107" s="9">
        <v>79.363151999999999</v>
      </c>
    </row>
    <row r="108" spans="1:7" x14ac:dyDescent="0.2">
      <c r="A108" s="6"/>
      <c r="B108" s="6"/>
      <c r="C108" s="6"/>
      <c r="D108" s="6"/>
      <c r="E108" s="6"/>
      <c r="F108" s="6"/>
      <c r="G108" s="6"/>
    </row>
    <row r="109" spans="1:7" x14ac:dyDescent="0.2">
      <c r="A109" s="6" t="s">
        <v>14</v>
      </c>
      <c r="B109" s="9">
        <v>15.9</v>
      </c>
      <c r="C109" s="9">
        <v>17.600000000000001</v>
      </c>
      <c r="D109" s="9">
        <v>19.600000000000001</v>
      </c>
      <c r="E109" s="9">
        <v>23</v>
      </c>
      <c r="F109" s="9">
        <v>35</v>
      </c>
      <c r="G109" s="9">
        <v>46</v>
      </c>
    </row>
    <row r="110" spans="1:7" x14ac:dyDescent="0.2">
      <c r="A110" s="6" t="s">
        <v>13</v>
      </c>
      <c r="B110" s="9">
        <v>82.9</v>
      </c>
      <c r="C110" s="9">
        <v>82.6</v>
      </c>
      <c r="D110" s="9">
        <v>120.8</v>
      </c>
      <c r="E110" s="9">
        <v>145</v>
      </c>
      <c r="F110" s="9">
        <v>220</v>
      </c>
      <c r="G110" s="9">
        <v>266</v>
      </c>
    </row>
    <row r="111" spans="1:7" x14ac:dyDescent="0.2">
      <c r="A111" s="6" t="s">
        <v>12</v>
      </c>
      <c r="B111" s="9">
        <v>107.3</v>
      </c>
      <c r="C111" s="9">
        <v>109.4</v>
      </c>
      <c r="D111" s="9">
        <v>149</v>
      </c>
      <c r="E111" s="9">
        <v>178</v>
      </c>
      <c r="F111" s="9">
        <v>234</v>
      </c>
      <c r="G111" s="9">
        <v>263</v>
      </c>
    </row>
    <row r="112" spans="1:7" x14ac:dyDescent="0.2">
      <c r="A112" s="6" t="s">
        <v>11</v>
      </c>
      <c r="B112" s="9">
        <v>55.3</v>
      </c>
      <c r="C112" s="9">
        <v>40</v>
      </c>
      <c r="D112" s="9">
        <v>73</v>
      </c>
      <c r="E112" s="9">
        <v>53</v>
      </c>
      <c r="F112" s="9">
        <v>70</v>
      </c>
      <c r="G112" s="9">
        <v>85</v>
      </c>
    </row>
    <row r="113" spans="1:7" x14ac:dyDescent="0.2">
      <c r="A113" s="6" t="s">
        <v>10</v>
      </c>
      <c r="B113" s="9">
        <v>0.1</v>
      </c>
      <c r="C113" s="9" t="s">
        <v>9</v>
      </c>
      <c r="D113" s="9" t="s">
        <v>9</v>
      </c>
      <c r="E113" s="9" t="s">
        <v>9</v>
      </c>
      <c r="F113" s="9" t="s">
        <v>9</v>
      </c>
      <c r="G113" s="9" t="s">
        <v>9</v>
      </c>
    </row>
    <row r="114" spans="1:7" x14ac:dyDescent="0.2">
      <c r="A114" s="8" t="s">
        <v>8</v>
      </c>
      <c r="B114" s="7">
        <v>261.5</v>
      </c>
      <c r="C114" s="7">
        <v>249.6</v>
      </c>
      <c r="D114" s="7">
        <v>362.4</v>
      </c>
      <c r="E114" s="7">
        <v>399</v>
      </c>
      <c r="F114" s="7">
        <v>559</v>
      </c>
      <c r="G114" s="7">
        <v>660</v>
      </c>
    </row>
    <row r="115" spans="1:7" x14ac:dyDescent="0.2">
      <c r="A115" s="6"/>
      <c r="B115" s="6"/>
      <c r="C115" s="6"/>
      <c r="D115" s="6"/>
      <c r="E115" s="6"/>
      <c r="F115" s="6"/>
      <c r="G115" s="6"/>
    </row>
    <row r="116" spans="1:7" x14ac:dyDescent="0.2">
      <c r="A116" s="5" t="s">
        <v>7</v>
      </c>
      <c r="B116" s="4"/>
      <c r="C116" s="4"/>
      <c r="D116" s="4"/>
      <c r="E116" s="4"/>
      <c r="F116" s="4"/>
      <c r="G116" s="4"/>
    </row>
    <row r="117" spans="1:7" x14ac:dyDescent="0.2">
      <c r="A117" s="3" t="s">
        <v>6</v>
      </c>
    </row>
    <row r="118" spans="1:7" x14ac:dyDescent="0.2">
      <c r="A118" s="2" t="s">
        <v>5</v>
      </c>
    </row>
  </sheetData>
  <customSheetViews>
    <customSheetView guid="{F468AAA2-EABC-4799-A6DA-AB7194C76735}" topLeftCell="A10">
      <selection activeCell="F35" sqref="F35"/>
      <pageMargins left="0.2" right="0.2" top="0.5" bottom="0.5" header="0.5" footer="0.5"/>
      <pageSetup fitToWidth="0" fitToHeight="0" orientation="landscape" horizontalDpi="0" verticalDpi="0"/>
      <headerFooter alignWithMargins="0"/>
    </customSheetView>
  </customSheetViews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showGridLines="0" topLeftCell="A2" zoomScale="78" workbookViewId="0">
      <selection activeCell="D6" sqref="D6"/>
    </sheetView>
  </sheetViews>
  <sheetFormatPr defaultRowHeight="14.4" x14ac:dyDescent="0.3"/>
  <cols>
    <col min="2" max="2" width="25.33203125" customWidth="1"/>
    <col min="4" max="4" width="20.6640625" customWidth="1"/>
    <col min="7" max="7" width="13.5546875" bestFit="1" customWidth="1"/>
    <col min="8" max="8" width="15.44140625" customWidth="1"/>
    <col min="11" max="11" width="13.44140625" customWidth="1"/>
    <col min="13" max="13" width="13" customWidth="1"/>
    <col min="14" max="14" width="15.21875" customWidth="1"/>
    <col min="15" max="15" width="11.33203125" customWidth="1"/>
  </cols>
  <sheetData>
    <row r="2" spans="1:18" ht="15" thickBot="1" x14ac:dyDescent="0.35">
      <c r="R2" s="137"/>
    </row>
    <row r="3" spans="1:18" ht="20.399999999999999" customHeight="1" thickBot="1" x14ac:dyDescent="0.35">
      <c r="A3" s="301"/>
      <c r="B3" s="307" t="s">
        <v>612</v>
      </c>
      <c r="C3" s="308"/>
      <c r="D3" s="309">
        <f>D4+D5</f>
        <v>0.12079999999999999</v>
      </c>
      <c r="G3" s="156"/>
      <c r="H3" s="307" t="s">
        <v>617</v>
      </c>
      <c r="I3" s="308"/>
      <c r="J3" s="309"/>
      <c r="K3" s="307">
        <f>K4*K6*K13</f>
        <v>4.0531553473368336E-2</v>
      </c>
      <c r="M3" s="173"/>
      <c r="N3" s="173"/>
      <c r="O3" s="173"/>
      <c r="P3" s="173"/>
    </row>
    <row r="4" spans="1:18" ht="25.8" customHeight="1" x14ac:dyDescent="0.3">
      <c r="A4" s="302"/>
      <c r="B4" s="136" t="s">
        <v>613</v>
      </c>
      <c r="C4" s="137"/>
      <c r="D4" s="138">
        <v>3.3599999999999998E-2</v>
      </c>
      <c r="G4" s="157"/>
      <c r="H4" s="158" t="s">
        <v>618</v>
      </c>
      <c r="I4" s="137"/>
      <c r="J4" s="137"/>
      <c r="K4" s="159">
        <f>1-K5</f>
        <v>0.87</v>
      </c>
      <c r="M4" s="310"/>
      <c r="N4" s="312" t="s">
        <v>641</v>
      </c>
      <c r="O4" s="312" t="s">
        <v>642</v>
      </c>
      <c r="P4" s="313" t="s">
        <v>643</v>
      </c>
    </row>
    <row r="5" spans="1:18" ht="23.4" customHeight="1" x14ac:dyDescent="0.3">
      <c r="A5" s="303" t="s">
        <v>616</v>
      </c>
      <c r="B5" s="136" t="s">
        <v>614</v>
      </c>
      <c r="C5" s="137"/>
      <c r="D5" s="139">
        <v>8.72E-2</v>
      </c>
      <c r="G5" s="157"/>
      <c r="H5" s="160" t="s">
        <v>630</v>
      </c>
      <c r="I5" s="137"/>
      <c r="J5" s="137"/>
      <c r="K5" s="161">
        <v>0.13</v>
      </c>
      <c r="M5" s="311" t="s">
        <v>639</v>
      </c>
      <c r="N5" s="174">
        <f>D10/(D10+D13+K15)</f>
        <v>0.94550887677975037</v>
      </c>
      <c r="O5" s="174">
        <f>D3</f>
        <v>0.12079999999999999</v>
      </c>
      <c r="P5" s="175">
        <f>N5*O5</f>
        <v>0.11421747231499384</v>
      </c>
    </row>
    <row r="6" spans="1:18" ht="28.2" customHeight="1" x14ac:dyDescent="0.3">
      <c r="A6" s="304"/>
      <c r="B6" s="136" t="s">
        <v>631</v>
      </c>
      <c r="C6" s="140"/>
      <c r="D6" s="141">
        <v>1.5</v>
      </c>
      <c r="E6" s="131"/>
      <c r="F6" s="131"/>
      <c r="G6" s="157" t="s">
        <v>621</v>
      </c>
      <c r="H6" s="160" t="s">
        <v>625</v>
      </c>
      <c r="I6" s="137"/>
      <c r="J6" s="137"/>
      <c r="K6" s="159">
        <f>K10+K7</f>
        <v>3.3759414853713428E-2</v>
      </c>
      <c r="M6" s="311" t="s">
        <v>640</v>
      </c>
      <c r="N6" s="174">
        <f>K15/(D10+K15+D13)</f>
        <v>5.4491123220249606E-2</v>
      </c>
      <c r="O6" s="174">
        <f>K3</f>
        <v>4.0531553473368336E-2</v>
      </c>
      <c r="P6" s="175">
        <f>N6*O6</f>
        <v>2.20860987462545E-3</v>
      </c>
    </row>
    <row r="7" spans="1:18" ht="33.6" customHeight="1" thickBot="1" x14ac:dyDescent="0.35">
      <c r="A7" s="303" t="s">
        <v>621</v>
      </c>
      <c r="B7" s="136" t="s">
        <v>632</v>
      </c>
      <c r="C7" s="142"/>
      <c r="D7" s="143">
        <v>5.8099999999999999E-2</v>
      </c>
      <c r="E7" s="132"/>
      <c r="F7" s="131"/>
      <c r="G7" s="157"/>
      <c r="H7" s="160" t="s">
        <v>619</v>
      </c>
      <c r="I7" s="137"/>
      <c r="J7" s="137"/>
      <c r="K7" s="162">
        <f>K8*K9</f>
        <v>1.2306826706676671E-3</v>
      </c>
      <c r="M7" s="311" t="s">
        <v>636</v>
      </c>
      <c r="N7" s="174">
        <f>0</f>
        <v>0</v>
      </c>
      <c r="O7" s="174">
        <v>0</v>
      </c>
      <c r="P7" s="175">
        <v>0</v>
      </c>
    </row>
    <row r="8" spans="1:18" ht="27" customHeight="1" x14ac:dyDescent="0.3">
      <c r="A8" s="305"/>
      <c r="B8" s="136" t="s">
        <v>633</v>
      </c>
      <c r="C8" s="140"/>
      <c r="D8" s="145">
        <v>9.1700000000000004E-2</v>
      </c>
      <c r="E8" s="135"/>
      <c r="F8" s="131"/>
      <c r="G8" s="157"/>
      <c r="H8" s="160" t="s">
        <v>626</v>
      </c>
      <c r="I8" s="137"/>
      <c r="J8" s="137"/>
      <c r="K8" s="163">
        <f>K16/K15</f>
        <v>3.1882970742685673E-2</v>
      </c>
      <c r="M8" s="307" t="s">
        <v>259</v>
      </c>
      <c r="N8" s="308"/>
      <c r="O8" s="309"/>
      <c r="P8" s="307">
        <f>SUM(P5:P7)</f>
        <v>0.11642608218961929</v>
      </c>
    </row>
    <row r="9" spans="1:18" ht="34.200000000000003" customHeight="1" x14ac:dyDescent="0.3">
      <c r="A9" s="305"/>
      <c r="B9" s="136" t="s">
        <v>634</v>
      </c>
      <c r="C9" s="140"/>
      <c r="D9" s="146">
        <v>3.3599999999999998E-2</v>
      </c>
      <c r="E9" s="131"/>
      <c r="F9" s="131"/>
      <c r="G9" s="157"/>
      <c r="H9" s="160" t="s">
        <v>627</v>
      </c>
      <c r="I9" s="137"/>
      <c r="J9" s="137"/>
      <c r="K9" s="161">
        <v>3.8600000000000002E-2</v>
      </c>
    </row>
    <row r="10" spans="1:18" ht="27.6" customHeight="1" thickBot="1" x14ac:dyDescent="0.35">
      <c r="A10" s="306"/>
      <c r="B10" s="147" t="s">
        <v>615</v>
      </c>
      <c r="C10" s="148"/>
      <c r="D10" s="172">
        <v>46259.4</v>
      </c>
      <c r="E10" s="131"/>
      <c r="F10" s="131"/>
      <c r="G10" s="157"/>
      <c r="H10" s="160" t="s">
        <v>620</v>
      </c>
      <c r="I10" s="137"/>
      <c r="J10" s="137"/>
      <c r="K10" s="162">
        <f>K11*K12</f>
        <v>3.2528732183045764E-2</v>
      </c>
    </row>
    <row r="11" spans="1:18" ht="25.8" customHeight="1" x14ac:dyDescent="0.3">
      <c r="A11" s="131"/>
      <c r="C11" s="131"/>
      <c r="D11" s="133"/>
      <c r="E11" s="131"/>
      <c r="F11" s="131"/>
      <c r="G11" s="157"/>
      <c r="H11" s="160" t="s">
        <v>628</v>
      </c>
      <c r="I11" s="137"/>
      <c r="J11" s="137"/>
      <c r="K11" s="163">
        <f>K17/K15</f>
        <v>0.96811702925731435</v>
      </c>
    </row>
    <row r="12" spans="1:18" ht="35.4" customHeight="1" thickBot="1" x14ac:dyDescent="0.35">
      <c r="A12" s="131"/>
      <c r="B12" s="133"/>
      <c r="C12" s="131"/>
      <c r="D12" s="131"/>
      <c r="E12" s="131"/>
      <c r="F12" s="131"/>
      <c r="G12" s="157"/>
      <c r="H12" s="160" t="s">
        <v>629</v>
      </c>
      <c r="I12" s="137"/>
      <c r="J12" s="137"/>
      <c r="K12" s="161">
        <v>3.3599999999999998E-2</v>
      </c>
    </row>
    <row r="13" spans="1:18" ht="30.6" customHeight="1" thickBot="1" x14ac:dyDescent="0.35">
      <c r="A13" s="149"/>
      <c r="B13" s="150" t="s">
        <v>638</v>
      </c>
      <c r="C13" s="150"/>
      <c r="D13" s="151">
        <v>0</v>
      </c>
      <c r="E13" s="131"/>
      <c r="F13" s="131"/>
      <c r="G13" s="164" t="s">
        <v>621</v>
      </c>
      <c r="H13" s="165" t="s">
        <v>624</v>
      </c>
      <c r="I13" s="154"/>
      <c r="J13" s="154"/>
      <c r="K13" s="166">
        <v>1.38</v>
      </c>
      <c r="O13" s="132"/>
    </row>
    <row r="14" spans="1:18" ht="37.799999999999997" customHeight="1" thickBot="1" x14ac:dyDescent="0.35">
      <c r="A14" s="144"/>
      <c r="B14" s="140" t="s">
        <v>635</v>
      </c>
      <c r="C14" s="140"/>
      <c r="D14" s="152">
        <v>0</v>
      </c>
      <c r="E14" s="131"/>
      <c r="F14" s="131"/>
      <c r="G14" s="134" t="s">
        <v>92</v>
      </c>
    </row>
    <row r="15" spans="1:18" ht="25.2" customHeight="1" thickBot="1" x14ac:dyDescent="0.35">
      <c r="A15" s="153" t="s">
        <v>637</v>
      </c>
      <c r="B15" s="147" t="s">
        <v>636</v>
      </c>
      <c r="C15" s="154"/>
      <c r="D15" s="155">
        <v>0</v>
      </c>
      <c r="G15" s="156"/>
      <c r="H15" s="167" t="s">
        <v>180</v>
      </c>
      <c r="I15" s="168"/>
      <c r="J15" s="168"/>
      <c r="K15" s="169">
        <f>K16+K17</f>
        <v>2666</v>
      </c>
    </row>
    <row r="16" spans="1:18" x14ac:dyDescent="0.3">
      <c r="G16" s="157" t="s">
        <v>616</v>
      </c>
      <c r="H16" s="160" t="s">
        <v>623</v>
      </c>
      <c r="I16" s="160"/>
      <c r="J16" s="160"/>
      <c r="K16" s="170">
        <v>85</v>
      </c>
    </row>
    <row r="17" spans="3:11" x14ac:dyDescent="0.3">
      <c r="D17" s="129"/>
      <c r="F17" s="129"/>
      <c r="G17" s="171"/>
      <c r="H17" s="160" t="s">
        <v>622</v>
      </c>
      <c r="I17" s="160"/>
      <c r="J17" s="160"/>
      <c r="K17" s="170">
        <v>2581</v>
      </c>
    </row>
    <row r="18" spans="3:11" ht="15" thickBot="1" x14ac:dyDescent="0.35">
      <c r="D18" s="129"/>
      <c r="F18" s="129"/>
      <c r="G18" s="153"/>
      <c r="H18" s="154"/>
      <c r="I18" s="154"/>
      <c r="J18" s="154"/>
      <c r="K18" s="155"/>
    </row>
    <row r="22" spans="3:11" x14ac:dyDescent="0.3">
      <c r="C22" s="130"/>
    </row>
    <row r="27" spans="3:11" x14ac:dyDescent="0.3">
      <c r="G27" s="115"/>
    </row>
  </sheetData>
  <customSheetViews>
    <customSheetView guid="{F468AAA2-EABC-4799-A6DA-AB7194C76735}" showGridLines="0" topLeftCell="A5">
      <selection activeCell="O9" sqref="O9"/>
      <pageMargins left="0.7" right="0.7" top="0.75" bottom="0.75" header="0.3" footer="0.3"/>
      <pageSetup orientation="portrait" verticalDpi="0" r:id="rId1"/>
    </customSheetView>
  </customSheetViews>
  <pageMargins left="0.7" right="0.7" top="0.75" bottom="0.75" header="0.3" footer="0.3"/>
  <pageSetup orientation="portrait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  <pageSetUpPr autoPageBreaks="0"/>
  </sheetPr>
  <dimension ref="A5:IU90"/>
  <sheetViews>
    <sheetView topLeftCell="A46" zoomScale="111" workbookViewId="0">
      <selection activeCell="G58" sqref="G58"/>
    </sheetView>
  </sheetViews>
  <sheetFormatPr defaultRowHeight="10.199999999999999" x14ac:dyDescent="0.2"/>
  <cols>
    <col min="1" max="1" width="45.77734375" style="1" customWidth="1"/>
    <col min="2" max="7" width="14.77734375" style="1" customWidth="1"/>
    <col min="8" max="16384" width="8.88671875" style="1"/>
  </cols>
  <sheetData>
    <row r="5" spans="1:255" ht="16.2" x14ac:dyDescent="0.25">
      <c r="A5" s="28" t="s">
        <v>232</v>
      </c>
    </row>
    <row r="7" spans="1:255" x14ac:dyDescent="0.2">
      <c r="A7" s="27" t="s">
        <v>121</v>
      </c>
      <c r="B7" s="25" t="s">
        <v>120</v>
      </c>
      <c r="C7" s="1" t="s">
        <v>119</v>
      </c>
      <c r="D7" s="24" t="s">
        <v>102</v>
      </c>
      <c r="E7" s="25" t="s">
        <v>118</v>
      </c>
      <c r="F7" s="1" t="s">
        <v>117</v>
      </c>
    </row>
    <row r="8" spans="1:255" x14ac:dyDescent="0.2">
      <c r="A8" s="24"/>
      <c r="B8" s="25" t="s">
        <v>116</v>
      </c>
      <c r="C8" s="1" t="s">
        <v>115</v>
      </c>
      <c r="D8" s="24" t="s">
        <v>102</v>
      </c>
      <c r="E8" s="25" t="s">
        <v>114</v>
      </c>
      <c r="F8" s="1" t="s">
        <v>113</v>
      </c>
    </row>
    <row r="9" spans="1:255" x14ac:dyDescent="0.2">
      <c r="A9" s="24"/>
      <c r="B9" s="25" t="s">
        <v>112</v>
      </c>
      <c r="C9" s="1" t="s">
        <v>111</v>
      </c>
      <c r="D9" s="24" t="s">
        <v>102</v>
      </c>
      <c r="E9" s="25" t="s">
        <v>110</v>
      </c>
      <c r="F9" s="1" t="s">
        <v>109</v>
      </c>
    </row>
    <row r="10" spans="1:255" x14ac:dyDescent="0.2">
      <c r="A10" s="24"/>
      <c r="B10" s="25" t="s">
        <v>108</v>
      </c>
      <c r="C10" s="1" t="s">
        <v>107</v>
      </c>
      <c r="D10" s="24" t="s">
        <v>102</v>
      </c>
      <c r="E10" s="25" t="s">
        <v>106</v>
      </c>
      <c r="F10" s="26" t="s">
        <v>105</v>
      </c>
    </row>
    <row r="11" spans="1:255" x14ac:dyDescent="0.2">
      <c r="A11" s="24"/>
      <c r="B11" s="25" t="s">
        <v>104</v>
      </c>
      <c r="C11" s="1" t="s">
        <v>103</v>
      </c>
      <c r="D11" s="24" t="s">
        <v>102</v>
      </c>
      <c r="E11" s="23"/>
      <c r="F11" s="23"/>
    </row>
    <row r="14" spans="1:255" x14ac:dyDescent="0.2">
      <c r="A14" s="22" t="s">
        <v>231</v>
      </c>
      <c r="B14" s="22"/>
      <c r="C14" s="22"/>
      <c r="D14" s="22"/>
      <c r="E14" s="22"/>
      <c r="F14" s="22"/>
      <c r="G14" s="22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</row>
    <row r="15" spans="1:255" ht="20.399999999999999" x14ac:dyDescent="0.2">
      <c r="A15" s="20" t="s">
        <v>230</v>
      </c>
      <c r="B15" s="33">
        <v>43131</v>
      </c>
      <c r="C15" s="33">
        <v>43496</v>
      </c>
      <c r="D15" s="33">
        <v>43861</v>
      </c>
      <c r="E15" s="19" t="s">
        <v>229</v>
      </c>
      <c r="F15" s="19" t="s">
        <v>228</v>
      </c>
      <c r="G15" s="33">
        <v>44957</v>
      </c>
    </row>
    <row r="16" spans="1:255" x14ac:dyDescent="0.2">
      <c r="A16" s="18" t="s">
        <v>94</v>
      </c>
      <c r="B16" s="17" t="s">
        <v>93</v>
      </c>
      <c r="C16" s="17" t="s">
        <v>93</v>
      </c>
      <c r="D16" s="17" t="s">
        <v>93</v>
      </c>
      <c r="E16" s="17" t="s">
        <v>93</v>
      </c>
      <c r="F16" s="17" t="s">
        <v>93</v>
      </c>
      <c r="G16" s="17" t="s">
        <v>93</v>
      </c>
    </row>
    <row r="17" spans="1:7" x14ac:dyDescent="0.2">
      <c r="A17" s="8" t="s">
        <v>227</v>
      </c>
      <c r="B17" s="6"/>
      <c r="C17" s="6"/>
      <c r="D17" s="6"/>
      <c r="E17" s="6"/>
      <c r="F17" s="6"/>
      <c r="G17" s="6"/>
    </row>
    <row r="18" spans="1:7" x14ac:dyDescent="0.2">
      <c r="A18" s="6" t="s">
        <v>226</v>
      </c>
      <c r="B18" s="9">
        <v>1078</v>
      </c>
      <c r="C18" s="9">
        <v>886</v>
      </c>
      <c r="D18" s="9">
        <v>1774.7</v>
      </c>
      <c r="E18" s="9">
        <v>1772.2</v>
      </c>
      <c r="F18" s="9">
        <v>1528</v>
      </c>
      <c r="G18" s="9">
        <v>1947</v>
      </c>
    </row>
    <row r="19" spans="1:7" x14ac:dyDescent="0.2">
      <c r="A19" s="6" t="s">
        <v>225</v>
      </c>
      <c r="B19" s="9">
        <v>245.2</v>
      </c>
      <c r="C19" s="9">
        <v>67.599999999999994</v>
      </c>
      <c r="D19" s="9">
        <v>69</v>
      </c>
      <c r="E19" s="9">
        <v>4</v>
      </c>
      <c r="F19" s="9">
        <v>236</v>
      </c>
      <c r="G19" s="9">
        <v>125</v>
      </c>
    </row>
    <row r="20" spans="1:7" x14ac:dyDescent="0.2">
      <c r="A20" s="8" t="s">
        <v>224</v>
      </c>
      <c r="B20" s="16">
        <v>1323.2</v>
      </c>
      <c r="C20" s="16">
        <v>953.6</v>
      </c>
      <c r="D20" s="16">
        <v>1843.7</v>
      </c>
      <c r="E20" s="16">
        <v>1776.2</v>
      </c>
      <c r="F20" s="16">
        <v>1764</v>
      </c>
      <c r="G20" s="16">
        <v>2072</v>
      </c>
    </row>
    <row r="21" spans="1:7" x14ac:dyDescent="0.2">
      <c r="A21" s="6"/>
      <c r="B21" s="6"/>
      <c r="C21" s="6"/>
      <c r="D21" s="6"/>
      <c r="E21" s="6"/>
      <c r="F21" s="6"/>
      <c r="G21" s="6"/>
    </row>
    <row r="22" spans="1:7" x14ac:dyDescent="0.2">
      <c r="A22" s="6" t="s">
        <v>223</v>
      </c>
      <c r="B22" s="9">
        <v>438.2</v>
      </c>
      <c r="C22" s="9">
        <v>474.3</v>
      </c>
      <c r="D22" s="9">
        <v>652.29999999999995</v>
      </c>
      <c r="E22" s="9">
        <v>643.1</v>
      </c>
      <c r="F22" s="9">
        <v>716</v>
      </c>
      <c r="G22" s="9">
        <v>961</v>
      </c>
    </row>
    <row r="23" spans="1:7" x14ac:dyDescent="0.2">
      <c r="A23" s="8" t="s">
        <v>222</v>
      </c>
      <c r="B23" s="16">
        <v>438.2</v>
      </c>
      <c r="C23" s="16">
        <v>474.3</v>
      </c>
      <c r="D23" s="16">
        <v>652.29999999999995</v>
      </c>
      <c r="E23" s="16">
        <v>643.1</v>
      </c>
      <c r="F23" s="16">
        <v>716</v>
      </c>
      <c r="G23" s="16">
        <v>961</v>
      </c>
    </row>
    <row r="24" spans="1:7" x14ac:dyDescent="0.2">
      <c r="A24" s="6"/>
      <c r="B24" s="6"/>
      <c r="C24" s="6"/>
      <c r="D24" s="6"/>
      <c r="E24" s="6"/>
      <c r="F24" s="6"/>
      <c r="G24" s="6"/>
    </row>
    <row r="25" spans="1:7" x14ac:dyDescent="0.2">
      <c r="A25" s="6" t="s">
        <v>221</v>
      </c>
      <c r="B25" s="9">
        <v>110.3</v>
      </c>
      <c r="C25" s="9">
        <v>187.8</v>
      </c>
      <c r="D25" s="9">
        <v>162.30000000000001</v>
      </c>
      <c r="E25" s="9">
        <v>201.5</v>
      </c>
      <c r="F25" s="9">
        <v>272</v>
      </c>
      <c r="G25" s="9">
        <v>299</v>
      </c>
    </row>
    <row r="26" spans="1:7" x14ac:dyDescent="0.2">
      <c r="A26" s="6" t="s">
        <v>220</v>
      </c>
      <c r="B26" s="9">
        <v>6.2</v>
      </c>
      <c r="C26" s="9">
        <v>4.3</v>
      </c>
      <c r="D26" s="9">
        <v>1</v>
      </c>
      <c r="E26" s="9">
        <v>4.7</v>
      </c>
      <c r="F26" s="9">
        <v>12</v>
      </c>
      <c r="G26" s="9">
        <v>9</v>
      </c>
    </row>
    <row r="27" spans="1:7" x14ac:dyDescent="0.2">
      <c r="A27" s="8" t="s">
        <v>219</v>
      </c>
      <c r="B27" s="16">
        <v>1877.9</v>
      </c>
      <c r="C27" s="16">
        <v>1620</v>
      </c>
      <c r="D27" s="16">
        <v>2659.3</v>
      </c>
      <c r="E27" s="16">
        <v>2625.5</v>
      </c>
      <c r="F27" s="16">
        <v>2764</v>
      </c>
      <c r="G27" s="16">
        <v>3341</v>
      </c>
    </row>
    <row r="28" spans="1:7" x14ac:dyDescent="0.2">
      <c r="A28" s="6"/>
      <c r="B28" s="6"/>
      <c r="C28" s="6"/>
      <c r="D28" s="6"/>
      <c r="E28" s="6"/>
      <c r="F28" s="6"/>
      <c r="G28" s="6"/>
    </row>
    <row r="29" spans="1:7" x14ac:dyDescent="0.2">
      <c r="A29" s="6" t="s">
        <v>218</v>
      </c>
      <c r="B29" s="9">
        <v>582</v>
      </c>
      <c r="C29" s="9">
        <v>571.9</v>
      </c>
      <c r="D29" s="9">
        <v>1015.5</v>
      </c>
      <c r="E29" s="9">
        <v>1052.2</v>
      </c>
      <c r="F29" s="9">
        <v>941</v>
      </c>
      <c r="G29" s="9">
        <v>877</v>
      </c>
    </row>
    <row r="30" spans="1:7" x14ac:dyDescent="0.2">
      <c r="A30" s="6" t="s">
        <v>217</v>
      </c>
      <c r="B30" s="9">
        <v>-437</v>
      </c>
      <c r="C30" s="9">
        <v>-422.2</v>
      </c>
      <c r="D30" s="9">
        <v>-415</v>
      </c>
      <c r="E30" s="9">
        <v>-442.7</v>
      </c>
      <c r="F30" s="9">
        <v>-474</v>
      </c>
      <c r="G30" s="9">
        <v>-488</v>
      </c>
    </row>
    <row r="31" spans="1:7" x14ac:dyDescent="0.2">
      <c r="A31" s="8" t="s">
        <v>216</v>
      </c>
      <c r="B31" s="16">
        <v>145</v>
      </c>
      <c r="C31" s="16">
        <v>149.69999999999999</v>
      </c>
      <c r="D31" s="16">
        <v>600.5</v>
      </c>
      <c r="E31" s="16">
        <v>609.5</v>
      </c>
      <c r="F31" s="16">
        <v>467</v>
      </c>
      <c r="G31" s="16">
        <v>389</v>
      </c>
    </row>
    <row r="32" spans="1:7" x14ac:dyDescent="0.2">
      <c r="A32" s="6"/>
      <c r="B32" s="6"/>
      <c r="C32" s="6"/>
      <c r="D32" s="6"/>
      <c r="E32" s="6"/>
      <c r="F32" s="6"/>
      <c r="G32" s="6"/>
    </row>
    <row r="33" spans="1:7" x14ac:dyDescent="0.2">
      <c r="A33" s="6" t="s">
        <v>215</v>
      </c>
      <c r="B33" s="9">
        <v>198.6</v>
      </c>
      <c r="C33" s="9">
        <v>4.4000000000000004</v>
      </c>
      <c r="D33" s="9" t="s">
        <v>9</v>
      </c>
      <c r="E33" s="9" t="s">
        <v>9</v>
      </c>
      <c r="F33" s="9">
        <v>45</v>
      </c>
      <c r="G33" s="9">
        <v>102</v>
      </c>
    </row>
    <row r="34" spans="1:7" x14ac:dyDescent="0.2">
      <c r="A34" s="6" t="s">
        <v>214</v>
      </c>
      <c r="B34" s="9">
        <v>1620.2</v>
      </c>
      <c r="C34" s="9">
        <v>2450.8000000000002</v>
      </c>
      <c r="D34" s="9">
        <v>2445</v>
      </c>
      <c r="E34" s="9">
        <v>2706.5</v>
      </c>
      <c r="F34" s="9">
        <v>3604</v>
      </c>
      <c r="G34" s="9">
        <v>3625</v>
      </c>
    </row>
    <row r="35" spans="1:7" x14ac:dyDescent="0.2">
      <c r="A35" s="6" t="s">
        <v>213</v>
      </c>
      <c r="B35" s="9">
        <v>55.2</v>
      </c>
      <c r="C35" s="9">
        <v>280.8</v>
      </c>
      <c r="D35" s="9">
        <v>207.1</v>
      </c>
      <c r="E35" s="9">
        <v>199.3</v>
      </c>
      <c r="F35" s="9">
        <v>494</v>
      </c>
      <c r="G35" s="9">
        <v>407</v>
      </c>
    </row>
    <row r="36" spans="1:7" x14ac:dyDescent="0.2">
      <c r="A36" s="6" t="s">
        <v>212</v>
      </c>
      <c r="B36" s="9">
        <v>81.7</v>
      </c>
      <c r="C36" s="9">
        <v>65.3</v>
      </c>
      <c r="D36" s="9">
        <v>56.4</v>
      </c>
      <c r="E36" s="9">
        <v>763.1</v>
      </c>
      <c r="F36" s="9">
        <v>741</v>
      </c>
      <c r="G36" s="9">
        <v>1014</v>
      </c>
    </row>
    <row r="37" spans="1:7" x14ac:dyDescent="0.2">
      <c r="A37" s="6" t="s">
        <v>211</v>
      </c>
      <c r="B37" s="9">
        <v>135</v>
      </c>
      <c r="C37" s="9">
        <v>158.19999999999999</v>
      </c>
      <c r="D37" s="9">
        <v>211</v>
      </c>
      <c r="E37" s="9">
        <v>375.9</v>
      </c>
      <c r="F37" s="9">
        <v>492</v>
      </c>
      <c r="G37" s="9">
        <v>560</v>
      </c>
    </row>
    <row r="38" spans="1:7" x14ac:dyDescent="0.2">
      <c r="A38" s="8" t="s">
        <v>210</v>
      </c>
      <c r="B38" s="15">
        <v>4113.6000000000004</v>
      </c>
      <c r="C38" s="15">
        <v>4729.2</v>
      </c>
      <c r="D38" s="15">
        <v>6179.3</v>
      </c>
      <c r="E38" s="15">
        <v>7279.8</v>
      </c>
      <c r="F38" s="15">
        <v>8607</v>
      </c>
      <c r="G38" s="15">
        <v>9438</v>
      </c>
    </row>
    <row r="39" spans="1:7" x14ac:dyDescent="0.2">
      <c r="A39" s="6"/>
      <c r="B39" s="6"/>
      <c r="C39" s="6"/>
      <c r="D39" s="6"/>
      <c r="E39" s="6"/>
      <c r="F39" s="6"/>
      <c r="G39" s="6"/>
    </row>
    <row r="40" spans="1:7" x14ac:dyDescent="0.2">
      <c r="A40" s="8" t="s">
        <v>209</v>
      </c>
      <c r="B40" s="6"/>
      <c r="C40" s="6"/>
      <c r="D40" s="6"/>
      <c r="E40" s="6"/>
      <c r="F40" s="6"/>
      <c r="G40" s="6"/>
    </row>
    <row r="41" spans="1:7" x14ac:dyDescent="0.2">
      <c r="A41" s="6" t="s">
        <v>208</v>
      </c>
      <c r="B41" s="9">
        <v>94.7</v>
      </c>
      <c r="C41" s="9">
        <v>101.6</v>
      </c>
      <c r="D41" s="9">
        <v>83.7</v>
      </c>
      <c r="E41" s="9">
        <v>122.5</v>
      </c>
      <c r="F41" s="9">
        <v>121</v>
      </c>
      <c r="G41" s="9">
        <v>102</v>
      </c>
    </row>
    <row r="42" spans="1:7" x14ac:dyDescent="0.2">
      <c r="A42" s="6" t="s">
        <v>207</v>
      </c>
      <c r="B42" s="9">
        <v>365.1</v>
      </c>
      <c r="C42" s="9">
        <v>415.7</v>
      </c>
      <c r="D42" s="9">
        <v>435.7</v>
      </c>
      <c r="E42" s="9">
        <v>499.8</v>
      </c>
      <c r="F42" s="9">
        <v>547</v>
      </c>
      <c r="G42" s="9">
        <v>546</v>
      </c>
    </row>
    <row r="43" spans="1:7" x14ac:dyDescent="0.2">
      <c r="A43" s="6" t="s">
        <v>206</v>
      </c>
      <c r="B43" s="9" t="s">
        <v>9</v>
      </c>
      <c r="C43" s="9" t="s">
        <v>9</v>
      </c>
      <c r="D43" s="9">
        <v>449.7</v>
      </c>
      <c r="E43" s="9" t="s">
        <v>9</v>
      </c>
      <c r="F43" s="9">
        <v>350</v>
      </c>
      <c r="G43" s="9" t="s">
        <v>9</v>
      </c>
    </row>
    <row r="44" spans="1:7" x14ac:dyDescent="0.2">
      <c r="A44" s="6" t="s">
        <v>205</v>
      </c>
      <c r="B44" s="9" t="s">
        <v>9</v>
      </c>
      <c r="C44" s="9" t="s">
        <v>9</v>
      </c>
      <c r="D44" s="9">
        <v>48.1</v>
      </c>
      <c r="E44" s="9">
        <v>71.400000000000006</v>
      </c>
      <c r="F44" s="9">
        <v>87</v>
      </c>
      <c r="G44" s="9">
        <v>85</v>
      </c>
    </row>
    <row r="45" spans="1:7" x14ac:dyDescent="0.2">
      <c r="A45" s="6" t="s">
        <v>204</v>
      </c>
      <c r="B45" s="9">
        <v>28</v>
      </c>
      <c r="C45" s="9">
        <v>13.2</v>
      </c>
      <c r="D45" s="9">
        <v>21.2</v>
      </c>
      <c r="E45" s="9">
        <v>42.6</v>
      </c>
      <c r="F45" s="9">
        <v>30</v>
      </c>
      <c r="G45" s="9">
        <v>33</v>
      </c>
    </row>
    <row r="46" spans="1:7" x14ac:dyDescent="0.2">
      <c r="A46" s="6" t="s">
        <v>203</v>
      </c>
      <c r="B46" s="9">
        <v>1551.6</v>
      </c>
      <c r="C46" s="9">
        <v>1763.3</v>
      </c>
      <c r="D46" s="9">
        <v>2176.1</v>
      </c>
      <c r="E46" s="9">
        <v>2500.9</v>
      </c>
      <c r="F46" s="9">
        <v>2863</v>
      </c>
      <c r="G46" s="9">
        <v>3203</v>
      </c>
    </row>
    <row r="47" spans="1:7" x14ac:dyDescent="0.2">
      <c r="A47" s="6" t="s">
        <v>202</v>
      </c>
      <c r="B47" s="9">
        <v>83.8</v>
      </c>
      <c r="C47" s="9">
        <v>7.4</v>
      </c>
      <c r="D47" s="9">
        <v>4.7</v>
      </c>
      <c r="E47" s="9">
        <v>17.5</v>
      </c>
      <c r="F47" s="9">
        <v>11</v>
      </c>
      <c r="G47" s="9">
        <v>31</v>
      </c>
    </row>
    <row r="48" spans="1:7" x14ac:dyDescent="0.2">
      <c r="A48" s="8" t="s">
        <v>201</v>
      </c>
      <c r="B48" s="16">
        <v>2123.1999999999998</v>
      </c>
      <c r="C48" s="16">
        <v>2301.1999999999998</v>
      </c>
      <c r="D48" s="16">
        <v>3219.2</v>
      </c>
      <c r="E48" s="16">
        <v>3254.7</v>
      </c>
      <c r="F48" s="16">
        <v>4009</v>
      </c>
      <c r="G48" s="16">
        <v>4000</v>
      </c>
    </row>
    <row r="49" spans="1:7" x14ac:dyDescent="0.2">
      <c r="A49" s="6"/>
      <c r="B49" s="6"/>
      <c r="C49" s="6"/>
      <c r="D49" s="6"/>
      <c r="E49" s="6"/>
      <c r="F49" s="6"/>
      <c r="G49" s="6"/>
    </row>
    <row r="50" spans="1:7" x14ac:dyDescent="0.2">
      <c r="A50" s="6" t="s">
        <v>200</v>
      </c>
      <c r="B50" s="9">
        <v>1586</v>
      </c>
      <c r="C50" s="9">
        <v>2087.6999999999998</v>
      </c>
      <c r="D50" s="9">
        <v>1635.1</v>
      </c>
      <c r="E50" s="9">
        <v>1637.2</v>
      </c>
      <c r="F50" s="9">
        <v>2278</v>
      </c>
      <c r="G50" s="9">
        <v>2281</v>
      </c>
    </row>
    <row r="51" spans="1:7" x14ac:dyDescent="0.2">
      <c r="A51" s="6" t="s">
        <v>199</v>
      </c>
      <c r="B51" s="9" t="s">
        <v>9</v>
      </c>
      <c r="C51" s="9" t="s">
        <v>9</v>
      </c>
      <c r="D51" s="9">
        <v>411.7</v>
      </c>
      <c r="E51" s="9">
        <v>396</v>
      </c>
      <c r="F51" s="9">
        <v>346</v>
      </c>
      <c r="G51" s="9">
        <v>300</v>
      </c>
    </row>
    <row r="52" spans="1:7" x14ac:dyDescent="0.2">
      <c r="A52" s="6" t="s">
        <v>198</v>
      </c>
      <c r="B52" s="9">
        <v>403.5</v>
      </c>
      <c r="C52" s="9">
        <v>328.1</v>
      </c>
      <c r="D52" s="9">
        <v>831</v>
      </c>
      <c r="E52" s="9">
        <v>859.3</v>
      </c>
      <c r="F52" s="9">
        <v>927</v>
      </c>
      <c r="G52" s="9">
        <v>1377</v>
      </c>
    </row>
    <row r="53" spans="1:7" x14ac:dyDescent="0.2">
      <c r="A53" s="6" t="s">
        <v>197</v>
      </c>
      <c r="B53" s="9" t="s">
        <v>9</v>
      </c>
      <c r="C53" s="9" t="s">
        <v>9</v>
      </c>
      <c r="D53" s="9" t="s">
        <v>9</v>
      </c>
      <c r="E53" s="9">
        <v>12.1</v>
      </c>
      <c r="F53" s="9">
        <v>9</v>
      </c>
      <c r="G53" s="9">
        <v>5</v>
      </c>
    </row>
    <row r="54" spans="1:7" x14ac:dyDescent="0.2">
      <c r="A54" s="6" t="s">
        <v>196</v>
      </c>
      <c r="B54" s="9">
        <v>66.599999999999994</v>
      </c>
      <c r="C54" s="9">
        <v>79.8</v>
      </c>
      <c r="D54" s="9">
        <v>82.5</v>
      </c>
      <c r="E54" s="9">
        <v>11.4</v>
      </c>
      <c r="F54" s="9">
        <v>29</v>
      </c>
      <c r="G54" s="9">
        <v>32</v>
      </c>
    </row>
    <row r="55" spans="1:7" x14ac:dyDescent="0.2">
      <c r="A55" s="6" t="s">
        <v>195</v>
      </c>
      <c r="B55" s="9">
        <v>190.3</v>
      </c>
      <c r="C55" s="9">
        <v>143.30000000000001</v>
      </c>
      <c r="D55" s="9">
        <v>138.9</v>
      </c>
      <c r="E55" s="9">
        <v>143.6</v>
      </c>
      <c r="F55" s="9">
        <v>160</v>
      </c>
      <c r="G55" s="9">
        <v>298</v>
      </c>
    </row>
    <row r="56" spans="1:7" x14ac:dyDescent="0.2">
      <c r="A56" s="8" t="s">
        <v>194</v>
      </c>
      <c r="B56" s="16">
        <v>4369.6000000000004</v>
      </c>
      <c r="C56" s="16">
        <v>4940.1000000000004</v>
      </c>
      <c r="D56" s="16">
        <v>6318.4</v>
      </c>
      <c r="E56" s="16">
        <v>6314.3</v>
      </c>
      <c r="F56" s="16">
        <v>7758</v>
      </c>
      <c r="G56" s="16">
        <v>8293</v>
      </c>
    </row>
    <row r="57" spans="1:7" x14ac:dyDescent="0.2">
      <c r="A57" s="6"/>
      <c r="B57" s="6"/>
      <c r="C57" s="6"/>
      <c r="D57" s="6"/>
      <c r="E57" s="6"/>
      <c r="F57" s="6"/>
      <c r="G57" s="6"/>
    </row>
    <row r="58" spans="1:7" x14ac:dyDescent="0.2">
      <c r="A58" s="6" t="s">
        <v>193</v>
      </c>
      <c r="B58" s="9">
        <v>1952.7</v>
      </c>
      <c r="C58" s="9">
        <v>2071.5</v>
      </c>
      <c r="D58" s="9">
        <v>2317</v>
      </c>
      <c r="E58" s="9">
        <v>2578.9</v>
      </c>
      <c r="F58" s="9">
        <v>2923</v>
      </c>
      <c r="G58" s="9">
        <v>3325</v>
      </c>
    </row>
    <row r="59" spans="1:7" x14ac:dyDescent="0.2">
      <c r="A59" s="6" t="s">
        <v>192</v>
      </c>
      <c r="B59" s="9" t="s">
        <v>9</v>
      </c>
      <c r="C59" s="9" t="s">
        <v>9</v>
      </c>
      <c r="D59" s="9" t="s">
        <v>9</v>
      </c>
      <c r="E59" s="9" t="s">
        <v>9</v>
      </c>
      <c r="F59" s="9" t="s">
        <v>9</v>
      </c>
      <c r="G59" s="9" t="s">
        <v>9</v>
      </c>
    </row>
    <row r="60" spans="1:7" x14ac:dyDescent="0.2">
      <c r="A60" s="6" t="s">
        <v>191</v>
      </c>
      <c r="B60" s="9">
        <v>-2084.9</v>
      </c>
      <c r="C60" s="9">
        <v>-2147.4</v>
      </c>
      <c r="D60" s="9">
        <v>-2295.8000000000002</v>
      </c>
      <c r="E60" s="9">
        <v>-1487.5</v>
      </c>
      <c r="F60" s="9">
        <v>-1950</v>
      </c>
      <c r="G60" s="9">
        <v>-1995</v>
      </c>
    </row>
    <row r="61" spans="1:7" x14ac:dyDescent="0.2">
      <c r="A61" s="6" t="s">
        <v>190</v>
      </c>
      <c r="B61" s="9" t="s">
        <v>9</v>
      </c>
      <c r="C61" s="9" t="s">
        <v>9</v>
      </c>
      <c r="D61" s="9" t="s">
        <v>9</v>
      </c>
      <c r="E61" s="9" t="s">
        <v>9</v>
      </c>
      <c r="F61" s="9" t="s">
        <v>9</v>
      </c>
      <c r="G61" s="9" t="s">
        <v>9</v>
      </c>
    </row>
    <row r="62" spans="1:7" x14ac:dyDescent="0.2">
      <c r="A62" s="6" t="s">
        <v>189</v>
      </c>
      <c r="B62" s="9">
        <v>-123.8</v>
      </c>
      <c r="C62" s="9">
        <v>-135</v>
      </c>
      <c r="D62" s="9">
        <v>-160.30000000000001</v>
      </c>
      <c r="E62" s="9">
        <v>-125.9</v>
      </c>
      <c r="F62" s="9">
        <v>-124</v>
      </c>
      <c r="G62" s="9">
        <v>-185</v>
      </c>
    </row>
    <row r="63" spans="1:7" x14ac:dyDescent="0.2">
      <c r="A63" s="8" t="s">
        <v>188</v>
      </c>
      <c r="B63" s="16">
        <v>-256</v>
      </c>
      <c r="C63" s="16">
        <v>-210.9</v>
      </c>
      <c r="D63" s="16">
        <v>-139.1</v>
      </c>
      <c r="E63" s="16">
        <v>965.5</v>
      </c>
      <c r="F63" s="16">
        <v>849</v>
      </c>
      <c r="G63" s="16">
        <v>1145</v>
      </c>
    </row>
    <row r="64" spans="1:7" x14ac:dyDescent="0.2">
      <c r="A64" s="6"/>
      <c r="B64" s="6"/>
      <c r="C64" s="6"/>
      <c r="D64" s="6"/>
      <c r="E64" s="6"/>
      <c r="F64" s="6"/>
      <c r="G64" s="6"/>
    </row>
    <row r="65" spans="1:7" x14ac:dyDescent="0.2">
      <c r="A65" s="8" t="s">
        <v>187</v>
      </c>
      <c r="B65" s="32">
        <v>-256</v>
      </c>
      <c r="C65" s="32">
        <v>-210.9</v>
      </c>
      <c r="D65" s="32">
        <v>-139.1</v>
      </c>
      <c r="E65" s="32">
        <v>965.5</v>
      </c>
      <c r="F65" s="32">
        <v>849</v>
      </c>
      <c r="G65" s="32">
        <v>1145</v>
      </c>
    </row>
    <row r="66" spans="1:7" x14ac:dyDescent="0.2">
      <c r="A66" s="6"/>
      <c r="B66" s="6"/>
      <c r="C66" s="6"/>
      <c r="D66" s="6"/>
      <c r="E66" s="6"/>
      <c r="F66" s="6"/>
      <c r="G66" s="6"/>
    </row>
    <row r="67" spans="1:7" x14ac:dyDescent="0.2">
      <c r="A67" s="8" t="s">
        <v>186</v>
      </c>
      <c r="B67" s="31">
        <v>4113.6000000000004</v>
      </c>
      <c r="C67" s="31">
        <v>4729.2</v>
      </c>
      <c r="D67" s="31">
        <v>6179.3</v>
      </c>
      <c r="E67" s="31">
        <v>7279.8</v>
      </c>
      <c r="F67" s="31">
        <v>8607</v>
      </c>
      <c r="G67" s="31">
        <v>9438</v>
      </c>
    </row>
    <row r="68" spans="1:7" x14ac:dyDescent="0.2">
      <c r="A68" s="6"/>
      <c r="B68" s="6"/>
      <c r="C68" s="6"/>
      <c r="D68" s="6"/>
      <c r="E68" s="6"/>
      <c r="F68" s="6"/>
      <c r="G68" s="6"/>
    </row>
    <row r="69" spans="1:7" x14ac:dyDescent="0.2">
      <c r="A69" s="8" t="s">
        <v>46</v>
      </c>
      <c r="B69" s="6"/>
      <c r="C69" s="6"/>
      <c r="D69" s="6"/>
      <c r="E69" s="6"/>
      <c r="F69" s="6"/>
      <c r="G69" s="6"/>
    </row>
    <row r="70" spans="1:7" x14ac:dyDescent="0.2">
      <c r="A70" s="6" t="s">
        <v>185</v>
      </c>
      <c r="B70" s="9">
        <v>218.32786200000001</v>
      </c>
      <c r="C70" s="9">
        <v>219.53521599999999</v>
      </c>
      <c r="D70" s="9">
        <v>219.52142499999999</v>
      </c>
      <c r="E70" s="9">
        <v>219.59229400000001</v>
      </c>
      <c r="F70" s="9">
        <v>217.307974</v>
      </c>
      <c r="G70" s="9">
        <v>214.782702</v>
      </c>
    </row>
    <row r="71" spans="1:7" x14ac:dyDescent="0.2">
      <c r="A71" s="6" t="s">
        <v>184</v>
      </c>
      <c r="B71" s="9">
        <v>218.3</v>
      </c>
      <c r="C71" s="9">
        <v>219.4</v>
      </c>
      <c r="D71" s="9">
        <v>219.4</v>
      </c>
      <c r="E71" s="9">
        <v>219.6</v>
      </c>
      <c r="F71" s="9">
        <v>218.2</v>
      </c>
      <c r="G71" s="9">
        <v>215</v>
      </c>
    </row>
    <row r="72" spans="1:7" x14ac:dyDescent="0.2">
      <c r="A72" s="6" t="s">
        <v>183</v>
      </c>
      <c r="B72" s="14">
        <v>-1.17</v>
      </c>
      <c r="C72" s="14">
        <v>-0.96</v>
      </c>
      <c r="D72" s="14">
        <v>-0.63</v>
      </c>
      <c r="E72" s="14">
        <v>4.4000000000000004</v>
      </c>
      <c r="F72" s="14">
        <v>3.89</v>
      </c>
      <c r="G72" s="14">
        <v>5.33</v>
      </c>
    </row>
    <row r="73" spans="1:7" x14ac:dyDescent="0.2">
      <c r="A73" s="6" t="s">
        <v>182</v>
      </c>
      <c r="B73" s="9">
        <v>-1931.4</v>
      </c>
      <c r="C73" s="9">
        <v>-2942.5</v>
      </c>
      <c r="D73" s="9">
        <v>-2791.2</v>
      </c>
      <c r="E73" s="9">
        <v>-1940.3</v>
      </c>
      <c r="F73" s="9">
        <v>-3249</v>
      </c>
      <c r="G73" s="9">
        <v>-2887</v>
      </c>
    </row>
    <row r="74" spans="1:7" x14ac:dyDescent="0.2">
      <c r="A74" s="6" t="s">
        <v>181</v>
      </c>
      <c r="B74" s="14">
        <v>-8.85</v>
      </c>
      <c r="C74" s="14">
        <v>-13.41</v>
      </c>
      <c r="D74" s="14">
        <v>-12.72</v>
      </c>
      <c r="E74" s="14">
        <v>-8.84</v>
      </c>
      <c r="F74" s="14">
        <v>-14.89</v>
      </c>
      <c r="G74" s="14">
        <v>-13.43</v>
      </c>
    </row>
    <row r="75" spans="1:7" x14ac:dyDescent="0.2">
      <c r="A75" s="6" t="s">
        <v>180</v>
      </c>
      <c r="B75" s="9">
        <v>1586</v>
      </c>
      <c r="C75" s="9">
        <v>2087.6999999999998</v>
      </c>
      <c r="D75" s="9">
        <v>2544.6</v>
      </c>
      <c r="E75" s="9">
        <v>2104.6</v>
      </c>
      <c r="F75" s="9">
        <v>3061</v>
      </c>
      <c r="G75" s="9">
        <v>2666</v>
      </c>
    </row>
    <row r="76" spans="1:7" x14ac:dyDescent="0.2">
      <c r="A76" s="6" t="s">
        <v>179</v>
      </c>
      <c r="B76" s="9">
        <v>72</v>
      </c>
      <c r="C76" s="9">
        <v>1134.0999999999999</v>
      </c>
      <c r="D76" s="9">
        <v>700.9</v>
      </c>
      <c r="E76" s="9">
        <v>328.4</v>
      </c>
      <c r="F76" s="9">
        <v>1252</v>
      </c>
      <c r="G76" s="9">
        <v>492</v>
      </c>
    </row>
    <row r="77" spans="1:7" x14ac:dyDescent="0.2">
      <c r="A77" s="6" t="s">
        <v>178</v>
      </c>
      <c r="B77" s="9">
        <v>37</v>
      </c>
      <c r="C77" s="9">
        <v>71.099999999999994</v>
      </c>
      <c r="D77" s="9">
        <v>76.3</v>
      </c>
      <c r="E77" s="9">
        <v>83.8</v>
      </c>
      <c r="F77" s="9">
        <v>-5</v>
      </c>
      <c r="G77" s="9">
        <v>0</v>
      </c>
    </row>
    <row r="78" spans="1:7" x14ac:dyDescent="0.2">
      <c r="A78" s="6" t="s">
        <v>177</v>
      </c>
      <c r="B78" s="9">
        <v>447.2</v>
      </c>
      <c r="C78" s="9">
        <v>485.6</v>
      </c>
      <c r="D78" s="9" t="s">
        <v>17</v>
      </c>
      <c r="E78" s="9">
        <v>904</v>
      </c>
      <c r="F78" s="9">
        <v>880</v>
      </c>
      <c r="G78" s="9">
        <v>792</v>
      </c>
    </row>
    <row r="79" spans="1:7" x14ac:dyDescent="0.2">
      <c r="A79" s="6" t="s">
        <v>176</v>
      </c>
      <c r="B79" s="10" t="s">
        <v>17</v>
      </c>
      <c r="C79" s="10" t="s">
        <v>17</v>
      </c>
      <c r="D79" s="10" t="s">
        <v>17</v>
      </c>
      <c r="E79" s="10" t="s">
        <v>17</v>
      </c>
      <c r="F79" s="10" t="s">
        <v>17</v>
      </c>
      <c r="G79" s="10" t="s">
        <v>17</v>
      </c>
    </row>
    <row r="80" spans="1:7" x14ac:dyDescent="0.2">
      <c r="A80" s="6" t="s">
        <v>175</v>
      </c>
      <c r="B80" s="9">
        <v>280.5</v>
      </c>
      <c r="C80" s="9">
        <v>257.39999999999998</v>
      </c>
      <c r="D80" s="9">
        <v>228.7</v>
      </c>
      <c r="E80" s="9">
        <v>241.7</v>
      </c>
      <c r="F80" s="9">
        <v>230</v>
      </c>
      <c r="G80" s="9">
        <v>220</v>
      </c>
    </row>
    <row r="81" spans="1:7" x14ac:dyDescent="0.2">
      <c r="A81" s="6" t="s">
        <v>174</v>
      </c>
      <c r="B81" s="9">
        <v>228.9</v>
      </c>
      <c r="C81" s="9">
        <v>247.8</v>
      </c>
      <c r="D81" s="9">
        <v>284</v>
      </c>
      <c r="E81" s="9">
        <v>335.9</v>
      </c>
      <c r="F81" s="9">
        <v>351</v>
      </c>
      <c r="G81" s="9">
        <v>363</v>
      </c>
    </row>
    <row r="82" spans="1:7" x14ac:dyDescent="0.2">
      <c r="A82" s="6" t="s">
        <v>173</v>
      </c>
      <c r="B82" s="30">
        <v>8800</v>
      </c>
      <c r="C82" s="30">
        <v>9600</v>
      </c>
      <c r="D82" s="30">
        <v>10100</v>
      </c>
      <c r="E82" s="30">
        <v>11500</v>
      </c>
      <c r="F82" s="30">
        <v>12600</v>
      </c>
      <c r="G82" s="30">
        <v>13700</v>
      </c>
    </row>
    <row r="83" spans="1:7" x14ac:dyDescent="0.2">
      <c r="A83" s="6" t="s">
        <v>172</v>
      </c>
      <c r="B83" s="9">
        <v>2.2999999999999998</v>
      </c>
      <c r="C83" s="9">
        <v>4.9000000000000004</v>
      </c>
      <c r="D83" s="9">
        <v>4.9000000000000004</v>
      </c>
      <c r="E83" s="9">
        <v>3.8</v>
      </c>
      <c r="F83" s="9">
        <v>5</v>
      </c>
      <c r="G83" s="9">
        <v>5</v>
      </c>
    </row>
    <row r="84" spans="1:7" x14ac:dyDescent="0.2">
      <c r="A84" s="6" t="s">
        <v>30</v>
      </c>
      <c r="B84" s="11">
        <v>43909</v>
      </c>
      <c r="C84" s="11">
        <v>44274</v>
      </c>
      <c r="D84" s="11">
        <v>44634</v>
      </c>
      <c r="E84" s="11">
        <v>44999</v>
      </c>
      <c r="F84" s="11">
        <v>44999</v>
      </c>
      <c r="G84" s="11">
        <v>44999</v>
      </c>
    </row>
    <row r="85" spans="1:7" x14ac:dyDescent="0.2">
      <c r="A85" s="6" t="s">
        <v>29</v>
      </c>
      <c r="B85" s="10" t="s">
        <v>123</v>
      </c>
      <c r="C85" s="10" t="s">
        <v>123</v>
      </c>
      <c r="D85" s="10" t="s">
        <v>123</v>
      </c>
      <c r="E85" s="10" t="s">
        <v>27</v>
      </c>
      <c r="F85" s="10" t="s">
        <v>28</v>
      </c>
      <c r="G85" s="10" t="s">
        <v>26</v>
      </c>
    </row>
    <row r="86" spans="1:7" x14ac:dyDescent="0.2">
      <c r="A86" s="6" t="s">
        <v>25</v>
      </c>
      <c r="B86" s="10" t="s">
        <v>171</v>
      </c>
      <c r="C86" s="10" t="s">
        <v>171</v>
      </c>
      <c r="D86" s="10" t="s">
        <v>171</v>
      </c>
      <c r="E86" s="10" t="s">
        <v>171</v>
      </c>
      <c r="F86" s="10" t="s">
        <v>24</v>
      </c>
      <c r="G86" s="10" t="s">
        <v>24</v>
      </c>
    </row>
    <row r="87" spans="1:7" x14ac:dyDescent="0.2">
      <c r="A87" s="6"/>
      <c r="B87" s="6"/>
      <c r="C87" s="6"/>
      <c r="D87" s="6"/>
      <c r="E87" s="6"/>
      <c r="F87" s="6"/>
      <c r="G87" s="6"/>
    </row>
    <row r="88" spans="1:7" x14ac:dyDescent="0.2">
      <c r="A88" s="4"/>
      <c r="B88" s="4"/>
      <c r="C88" s="4"/>
      <c r="D88" s="4"/>
      <c r="E88" s="4"/>
      <c r="F88" s="4"/>
      <c r="G88" s="4"/>
    </row>
    <row r="89" spans="1:7" x14ac:dyDescent="0.2">
      <c r="A89" s="3" t="s">
        <v>170</v>
      </c>
    </row>
    <row r="90" spans="1:7" x14ac:dyDescent="0.2">
      <c r="A90" s="2" t="s">
        <v>5</v>
      </c>
    </row>
  </sheetData>
  <customSheetViews>
    <customSheetView guid="{F468AAA2-EABC-4799-A6DA-AB7194C76735}" scale="111" topLeftCell="A46">
      <selection activeCell="G58" sqref="G58"/>
      <pageMargins left="0.2" right="0.2" top="0.5" bottom="0.5" header="0.5" footer="0.5"/>
      <pageSetup fitToWidth="0" fitToHeight="0" orientation="landscape" horizontalDpi="0" verticalDpi="0"/>
      <headerFooter alignWithMargins="0"/>
    </customSheetView>
  </customSheetViews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  <pageSetUpPr autoPageBreaks="0"/>
  </sheetPr>
  <dimension ref="A5:IU73"/>
  <sheetViews>
    <sheetView topLeftCell="A19" workbookViewId="0">
      <selection activeCell="B34" sqref="B34"/>
    </sheetView>
  </sheetViews>
  <sheetFormatPr defaultRowHeight="10.199999999999999" x14ac:dyDescent="0.2"/>
  <cols>
    <col min="1" max="1" width="45.77734375" style="1" customWidth="1"/>
    <col min="2" max="7" width="14.77734375" style="1" customWidth="1"/>
    <col min="8" max="16384" width="8.88671875" style="1"/>
  </cols>
  <sheetData>
    <row r="5" spans="1:255" ht="16.2" x14ac:dyDescent="0.25">
      <c r="A5" s="28" t="s">
        <v>169</v>
      </c>
    </row>
    <row r="7" spans="1:255" x14ac:dyDescent="0.2">
      <c r="A7" s="27" t="s">
        <v>121</v>
      </c>
      <c r="B7" s="25" t="s">
        <v>120</v>
      </c>
      <c r="C7" s="1" t="s">
        <v>119</v>
      </c>
      <c r="D7" s="24" t="s">
        <v>102</v>
      </c>
      <c r="E7" s="25" t="s">
        <v>118</v>
      </c>
      <c r="F7" s="1" t="s">
        <v>117</v>
      </c>
    </row>
    <row r="8" spans="1:255" x14ac:dyDescent="0.2">
      <c r="A8" s="24"/>
      <c r="B8" s="25" t="s">
        <v>116</v>
      </c>
      <c r="C8" s="1" t="s">
        <v>115</v>
      </c>
      <c r="D8" s="24" t="s">
        <v>102</v>
      </c>
      <c r="E8" s="25" t="s">
        <v>114</v>
      </c>
      <c r="F8" s="1" t="s">
        <v>113</v>
      </c>
    </row>
    <row r="9" spans="1:255" x14ac:dyDescent="0.2">
      <c r="A9" s="24"/>
      <c r="B9" s="25" t="s">
        <v>112</v>
      </c>
      <c r="C9" s="1" t="s">
        <v>111</v>
      </c>
      <c r="D9" s="24" t="s">
        <v>102</v>
      </c>
      <c r="E9" s="25" t="s">
        <v>110</v>
      </c>
      <c r="F9" s="1" t="s">
        <v>109</v>
      </c>
    </row>
    <row r="10" spans="1:255" x14ac:dyDescent="0.2">
      <c r="A10" s="24"/>
      <c r="B10" s="25" t="s">
        <v>108</v>
      </c>
      <c r="C10" s="1" t="s">
        <v>107</v>
      </c>
      <c r="D10" s="24" t="s">
        <v>102</v>
      </c>
      <c r="E10" s="25" t="s">
        <v>106</v>
      </c>
      <c r="F10" s="26" t="s">
        <v>105</v>
      </c>
    </row>
    <row r="11" spans="1:255" x14ac:dyDescent="0.2">
      <c r="A11" s="24"/>
      <c r="B11" s="25" t="s">
        <v>104</v>
      </c>
      <c r="C11" s="1" t="s">
        <v>103</v>
      </c>
      <c r="D11" s="24" t="s">
        <v>102</v>
      </c>
      <c r="E11" s="23"/>
      <c r="F11" s="23"/>
    </row>
    <row r="14" spans="1:255" x14ac:dyDescent="0.2">
      <c r="A14" s="22" t="s">
        <v>168</v>
      </c>
      <c r="B14" s="22"/>
      <c r="C14" s="22"/>
      <c r="D14" s="22"/>
      <c r="E14" s="22"/>
      <c r="F14" s="22"/>
      <c r="G14" s="22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</row>
    <row r="15" spans="1:255" ht="30.6" x14ac:dyDescent="0.2">
      <c r="A15" s="20" t="s">
        <v>100</v>
      </c>
      <c r="B15" s="19" t="s">
        <v>167</v>
      </c>
      <c r="C15" s="19" t="s">
        <v>166</v>
      </c>
      <c r="D15" s="19" t="s">
        <v>165</v>
      </c>
      <c r="E15" s="19" t="s">
        <v>96</v>
      </c>
      <c r="F15" s="19" t="s">
        <v>164</v>
      </c>
      <c r="G15" s="19" t="s">
        <v>95</v>
      </c>
    </row>
    <row r="16" spans="1:255" x14ac:dyDescent="0.2">
      <c r="A16" s="18" t="s">
        <v>94</v>
      </c>
      <c r="B16" s="17" t="s">
        <v>93</v>
      </c>
      <c r="C16" s="17" t="s">
        <v>93</v>
      </c>
      <c r="D16" s="17" t="s">
        <v>93</v>
      </c>
      <c r="E16" s="17" t="s">
        <v>93</v>
      </c>
      <c r="F16" s="17" t="s">
        <v>93</v>
      </c>
      <c r="G16" s="17" t="s">
        <v>93</v>
      </c>
    </row>
    <row r="17" spans="1:7" x14ac:dyDescent="0.2">
      <c r="A17" s="8" t="s">
        <v>92</v>
      </c>
      <c r="B17" s="6"/>
      <c r="C17" s="6"/>
      <c r="D17" s="6"/>
      <c r="E17" s="6"/>
      <c r="F17" s="6"/>
      <c r="G17" s="6"/>
    </row>
    <row r="18" spans="1:7" x14ac:dyDescent="0.2">
      <c r="A18" s="8" t="s">
        <v>163</v>
      </c>
      <c r="B18" s="7">
        <v>-566.9</v>
      </c>
      <c r="C18" s="7">
        <v>-80.8</v>
      </c>
      <c r="D18" s="7">
        <v>214.5</v>
      </c>
      <c r="E18" s="7">
        <v>1208</v>
      </c>
      <c r="F18" s="7">
        <v>497</v>
      </c>
      <c r="G18" s="7">
        <v>823</v>
      </c>
    </row>
    <row r="19" spans="1:7" x14ac:dyDescent="0.2">
      <c r="A19" s="6" t="s">
        <v>84</v>
      </c>
      <c r="B19" s="9">
        <v>71.8</v>
      </c>
      <c r="C19" s="9">
        <v>61.7</v>
      </c>
      <c r="D19" s="9">
        <v>52.7</v>
      </c>
      <c r="E19" s="9">
        <v>51</v>
      </c>
      <c r="F19" s="9">
        <v>44</v>
      </c>
      <c r="G19" s="9">
        <v>28</v>
      </c>
    </row>
    <row r="20" spans="1:7" x14ac:dyDescent="0.2">
      <c r="A20" s="6" t="s">
        <v>83</v>
      </c>
      <c r="B20" s="9">
        <v>20.2</v>
      </c>
      <c r="C20" s="9">
        <v>18</v>
      </c>
      <c r="D20" s="9">
        <v>38.9</v>
      </c>
      <c r="E20" s="9">
        <v>38</v>
      </c>
      <c r="F20" s="9">
        <v>40</v>
      </c>
      <c r="G20" s="9">
        <v>40</v>
      </c>
    </row>
    <row r="21" spans="1:7" x14ac:dyDescent="0.2">
      <c r="A21" s="8" t="s">
        <v>162</v>
      </c>
      <c r="B21" s="16">
        <v>92</v>
      </c>
      <c r="C21" s="16">
        <v>79.7</v>
      </c>
      <c r="D21" s="16">
        <v>91.6</v>
      </c>
      <c r="E21" s="16">
        <v>89</v>
      </c>
      <c r="F21" s="16">
        <v>84</v>
      </c>
      <c r="G21" s="16">
        <v>68</v>
      </c>
    </row>
    <row r="22" spans="1:7" x14ac:dyDescent="0.2">
      <c r="A22" s="6"/>
      <c r="B22" s="6"/>
      <c r="C22" s="6"/>
      <c r="D22" s="6"/>
      <c r="E22" s="6"/>
      <c r="F22" s="6"/>
      <c r="G22" s="6"/>
    </row>
    <row r="23" spans="1:7" x14ac:dyDescent="0.2">
      <c r="A23" s="6" t="s">
        <v>161</v>
      </c>
      <c r="B23" s="9">
        <v>16.399999999999999</v>
      </c>
      <c r="C23" s="9">
        <v>15.5</v>
      </c>
      <c r="D23" s="9">
        <v>35.700000000000003</v>
      </c>
      <c r="E23" s="9">
        <v>35</v>
      </c>
      <c r="F23" s="9">
        <v>64</v>
      </c>
      <c r="G23" s="9">
        <v>82</v>
      </c>
    </row>
    <row r="24" spans="1:7" x14ac:dyDescent="0.2">
      <c r="A24" s="6" t="s">
        <v>160</v>
      </c>
      <c r="B24" s="9">
        <v>94.1</v>
      </c>
      <c r="C24" s="9">
        <v>31.7</v>
      </c>
      <c r="D24" s="9">
        <v>0.5</v>
      </c>
      <c r="E24" s="9" t="s">
        <v>9</v>
      </c>
      <c r="F24" s="9">
        <v>104</v>
      </c>
      <c r="G24" s="9">
        <v>34</v>
      </c>
    </row>
    <row r="25" spans="1:7" x14ac:dyDescent="0.2">
      <c r="A25" s="6" t="s">
        <v>159</v>
      </c>
      <c r="B25" s="9">
        <v>261.39999999999998</v>
      </c>
      <c r="C25" s="9">
        <v>249.5</v>
      </c>
      <c r="D25" s="9">
        <v>362.4</v>
      </c>
      <c r="E25" s="9">
        <v>398</v>
      </c>
      <c r="F25" s="9">
        <v>555</v>
      </c>
      <c r="G25" s="9">
        <v>657</v>
      </c>
    </row>
    <row r="26" spans="1:7" x14ac:dyDescent="0.2">
      <c r="A26" s="6" t="s">
        <v>158</v>
      </c>
      <c r="B26" s="9">
        <v>-31.8</v>
      </c>
      <c r="C26" s="9">
        <v>-4.5999999999999996</v>
      </c>
      <c r="D26" s="9">
        <v>-1.6</v>
      </c>
      <c r="E26" s="9">
        <v>-740</v>
      </c>
      <c r="F26" s="9">
        <v>10</v>
      </c>
      <c r="G26" s="9">
        <v>-285</v>
      </c>
    </row>
    <row r="27" spans="1:7" x14ac:dyDescent="0.2">
      <c r="A27" s="6" t="s">
        <v>157</v>
      </c>
      <c r="B27" s="9">
        <v>13.3</v>
      </c>
      <c r="C27" s="9">
        <v>-25.4</v>
      </c>
      <c r="D27" s="9">
        <v>-178.5</v>
      </c>
      <c r="E27" s="9">
        <v>13</v>
      </c>
      <c r="F27" s="9">
        <v>-66</v>
      </c>
      <c r="G27" s="9">
        <v>-247</v>
      </c>
    </row>
    <row r="28" spans="1:7" x14ac:dyDescent="0.2">
      <c r="A28" s="6" t="s">
        <v>156</v>
      </c>
      <c r="B28" s="9">
        <v>-13.9</v>
      </c>
      <c r="C28" s="9">
        <v>-58.5</v>
      </c>
      <c r="D28" s="9">
        <v>-90.8</v>
      </c>
      <c r="E28" s="9">
        <v>130</v>
      </c>
      <c r="F28" s="9">
        <v>10</v>
      </c>
      <c r="G28" s="9">
        <v>-5</v>
      </c>
    </row>
    <row r="29" spans="1:7" x14ac:dyDescent="0.2">
      <c r="A29" s="6" t="s">
        <v>155</v>
      </c>
      <c r="B29" s="9">
        <v>168.3</v>
      </c>
      <c r="C29" s="9">
        <v>197</v>
      </c>
      <c r="D29" s="9">
        <v>916.7</v>
      </c>
      <c r="E29" s="9">
        <v>344</v>
      </c>
      <c r="F29" s="9">
        <v>419</v>
      </c>
      <c r="G29" s="9">
        <v>798</v>
      </c>
    </row>
    <row r="30" spans="1:7" x14ac:dyDescent="0.2">
      <c r="A30" s="6" t="s">
        <v>154</v>
      </c>
      <c r="B30" s="9">
        <v>-22.1</v>
      </c>
      <c r="C30" s="9">
        <v>-34.5</v>
      </c>
      <c r="D30" s="9">
        <v>6.1</v>
      </c>
      <c r="E30" s="9">
        <v>16</v>
      </c>
      <c r="F30" s="9">
        <v>-12</v>
      </c>
      <c r="G30" s="9">
        <v>149</v>
      </c>
    </row>
    <row r="31" spans="1:7" x14ac:dyDescent="0.2">
      <c r="A31" s="6" t="s">
        <v>153</v>
      </c>
      <c r="B31" s="9">
        <v>-9.9</v>
      </c>
      <c r="C31" s="9">
        <v>7.5</v>
      </c>
      <c r="D31" s="9">
        <v>58.5</v>
      </c>
      <c r="E31" s="9">
        <v>-56</v>
      </c>
      <c r="F31" s="9">
        <v>-134</v>
      </c>
      <c r="G31" s="9">
        <v>-3</v>
      </c>
    </row>
    <row r="32" spans="1:7" x14ac:dyDescent="0.2">
      <c r="A32" s="8" t="s">
        <v>152</v>
      </c>
      <c r="B32" s="16">
        <v>0.9</v>
      </c>
      <c r="C32" s="16">
        <v>377.1</v>
      </c>
      <c r="D32" s="16">
        <v>1415.1</v>
      </c>
      <c r="E32" s="16">
        <v>1437</v>
      </c>
      <c r="F32" s="16">
        <v>1531</v>
      </c>
      <c r="G32" s="16">
        <v>2071</v>
      </c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 t="s">
        <v>151</v>
      </c>
      <c r="B34" s="9">
        <v>-50.7</v>
      </c>
      <c r="C34" s="9">
        <v>-67</v>
      </c>
      <c r="D34" s="9">
        <v>-53.2</v>
      </c>
      <c r="E34" s="9">
        <v>-91</v>
      </c>
      <c r="F34" s="9">
        <v>-56</v>
      </c>
      <c r="G34" s="9">
        <v>-40</v>
      </c>
    </row>
    <row r="35" spans="1:7" x14ac:dyDescent="0.2">
      <c r="A35" s="6" t="s">
        <v>150</v>
      </c>
      <c r="B35" s="9" t="s">
        <v>9</v>
      </c>
      <c r="C35" s="9">
        <v>-1040.2</v>
      </c>
      <c r="D35" s="9" t="s">
        <v>9</v>
      </c>
      <c r="E35" s="9">
        <v>-246</v>
      </c>
      <c r="F35" s="9">
        <v>-1250</v>
      </c>
      <c r="G35" s="9">
        <v>-96</v>
      </c>
    </row>
    <row r="36" spans="1:7" x14ac:dyDescent="0.2">
      <c r="A36" s="6" t="s">
        <v>149</v>
      </c>
      <c r="B36" s="9" t="s">
        <v>9</v>
      </c>
      <c r="C36" s="9" t="s">
        <v>9</v>
      </c>
      <c r="D36" s="9" t="s">
        <v>9</v>
      </c>
      <c r="E36" s="9" t="s">
        <v>9</v>
      </c>
      <c r="F36" s="9" t="s">
        <v>9</v>
      </c>
      <c r="G36" s="9" t="s">
        <v>9</v>
      </c>
    </row>
    <row r="37" spans="1:7" x14ac:dyDescent="0.2">
      <c r="A37" s="6" t="s">
        <v>148</v>
      </c>
      <c r="B37" s="9" t="s">
        <v>9</v>
      </c>
      <c r="C37" s="9" t="s">
        <v>9</v>
      </c>
      <c r="D37" s="9" t="s">
        <v>9</v>
      </c>
      <c r="E37" s="9">
        <v>-5</v>
      </c>
      <c r="F37" s="9">
        <v>-11</v>
      </c>
      <c r="G37" s="9">
        <v>-6</v>
      </c>
    </row>
    <row r="38" spans="1:7" x14ac:dyDescent="0.2">
      <c r="A38" s="6" t="s">
        <v>147</v>
      </c>
      <c r="B38" s="9">
        <v>569.29999999999995</v>
      </c>
      <c r="C38" s="9">
        <v>392.8</v>
      </c>
      <c r="D38" s="9">
        <v>7.5</v>
      </c>
      <c r="E38" s="9">
        <v>-4</v>
      </c>
      <c r="F38" s="9">
        <v>-273</v>
      </c>
      <c r="G38" s="9">
        <v>53</v>
      </c>
    </row>
    <row r="39" spans="1:7" x14ac:dyDescent="0.2">
      <c r="A39" s="6" t="s">
        <v>146</v>
      </c>
      <c r="B39" s="9" t="s">
        <v>9</v>
      </c>
      <c r="C39" s="9" t="s">
        <v>9</v>
      </c>
      <c r="D39" s="9" t="s">
        <v>9</v>
      </c>
      <c r="E39" s="9" t="s">
        <v>9</v>
      </c>
      <c r="F39" s="9" t="s">
        <v>9</v>
      </c>
      <c r="G39" s="9" t="s">
        <v>9</v>
      </c>
    </row>
    <row r="40" spans="1:7" x14ac:dyDescent="0.2">
      <c r="A40" s="6" t="s">
        <v>145</v>
      </c>
      <c r="B40" s="9">
        <v>-12.2</v>
      </c>
      <c r="C40" s="9">
        <v>4</v>
      </c>
      <c r="D40" s="9">
        <v>-11.6</v>
      </c>
      <c r="E40" s="9">
        <v>-58</v>
      </c>
      <c r="F40" s="9">
        <v>-5</v>
      </c>
      <c r="G40" s="9">
        <v>-54</v>
      </c>
    </row>
    <row r="41" spans="1:7" x14ac:dyDescent="0.2">
      <c r="A41" s="8" t="s">
        <v>144</v>
      </c>
      <c r="B41" s="16">
        <v>506.4</v>
      </c>
      <c r="C41" s="16">
        <v>-710.4</v>
      </c>
      <c r="D41" s="16">
        <v>-57.3</v>
      </c>
      <c r="E41" s="16">
        <v>-404</v>
      </c>
      <c r="F41" s="16">
        <v>-1595</v>
      </c>
      <c r="G41" s="16">
        <v>-143</v>
      </c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 t="s">
        <v>143</v>
      </c>
      <c r="B43" s="9" t="s">
        <v>9</v>
      </c>
      <c r="C43" s="9" t="s">
        <v>9</v>
      </c>
      <c r="D43" s="9" t="s">
        <v>9</v>
      </c>
      <c r="E43" s="9" t="s">
        <v>9</v>
      </c>
      <c r="F43" s="9" t="s">
        <v>9</v>
      </c>
      <c r="G43" s="9" t="s">
        <v>9</v>
      </c>
    </row>
    <row r="44" spans="1:7" x14ac:dyDescent="0.2">
      <c r="A44" s="6" t="s">
        <v>142</v>
      </c>
      <c r="B44" s="9">
        <v>496.9</v>
      </c>
      <c r="C44" s="9">
        <v>500</v>
      </c>
      <c r="D44" s="9">
        <v>498.9</v>
      </c>
      <c r="E44" s="9" t="s">
        <v>9</v>
      </c>
      <c r="F44" s="9">
        <v>997</v>
      </c>
      <c r="G44" s="9" t="s">
        <v>9</v>
      </c>
    </row>
    <row r="45" spans="1:7" x14ac:dyDescent="0.2">
      <c r="A45" s="8" t="s">
        <v>141</v>
      </c>
      <c r="B45" s="16">
        <v>496.9</v>
      </c>
      <c r="C45" s="16">
        <v>500</v>
      </c>
      <c r="D45" s="16">
        <v>498.9</v>
      </c>
      <c r="E45" s="16" t="s">
        <v>9</v>
      </c>
      <c r="F45" s="16">
        <v>997</v>
      </c>
      <c r="G45" s="16" t="s">
        <v>9</v>
      </c>
    </row>
    <row r="46" spans="1:7" x14ac:dyDescent="0.2">
      <c r="A46" s="6" t="s">
        <v>140</v>
      </c>
      <c r="B46" s="9" t="s">
        <v>9</v>
      </c>
      <c r="C46" s="9" t="s">
        <v>9</v>
      </c>
      <c r="D46" s="9" t="s">
        <v>9</v>
      </c>
      <c r="E46" s="9" t="s">
        <v>9</v>
      </c>
      <c r="F46" s="9" t="s">
        <v>9</v>
      </c>
      <c r="G46" s="9" t="s">
        <v>9</v>
      </c>
    </row>
    <row r="47" spans="1:7" x14ac:dyDescent="0.2">
      <c r="A47" s="6" t="s">
        <v>139</v>
      </c>
      <c r="B47" s="9">
        <v>-400</v>
      </c>
      <c r="C47" s="9" t="s">
        <v>9</v>
      </c>
      <c r="D47" s="9">
        <v>-500</v>
      </c>
      <c r="E47" s="9">
        <v>-450</v>
      </c>
      <c r="F47" s="9" t="s">
        <v>9</v>
      </c>
      <c r="G47" s="9">
        <v>-350</v>
      </c>
    </row>
    <row r="48" spans="1:7" x14ac:dyDescent="0.2">
      <c r="A48" s="8" t="s">
        <v>138</v>
      </c>
      <c r="B48" s="16">
        <v>-400</v>
      </c>
      <c r="C48" s="16" t="s">
        <v>9</v>
      </c>
      <c r="D48" s="16">
        <v>-500</v>
      </c>
      <c r="E48" s="16">
        <v>-450</v>
      </c>
      <c r="F48" s="16" t="s">
        <v>9</v>
      </c>
      <c r="G48" s="16">
        <v>-350</v>
      </c>
    </row>
    <row r="49" spans="1:7" x14ac:dyDescent="0.2">
      <c r="A49" s="6"/>
      <c r="B49" s="6"/>
      <c r="C49" s="6"/>
      <c r="D49" s="6"/>
      <c r="E49" s="6"/>
      <c r="F49" s="6"/>
      <c r="G49" s="6"/>
    </row>
    <row r="50" spans="1:7" x14ac:dyDescent="0.2">
      <c r="A50" s="6" t="s">
        <v>137</v>
      </c>
      <c r="B50" s="9">
        <v>94.4</v>
      </c>
      <c r="C50" s="9">
        <v>90.9</v>
      </c>
      <c r="D50" s="9">
        <v>93.7</v>
      </c>
      <c r="E50" s="9">
        <v>114</v>
      </c>
      <c r="F50" s="9">
        <v>114</v>
      </c>
      <c r="G50" s="9">
        <v>124</v>
      </c>
    </row>
    <row r="51" spans="1:7" x14ac:dyDescent="0.2">
      <c r="A51" s="6" t="s">
        <v>136</v>
      </c>
      <c r="B51" s="9">
        <v>-842.1</v>
      </c>
      <c r="C51" s="9">
        <v>-436.9</v>
      </c>
      <c r="D51" s="9">
        <v>-555</v>
      </c>
      <c r="E51" s="9">
        <v>-709</v>
      </c>
      <c r="F51" s="9">
        <v>-1273</v>
      </c>
      <c r="G51" s="9">
        <v>-1261</v>
      </c>
    </row>
    <row r="52" spans="1:7" x14ac:dyDescent="0.2">
      <c r="A52" s="6"/>
      <c r="B52" s="6"/>
      <c r="C52" s="6"/>
      <c r="D52" s="6"/>
      <c r="E52" s="6"/>
      <c r="F52" s="6"/>
      <c r="G52" s="6"/>
    </row>
    <row r="53" spans="1:7" x14ac:dyDescent="0.2">
      <c r="A53" s="8" t="s">
        <v>135</v>
      </c>
      <c r="B53" s="16" t="s">
        <v>9</v>
      </c>
      <c r="C53" s="16" t="s">
        <v>9</v>
      </c>
      <c r="D53" s="16" t="s">
        <v>9</v>
      </c>
      <c r="E53" s="16" t="s">
        <v>9</v>
      </c>
      <c r="F53" s="16" t="s">
        <v>9</v>
      </c>
      <c r="G53" s="16" t="s">
        <v>9</v>
      </c>
    </row>
    <row r="54" spans="1:7" x14ac:dyDescent="0.2">
      <c r="A54" s="6"/>
      <c r="B54" s="6"/>
      <c r="C54" s="6"/>
      <c r="D54" s="6"/>
      <c r="E54" s="6"/>
      <c r="F54" s="6"/>
      <c r="G54" s="6"/>
    </row>
    <row r="55" spans="1:7" x14ac:dyDescent="0.2">
      <c r="A55" s="6" t="s">
        <v>134</v>
      </c>
      <c r="B55" s="9" t="s">
        <v>9</v>
      </c>
      <c r="C55" s="9" t="s">
        <v>9</v>
      </c>
      <c r="D55" s="9" t="s">
        <v>9</v>
      </c>
      <c r="E55" s="9" t="s">
        <v>9</v>
      </c>
      <c r="F55" s="9" t="s">
        <v>9</v>
      </c>
      <c r="G55" s="9" t="s">
        <v>9</v>
      </c>
    </row>
    <row r="56" spans="1:7" x14ac:dyDescent="0.2">
      <c r="A56" s="6" t="s">
        <v>133</v>
      </c>
      <c r="B56" s="9">
        <v>-5.8</v>
      </c>
      <c r="C56" s="9">
        <v>-2.1</v>
      </c>
      <c r="D56" s="9">
        <v>-4.4000000000000004</v>
      </c>
      <c r="E56" s="9">
        <v>-2</v>
      </c>
      <c r="F56" s="9">
        <v>-7</v>
      </c>
      <c r="G56" s="9" t="s">
        <v>9</v>
      </c>
    </row>
    <row r="57" spans="1:7" x14ac:dyDescent="0.2">
      <c r="A57" s="8" t="s">
        <v>132</v>
      </c>
      <c r="B57" s="16">
        <v>-656.6</v>
      </c>
      <c r="C57" s="16">
        <v>151.9</v>
      </c>
      <c r="D57" s="16">
        <v>-466.8</v>
      </c>
      <c r="E57" s="16">
        <v>-1047</v>
      </c>
      <c r="F57" s="16">
        <v>-169</v>
      </c>
      <c r="G57" s="16">
        <v>-1487</v>
      </c>
    </row>
    <row r="58" spans="1:7" x14ac:dyDescent="0.2">
      <c r="A58" s="6"/>
      <c r="B58" s="6"/>
      <c r="C58" s="6"/>
      <c r="D58" s="6"/>
      <c r="E58" s="6"/>
      <c r="F58" s="6"/>
      <c r="G58" s="6"/>
    </row>
    <row r="59" spans="1:7" x14ac:dyDescent="0.2">
      <c r="A59" s="6" t="s">
        <v>131</v>
      </c>
      <c r="B59" s="9">
        <v>14.2</v>
      </c>
      <c r="C59" s="9">
        <v>-10.6</v>
      </c>
      <c r="D59" s="9">
        <v>-2.2999999999999998</v>
      </c>
      <c r="E59" s="9">
        <v>11</v>
      </c>
      <c r="F59" s="9">
        <v>-11</v>
      </c>
      <c r="G59" s="9">
        <v>-22</v>
      </c>
    </row>
    <row r="60" spans="1:7" x14ac:dyDescent="0.2">
      <c r="A60" s="8" t="s">
        <v>130</v>
      </c>
      <c r="B60" s="15">
        <v>-135.1</v>
      </c>
      <c r="C60" s="15">
        <v>-192</v>
      </c>
      <c r="D60" s="15">
        <v>888.7</v>
      </c>
      <c r="E60" s="15">
        <v>-3</v>
      </c>
      <c r="F60" s="15">
        <v>-244</v>
      </c>
      <c r="G60" s="15">
        <v>419</v>
      </c>
    </row>
    <row r="61" spans="1:7" x14ac:dyDescent="0.2">
      <c r="A61" s="6"/>
      <c r="B61" s="6"/>
      <c r="C61" s="6"/>
      <c r="D61" s="6"/>
      <c r="E61" s="6"/>
      <c r="F61" s="6"/>
      <c r="G61" s="6"/>
    </row>
    <row r="62" spans="1:7" x14ac:dyDescent="0.2">
      <c r="A62" s="8" t="s">
        <v>46</v>
      </c>
      <c r="B62" s="6"/>
      <c r="C62" s="6"/>
      <c r="D62" s="6"/>
      <c r="E62" s="6"/>
      <c r="F62" s="6"/>
      <c r="G62" s="6"/>
    </row>
    <row r="63" spans="1:7" x14ac:dyDescent="0.2">
      <c r="A63" s="6" t="s">
        <v>129</v>
      </c>
      <c r="B63" s="9">
        <v>54.6</v>
      </c>
      <c r="C63" s="9">
        <v>59</v>
      </c>
      <c r="D63" s="9">
        <v>67.8</v>
      </c>
      <c r="E63" s="9">
        <v>63</v>
      </c>
      <c r="F63" s="9">
        <v>58</v>
      </c>
      <c r="G63" s="9">
        <v>86</v>
      </c>
    </row>
    <row r="64" spans="1:7" x14ac:dyDescent="0.2">
      <c r="A64" s="6" t="s">
        <v>128</v>
      </c>
      <c r="B64" s="9">
        <v>84.5</v>
      </c>
      <c r="C64" s="9">
        <v>78</v>
      </c>
      <c r="D64" s="9">
        <v>60.3</v>
      </c>
      <c r="E64" s="9">
        <v>93</v>
      </c>
      <c r="F64" s="9">
        <v>165</v>
      </c>
      <c r="G64" s="9">
        <v>241</v>
      </c>
    </row>
    <row r="65" spans="1:7" x14ac:dyDescent="0.2">
      <c r="A65" s="6" t="s">
        <v>127</v>
      </c>
      <c r="B65" s="9">
        <v>391.01249999999999</v>
      </c>
      <c r="C65" s="9">
        <v>332.22500000000002</v>
      </c>
      <c r="D65" s="9">
        <v>907.0625</v>
      </c>
      <c r="E65" s="9">
        <v>1216.45</v>
      </c>
      <c r="F65" s="9">
        <v>1286.125</v>
      </c>
      <c r="G65" s="9">
        <v>1434.875</v>
      </c>
    </row>
    <row r="66" spans="1:7" x14ac:dyDescent="0.2">
      <c r="A66" s="6" t="s">
        <v>126</v>
      </c>
      <c r="B66" s="9">
        <v>412.57499999999999</v>
      </c>
      <c r="C66" s="9">
        <v>364.78750000000002</v>
      </c>
      <c r="D66" s="9">
        <v>940.8125</v>
      </c>
      <c r="E66" s="9">
        <v>1248.325</v>
      </c>
      <c r="F66" s="9">
        <v>1326.75</v>
      </c>
      <c r="G66" s="9">
        <v>1479.25</v>
      </c>
    </row>
    <row r="67" spans="1:7" x14ac:dyDescent="0.2">
      <c r="A67" s="6" t="s">
        <v>125</v>
      </c>
      <c r="B67" s="9">
        <v>-342.5</v>
      </c>
      <c r="C67" s="9">
        <v>-66.3</v>
      </c>
      <c r="D67" s="9">
        <v>-271</v>
      </c>
      <c r="E67" s="9">
        <v>-428.2</v>
      </c>
      <c r="F67" s="9">
        <v>-238</v>
      </c>
      <c r="G67" s="9">
        <v>-74</v>
      </c>
    </row>
    <row r="68" spans="1:7" x14ac:dyDescent="0.2">
      <c r="A68" s="6" t="s">
        <v>124</v>
      </c>
      <c r="B68" s="9">
        <v>96.9</v>
      </c>
      <c r="C68" s="9">
        <v>500</v>
      </c>
      <c r="D68" s="9">
        <v>-1.1000000000000001</v>
      </c>
      <c r="E68" s="9">
        <v>-450</v>
      </c>
      <c r="F68" s="9">
        <v>997</v>
      </c>
      <c r="G68" s="9">
        <v>-350</v>
      </c>
    </row>
    <row r="69" spans="1:7" x14ac:dyDescent="0.2">
      <c r="A69" s="6" t="s">
        <v>30</v>
      </c>
      <c r="B69" s="11">
        <v>43909</v>
      </c>
      <c r="C69" s="11">
        <v>44274</v>
      </c>
      <c r="D69" s="11">
        <v>44634</v>
      </c>
      <c r="E69" s="11">
        <v>44999</v>
      </c>
      <c r="F69" s="11">
        <v>44999</v>
      </c>
      <c r="G69" s="11">
        <v>44999</v>
      </c>
    </row>
    <row r="70" spans="1:7" x14ac:dyDescent="0.2">
      <c r="A70" s="6" t="s">
        <v>29</v>
      </c>
      <c r="B70" s="10" t="s">
        <v>123</v>
      </c>
      <c r="C70" s="10" t="s">
        <v>123</v>
      </c>
      <c r="D70" s="10" t="s">
        <v>123</v>
      </c>
      <c r="E70" s="10" t="s">
        <v>28</v>
      </c>
      <c r="F70" s="10" t="s">
        <v>28</v>
      </c>
      <c r="G70" s="10" t="s">
        <v>26</v>
      </c>
    </row>
    <row r="71" spans="1:7" x14ac:dyDescent="0.2">
      <c r="A71" s="6" t="s">
        <v>25</v>
      </c>
      <c r="B71" s="10" t="s">
        <v>24</v>
      </c>
      <c r="C71" s="10" t="s">
        <v>24</v>
      </c>
      <c r="D71" s="10" t="s">
        <v>24</v>
      </c>
      <c r="E71" s="10" t="s">
        <v>24</v>
      </c>
      <c r="F71" s="10" t="s">
        <v>24</v>
      </c>
      <c r="G71" s="10" t="s">
        <v>24</v>
      </c>
    </row>
    <row r="72" spans="1:7" x14ac:dyDescent="0.2">
      <c r="A72" s="6"/>
      <c r="B72" s="6"/>
      <c r="C72" s="6"/>
      <c r="D72" s="6"/>
      <c r="E72" s="6"/>
      <c r="F72" s="6"/>
      <c r="G72" s="6"/>
    </row>
    <row r="73" spans="1:7" ht="61.2" x14ac:dyDescent="0.2">
      <c r="A73" s="29" t="s">
        <v>5</v>
      </c>
      <c r="B73" s="4"/>
      <c r="C73" s="4"/>
      <c r="D73" s="4"/>
      <c r="E73" s="4"/>
      <c r="F73" s="4"/>
      <c r="G73" s="4"/>
    </row>
  </sheetData>
  <customSheetViews>
    <customSheetView guid="{F468AAA2-EABC-4799-A6DA-AB7194C76735}" topLeftCell="A19">
      <selection activeCell="B34" sqref="B34"/>
      <pageMargins left="0.2" right="0.2" top="0.5" bottom="0.5" header="0.5" footer="0.5"/>
      <pageSetup fitToWidth="0" fitToHeight="0" orientation="landscape" horizontalDpi="0" verticalDpi="0"/>
      <headerFooter alignWithMargins="0"/>
    </customSheetView>
  </customSheetViews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27"/>
  <sheetViews>
    <sheetView showGridLines="0" topLeftCell="E1" workbookViewId="0">
      <selection activeCell="J1" sqref="J1"/>
    </sheetView>
  </sheetViews>
  <sheetFormatPr defaultRowHeight="14.4" x14ac:dyDescent="0.3"/>
  <cols>
    <col min="6" max="6" width="25.5546875" customWidth="1"/>
    <col min="8" max="8" width="12" customWidth="1"/>
    <col min="9" max="9" width="17.109375" customWidth="1"/>
    <col min="10" max="10" width="14.5546875" customWidth="1"/>
    <col min="11" max="11" width="20.21875" bestFit="1" customWidth="1"/>
    <col min="13" max="13" width="11.21875" customWidth="1"/>
    <col min="14" max="14" width="11.5546875" customWidth="1"/>
  </cols>
  <sheetData>
    <row r="2" spans="5:15" x14ac:dyDescent="0.3">
      <c r="E2" s="335" t="s">
        <v>778</v>
      </c>
      <c r="F2" s="335"/>
      <c r="G2" s="335"/>
      <c r="H2" s="335"/>
    </row>
    <row r="3" spans="5:15" x14ac:dyDescent="0.3">
      <c r="E3" s="335"/>
      <c r="F3" s="335"/>
      <c r="G3" s="335"/>
      <c r="H3" s="335"/>
    </row>
    <row r="5" spans="5:15" x14ac:dyDescent="0.3">
      <c r="H5" s="346" t="s">
        <v>91</v>
      </c>
      <c r="I5" s="346" t="s">
        <v>777</v>
      </c>
      <c r="J5" s="346" t="s">
        <v>788</v>
      </c>
      <c r="K5" s="347" t="s">
        <v>794</v>
      </c>
      <c r="L5" s="347" t="s">
        <v>795</v>
      </c>
      <c r="M5" s="338"/>
      <c r="N5" s="338" t="s">
        <v>796</v>
      </c>
    </row>
    <row r="6" spans="5:15" x14ac:dyDescent="0.3">
      <c r="F6" s="344" t="s">
        <v>776</v>
      </c>
      <c r="H6" s="336">
        <f>Segment_SG!J15+Segment_SG!J17</f>
        <v>4716</v>
      </c>
      <c r="I6" s="336">
        <f>Segment_SG!J38</f>
        <v>4407</v>
      </c>
      <c r="J6" s="336">
        <f ca="1">K6/H6</f>
        <v>8.4653231796676529</v>
      </c>
      <c r="K6" s="336">
        <f ca="1">K8*L6</f>
        <v>39922.46411531265</v>
      </c>
      <c r="L6" s="342">
        <f>I6/I8</f>
        <v>0.95204147764095914</v>
      </c>
      <c r="N6">
        <v>1.39</v>
      </c>
    </row>
    <row r="7" spans="5:15" x14ac:dyDescent="0.3">
      <c r="F7" s="345" t="s">
        <v>793</v>
      </c>
      <c r="H7" s="336">
        <f>Segment_SG!J20</f>
        <v>289</v>
      </c>
      <c r="I7" s="336">
        <f>Segment_SG!J39</f>
        <v>222</v>
      </c>
      <c r="J7" s="336">
        <f ca="1">K7/H7</f>
        <v>6.9587209351585262</v>
      </c>
      <c r="K7" s="336">
        <f ca="1">K8*L7</f>
        <v>2011.0703502608142</v>
      </c>
      <c r="L7" s="342">
        <f>I7/I8</f>
        <v>4.7958522359040828E-2</v>
      </c>
      <c r="N7" s="340">
        <f>(N8-(L6*N6))/L7</f>
        <v>3.6836486486486506</v>
      </c>
      <c r="O7" t="s">
        <v>798</v>
      </c>
    </row>
    <row r="8" spans="5:15" x14ac:dyDescent="0.3">
      <c r="F8" s="338" t="s">
        <v>797</v>
      </c>
      <c r="H8" s="336">
        <f>SUM(H6:H7)</f>
        <v>5005</v>
      </c>
      <c r="I8" s="336">
        <f>SUM(I6:I7)</f>
        <v>4629</v>
      </c>
      <c r="J8" s="336"/>
      <c r="K8" s="343">
        <f ca="1">DCF!T94</f>
        <v>41933.534465573466</v>
      </c>
      <c r="L8" s="342">
        <f>SUM(L6:L7)</f>
        <v>1</v>
      </c>
      <c r="N8" s="348">
        <v>1.5</v>
      </c>
    </row>
    <row r="10" spans="5:15" x14ac:dyDescent="0.3">
      <c r="E10" t="s">
        <v>785</v>
      </c>
    </row>
    <row r="11" spans="5:15" ht="27.6" customHeight="1" x14ac:dyDescent="0.3">
      <c r="F11" s="117" t="s">
        <v>783</v>
      </c>
      <c r="G11" s="117"/>
      <c r="H11" s="117"/>
    </row>
    <row r="12" spans="5:15" x14ac:dyDescent="0.3">
      <c r="F12" t="s">
        <v>780</v>
      </c>
      <c r="H12">
        <v>1.47</v>
      </c>
    </row>
    <row r="13" spans="5:15" x14ac:dyDescent="0.3">
      <c r="F13" s="337" t="s">
        <v>779</v>
      </c>
      <c r="H13" s="130">
        <v>9.3600000000000003E-2</v>
      </c>
    </row>
    <row r="14" spans="5:15" x14ac:dyDescent="0.3">
      <c r="F14" s="337" t="s">
        <v>784</v>
      </c>
      <c r="H14" s="130">
        <v>3.4000000000000002E-2</v>
      </c>
    </row>
    <row r="15" spans="5:15" x14ac:dyDescent="0.3">
      <c r="F15" t="s">
        <v>786</v>
      </c>
      <c r="H15" s="339">
        <f>H12/(1+(1-H14)*H13)</f>
        <v>1.3481073673058834</v>
      </c>
    </row>
    <row r="17" spans="6:11" x14ac:dyDescent="0.3">
      <c r="F17" t="s">
        <v>781</v>
      </c>
    </row>
    <row r="18" spans="6:11" x14ac:dyDescent="0.3">
      <c r="F18" t="s">
        <v>782</v>
      </c>
      <c r="H18" s="130">
        <v>2.81E-2</v>
      </c>
    </row>
    <row r="19" spans="6:11" x14ac:dyDescent="0.3">
      <c r="F19" t="s">
        <v>787</v>
      </c>
      <c r="H19" s="340">
        <f>H15/(1-H18)</f>
        <v>1.387084440071904</v>
      </c>
    </row>
    <row r="22" spans="6:11" x14ac:dyDescent="0.3">
      <c r="F22" s="338" t="s">
        <v>789</v>
      </c>
    </row>
    <row r="23" spans="6:11" x14ac:dyDescent="0.3">
      <c r="F23" t="s">
        <v>790</v>
      </c>
      <c r="J23" s="341" t="s">
        <v>791</v>
      </c>
      <c r="K23" t="s">
        <v>792</v>
      </c>
    </row>
    <row r="24" spans="6:11" x14ac:dyDescent="0.3">
      <c r="F24" s="60" t="s">
        <v>532</v>
      </c>
      <c r="I24" s="56">
        <v>2092</v>
      </c>
      <c r="J24" s="97">
        <f>I24/$I$27</f>
        <v>0.41798201798201801</v>
      </c>
      <c r="K24" s="130">
        <f>(5.5%+9.44%)/2</f>
        <v>7.4700000000000003E-2</v>
      </c>
    </row>
    <row r="25" spans="6:11" x14ac:dyDescent="0.3">
      <c r="F25" s="59" t="s">
        <v>530</v>
      </c>
      <c r="I25" s="56">
        <v>1906</v>
      </c>
      <c r="J25" s="97">
        <f t="shared" ref="J25:J26" si="0">I25/$I$27</f>
        <v>0.38081918081918081</v>
      </c>
      <c r="K25" s="130">
        <v>6.7199999999999996E-2</v>
      </c>
    </row>
    <row r="26" spans="6:11" x14ac:dyDescent="0.3">
      <c r="F26" s="59" t="s">
        <v>528</v>
      </c>
      <c r="I26" s="56">
        <v>1007</v>
      </c>
      <c r="J26" s="97">
        <f t="shared" si="0"/>
        <v>0.20119880119880121</v>
      </c>
      <c r="K26" s="130">
        <v>7.2700000000000001E-2</v>
      </c>
    </row>
    <row r="27" spans="6:11" x14ac:dyDescent="0.3">
      <c r="F27" s="58" t="s">
        <v>736</v>
      </c>
      <c r="I27" s="56">
        <v>5005</v>
      </c>
      <c r="J27" s="112">
        <f>SUM(J24:J26)</f>
        <v>1</v>
      </c>
      <c r="K27" s="129">
        <f>J24*K24+J25*K25+J26*K26</f>
        <v>7.1441458541458544E-2</v>
      </c>
    </row>
  </sheetData>
  <mergeCells count="1">
    <mergeCell ref="E2:H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71" workbookViewId="0">
      <selection activeCell="E16" sqref="E16"/>
    </sheetView>
  </sheetViews>
  <sheetFormatPr defaultRowHeight="14.4" x14ac:dyDescent="0.3"/>
  <cols>
    <col min="1" max="2" width="32.21875" customWidth="1"/>
  </cols>
  <sheetData>
    <row r="1" spans="1:7" ht="15" thickBot="1" x14ac:dyDescent="0.35">
      <c r="A1" s="40" t="s">
        <v>243</v>
      </c>
      <c r="B1" s="48">
        <v>43131</v>
      </c>
      <c r="C1" s="41">
        <v>43496</v>
      </c>
      <c r="D1" s="41">
        <v>43861</v>
      </c>
      <c r="E1" s="41">
        <v>44227</v>
      </c>
      <c r="F1" s="41">
        <v>44592</v>
      </c>
      <c r="G1" s="41">
        <v>44957</v>
      </c>
    </row>
    <row r="2" spans="1:7" ht="15" thickBot="1" x14ac:dyDescent="0.35">
      <c r="A2" s="42" t="s">
        <v>223</v>
      </c>
      <c r="B2" s="49">
        <f>Balancesheet_BS!E14</f>
        <v>438.2</v>
      </c>
      <c r="C2" s="49">
        <f>Balancesheet_BS!F14</f>
        <v>474.3</v>
      </c>
      <c r="D2" s="49">
        <f>Balancesheet_BS!G14</f>
        <v>652.29999999999995</v>
      </c>
      <c r="E2" s="49">
        <f>Balancesheet_BS!H14</f>
        <v>643.1</v>
      </c>
      <c r="F2" s="49">
        <f>Balancesheet_BS!I14</f>
        <v>716.1</v>
      </c>
      <c r="G2" s="49">
        <f>Balancesheet_BS!J14</f>
        <v>961</v>
      </c>
    </row>
    <row r="3" spans="1:7" ht="30.6" customHeight="1" thickBot="1" x14ac:dyDescent="0.35">
      <c r="A3" s="42" t="s">
        <v>244</v>
      </c>
      <c r="B3" s="50">
        <f>'Balance Sheet'!B20</f>
        <v>1323.2</v>
      </c>
      <c r="C3" s="50">
        <f>'Balance Sheet'!C20</f>
        <v>953.6</v>
      </c>
      <c r="D3" s="50">
        <f>'Balance Sheet'!D20</f>
        <v>1843.7</v>
      </c>
      <c r="E3" s="50">
        <f>'Balance Sheet'!E20</f>
        <v>1776.2</v>
      </c>
      <c r="F3" s="50">
        <f>'Balance Sheet'!F20</f>
        <v>1764</v>
      </c>
      <c r="G3" s="50">
        <f>'Balance Sheet'!G20</f>
        <v>2072</v>
      </c>
    </row>
    <row r="4" spans="1:7" ht="15" thickBot="1" x14ac:dyDescent="0.35">
      <c r="A4" s="42" t="s">
        <v>245</v>
      </c>
      <c r="B4" s="50">
        <f>'Balance Sheet'!B25</f>
        <v>110.3</v>
      </c>
      <c r="C4" s="50">
        <f>'Balance Sheet'!C25</f>
        <v>187.8</v>
      </c>
      <c r="D4" s="50">
        <f>'Balance Sheet'!D25</f>
        <v>162.30000000000001</v>
      </c>
      <c r="E4" s="50">
        <f>'Balance Sheet'!E25</f>
        <v>201.5</v>
      </c>
      <c r="F4" s="50">
        <f>'Balance Sheet'!F25</f>
        <v>272</v>
      </c>
      <c r="G4" s="50">
        <f>'Balance Sheet'!G25</f>
        <v>299</v>
      </c>
    </row>
    <row r="5" spans="1:7" ht="15" thickBot="1" x14ac:dyDescent="0.35">
      <c r="A5" s="42" t="s">
        <v>220</v>
      </c>
      <c r="B5" s="50">
        <f>'Balance Sheet'!B26</f>
        <v>6.2</v>
      </c>
      <c r="C5" s="50">
        <f>'Balance Sheet'!C26</f>
        <v>4.3</v>
      </c>
      <c r="D5" s="50">
        <f>'Balance Sheet'!D26</f>
        <v>1</v>
      </c>
      <c r="E5" s="50">
        <f>'Balance Sheet'!E26</f>
        <v>4.7</v>
      </c>
      <c r="F5" s="50">
        <f>'Balance Sheet'!F26</f>
        <v>12</v>
      </c>
      <c r="G5" s="50">
        <f>'Balance Sheet'!G26</f>
        <v>9</v>
      </c>
    </row>
    <row r="6" spans="1:7" ht="15" thickBot="1" x14ac:dyDescent="0.35">
      <c r="A6" s="43" t="s">
        <v>246</v>
      </c>
      <c r="B6" s="43">
        <f>SUM('Balance Sheet'!B27)</f>
        <v>1877.9</v>
      </c>
      <c r="C6" s="43">
        <f>SUM('Balance Sheet'!C27)</f>
        <v>1620</v>
      </c>
      <c r="D6" s="43">
        <f>SUM('Balance Sheet'!D27)</f>
        <v>2659.3</v>
      </c>
      <c r="E6" s="43">
        <f>SUM('Balance Sheet'!E27)</f>
        <v>2625.5</v>
      </c>
      <c r="F6" s="43">
        <f>SUM('Balance Sheet'!F27)</f>
        <v>2764</v>
      </c>
      <c r="G6" s="43">
        <f>SUM('Balance Sheet'!G27)</f>
        <v>3341</v>
      </c>
    </row>
    <row r="7" spans="1:7" ht="15" thickBot="1" x14ac:dyDescent="0.35">
      <c r="A7" s="44"/>
      <c r="B7" s="44"/>
      <c r="C7" s="40"/>
      <c r="D7" s="40"/>
      <c r="E7" s="40"/>
      <c r="F7" s="40"/>
      <c r="G7" s="40"/>
    </row>
    <row r="8" spans="1:7" ht="15" thickBot="1" x14ac:dyDescent="0.35">
      <c r="A8" s="42" t="s">
        <v>208</v>
      </c>
      <c r="B8" s="50">
        <f>'Balance Sheet'!B41</f>
        <v>94.7</v>
      </c>
      <c r="C8" s="50">
        <f>'Balance Sheet'!C41</f>
        <v>101.6</v>
      </c>
      <c r="D8" s="50">
        <f>'Balance Sheet'!D41</f>
        <v>83.7</v>
      </c>
      <c r="E8" s="50">
        <f>'Balance Sheet'!E41</f>
        <v>122.5</v>
      </c>
      <c r="F8" s="50">
        <f>'Balance Sheet'!F41</f>
        <v>121</v>
      </c>
      <c r="G8" s="50">
        <f>'Balance Sheet'!G41</f>
        <v>102</v>
      </c>
    </row>
    <row r="9" spans="1:7" ht="15" thickBot="1" x14ac:dyDescent="0.35">
      <c r="A9" s="42" t="s">
        <v>247</v>
      </c>
      <c r="B9" s="50">
        <f>'Balance Sheet'!B42</f>
        <v>365.1</v>
      </c>
      <c r="C9" s="50">
        <f>'Balance Sheet'!C42</f>
        <v>415.7</v>
      </c>
      <c r="D9" s="50">
        <f>'Balance Sheet'!D42</f>
        <v>435.7</v>
      </c>
      <c r="E9" s="50">
        <f>'Balance Sheet'!E42</f>
        <v>499.8</v>
      </c>
      <c r="F9" s="50">
        <f>'Balance Sheet'!F42</f>
        <v>547</v>
      </c>
      <c r="G9" s="50">
        <f>'Balance Sheet'!G42</f>
        <v>546</v>
      </c>
    </row>
    <row r="10" spans="1:7" ht="15" thickBot="1" x14ac:dyDescent="0.35">
      <c r="A10" s="42" t="s">
        <v>202</v>
      </c>
      <c r="B10" s="51">
        <f>'Balance Sheet'!B46+'Balance Sheet'!B47+'Balance Sheet'!B45</f>
        <v>1663.3999999999999</v>
      </c>
      <c r="C10" s="51">
        <f>'Balance Sheet'!C46+'Balance Sheet'!C47+'Balance Sheet'!C45</f>
        <v>1783.9</v>
      </c>
      <c r="D10" s="51">
        <f>'Balance Sheet'!D46+'Balance Sheet'!D47+'Balance Sheet'!D45</f>
        <v>2201.9999999999995</v>
      </c>
      <c r="E10" s="51">
        <f>'Balance Sheet'!E46+'Balance Sheet'!E47+'Balance Sheet'!E45</f>
        <v>2561</v>
      </c>
      <c r="F10" s="51">
        <f>'Balance Sheet'!F46+'Balance Sheet'!F47+'Balance Sheet'!F45</f>
        <v>2904</v>
      </c>
      <c r="G10" s="51">
        <f>'Balance Sheet'!G46+'Balance Sheet'!G47+'Balance Sheet'!G45</f>
        <v>3267</v>
      </c>
    </row>
    <row r="11" spans="1:7" ht="15" thickBot="1" x14ac:dyDescent="0.35">
      <c r="A11" s="43" t="s">
        <v>248</v>
      </c>
      <c r="B11" s="43">
        <f t="shared" ref="B11:G11" si="0">SUM(B8:B10)</f>
        <v>2123.1999999999998</v>
      </c>
      <c r="C11" s="43">
        <f t="shared" si="0"/>
        <v>2301.1999999999998</v>
      </c>
      <c r="D11" s="43">
        <f t="shared" si="0"/>
        <v>2721.3999999999996</v>
      </c>
      <c r="E11" s="43">
        <f t="shared" si="0"/>
        <v>3183.3</v>
      </c>
      <c r="F11" s="43">
        <f t="shared" si="0"/>
        <v>3572</v>
      </c>
      <c r="G11" s="43">
        <f t="shared" si="0"/>
        <v>3915</v>
      </c>
    </row>
    <row r="12" spans="1:7" ht="15" thickBot="1" x14ac:dyDescent="0.35">
      <c r="A12" s="44"/>
      <c r="B12" s="44"/>
      <c r="C12" s="40"/>
      <c r="D12" s="40"/>
      <c r="E12" s="40"/>
      <c r="F12" s="40"/>
      <c r="G12" s="40"/>
    </row>
    <row r="13" spans="1:7" ht="15" thickBot="1" x14ac:dyDescent="0.35">
      <c r="A13" s="42" t="s">
        <v>249</v>
      </c>
      <c r="B13" s="52">
        <f t="shared" ref="B13:G13" si="1">B6-B11</f>
        <v>-245.29999999999973</v>
      </c>
      <c r="C13" s="52">
        <f t="shared" si="1"/>
        <v>-681.19999999999982</v>
      </c>
      <c r="D13" s="52">
        <f t="shared" si="1"/>
        <v>-62.099999999999454</v>
      </c>
      <c r="E13" s="52">
        <f t="shared" si="1"/>
        <v>-557.80000000000018</v>
      </c>
      <c r="F13" s="52">
        <f t="shared" si="1"/>
        <v>-808</v>
      </c>
      <c r="G13" s="52">
        <f t="shared" si="1"/>
        <v>-574</v>
      </c>
    </row>
    <row r="14" spans="1:7" ht="15" thickBot="1" x14ac:dyDescent="0.35">
      <c r="A14" s="42" t="s">
        <v>239</v>
      </c>
      <c r="B14" s="52"/>
      <c r="C14" s="53">
        <f>C13-B13</f>
        <v>-435.90000000000009</v>
      </c>
      <c r="D14" s="53">
        <f>D13-C13</f>
        <v>619.10000000000036</v>
      </c>
      <c r="E14" s="53">
        <f>E13-D13</f>
        <v>-495.70000000000073</v>
      </c>
      <c r="F14" s="53">
        <f>F13-E13</f>
        <v>-250.19999999999982</v>
      </c>
      <c r="G14" s="53">
        <f>G13-F13</f>
        <v>234</v>
      </c>
    </row>
  </sheetData>
  <customSheetViews>
    <customSheetView guid="{F468AAA2-EABC-4799-A6DA-AB7194C76735}" scale="71" topLeftCell="A10">
      <selection activeCell="H6" sqref="H6:H19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73"/>
  <sheetViews>
    <sheetView topLeftCell="A12" zoomScale="83" zoomScaleNormal="90" workbookViewId="0">
      <selection activeCell="C36" sqref="C36"/>
    </sheetView>
  </sheetViews>
  <sheetFormatPr defaultColWidth="8.77734375" defaultRowHeight="14.4" x14ac:dyDescent="0.3"/>
  <cols>
    <col min="1" max="1" width="31.109375" style="176" bestFit="1" customWidth="1"/>
    <col min="2" max="2" width="8.77734375" style="176"/>
    <col min="3" max="3" width="22.6640625" style="176" bestFit="1" customWidth="1"/>
    <col min="4" max="4" width="14.44140625" style="176" bestFit="1" customWidth="1"/>
    <col min="5" max="5" width="16.77734375" style="176" bestFit="1" customWidth="1"/>
    <col min="6" max="6" width="15.33203125" style="176" bestFit="1" customWidth="1"/>
    <col min="7" max="7" width="12.77734375" style="176" customWidth="1"/>
    <col min="8" max="8" width="20.109375" style="176" bestFit="1" customWidth="1"/>
    <col min="9" max="9" width="19.77734375" style="176" bestFit="1" customWidth="1"/>
    <col min="10" max="10" width="16.33203125" style="176" bestFit="1" customWidth="1"/>
    <col min="11" max="11" width="10" style="176" customWidth="1"/>
    <col min="12" max="12" width="15.33203125" style="176" bestFit="1" customWidth="1"/>
    <col min="13" max="15" width="12.6640625" style="176" bestFit="1" customWidth="1"/>
    <col min="16" max="16" width="16.33203125" style="176" bestFit="1" customWidth="1"/>
    <col min="17" max="17" width="8.77734375" style="176"/>
    <col min="18" max="18" width="9.44140625" style="176" bestFit="1" customWidth="1"/>
    <col min="19" max="19" width="11.44140625" style="176" customWidth="1"/>
    <col min="20" max="16384" width="8.77734375" style="176"/>
  </cols>
  <sheetData>
    <row r="5" spans="1:22" x14ac:dyDescent="0.3">
      <c r="E5" s="317"/>
      <c r="F5" s="317"/>
    </row>
    <row r="6" spans="1:22" x14ac:dyDescent="0.3">
      <c r="E6" s="317"/>
      <c r="F6" s="317"/>
    </row>
    <row r="8" spans="1:22" x14ac:dyDescent="0.3">
      <c r="F8" s="291"/>
      <c r="G8" s="294"/>
      <c r="H8" s="294"/>
      <c r="I8" s="294"/>
      <c r="J8" s="294"/>
      <c r="K8" s="291"/>
      <c r="M8" s="295" t="s">
        <v>680</v>
      </c>
      <c r="N8" s="292"/>
      <c r="O8" s="292"/>
    </row>
    <row r="9" spans="1:22" ht="15" thickBot="1" x14ac:dyDescent="0.35">
      <c r="A9" s="222">
        <v>45024</v>
      </c>
      <c r="M9" s="208"/>
    </row>
    <row r="10" spans="1:22" x14ac:dyDescent="0.3">
      <c r="F10" s="316" t="s">
        <v>603</v>
      </c>
      <c r="G10" s="316"/>
      <c r="H10" s="316"/>
      <c r="I10" s="316"/>
      <c r="J10" s="316"/>
      <c r="K10" s="316"/>
      <c r="M10" s="316" t="s">
        <v>768</v>
      </c>
      <c r="N10" s="316"/>
      <c r="P10" s="207" t="s">
        <v>656</v>
      </c>
      <c r="Q10" s="206" t="s">
        <v>652</v>
      </c>
      <c r="R10" s="206" t="s">
        <v>679</v>
      </c>
      <c r="S10" s="205" t="s">
        <v>648</v>
      </c>
    </row>
    <row r="11" spans="1:22" x14ac:dyDescent="0.3">
      <c r="A11" s="182" t="s">
        <v>381</v>
      </c>
      <c r="B11" s="182"/>
      <c r="C11" s="182" t="s">
        <v>678</v>
      </c>
      <c r="D11" s="182" t="s">
        <v>604</v>
      </c>
      <c r="E11" s="182" t="s">
        <v>603</v>
      </c>
      <c r="F11" s="182" t="s">
        <v>677</v>
      </c>
      <c r="G11" s="182" t="s">
        <v>676</v>
      </c>
      <c r="H11" s="182" t="s">
        <v>675</v>
      </c>
      <c r="I11" s="182" t="s">
        <v>674</v>
      </c>
      <c r="J11" s="182" t="s">
        <v>673</v>
      </c>
      <c r="K11" s="182" t="s">
        <v>672</v>
      </c>
      <c r="M11" s="182" t="s">
        <v>671</v>
      </c>
      <c r="N11" s="182" t="s">
        <v>670</v>
      </c>
      <c r="P11" s="193" t="s">
        <v>647</v>
      </c>
      <c r="Q11" s="178">
        <f>Q33</f>
        <v>209.88451906473964</v>
      </c>
      <c r="R11" s="178">
        <f>S11-Q11</f>
        <v>52.062681795531859</v>
      </c>
      <c r="S11" s="203">
        <f>S33</f>
        <v>261.94720086027149</v>
      </c>
      <c r="V11" s="178"/>
    </row>
    <row r="12" spans="1:22" x14ac:dyDescent="0.3">
      <c r="P12" s="193" t="s">
        <v>646</v>
      </c>
      <c r="Q12" s="178">
        <f>Q34</f>
        <v>168.83463239879009</v>
      </c>
      <c r="R12" s="178">
        <f>S12-Q12</f>
        <v>40.607513237972569</v>
      </c>
      <c r="S12" s="203">
        <f>S34</f>
        <v>209.44214563676266</v>
      </c>
    </row>
    <row r="13" spans="1:22" x14ac:dyDescent="0.3">
      <c r="A13" s="248" t="s">
        <v>681</v>
      </c>
      <c r="B13" s="248"/>
      <c r="C13" s="249">
        <f>'Valuation Vs Peers - Grid'!F11</f>
        <v>197.34</v>
      </c>
      <c r="D13" s="249">
        <f>'Valuation Vs Peers - Grid'!G11</f>
        <v>42385.217149999997</v>
      </c>
      <c r="E13" s="249">
        <f>'Valuation Vs Peers - Grid'!H11</f>
        <v>42594.217149999997</v>
      </c>
      <c r="F13" s="250">
        <f>'Revenue,EBITDA,EPS'!H46</f>
        <v>8.3853368759155273</v>
      </c>
      <c r="G13" s="250">
        <f>'Revenue,EBITDA,EPS'!I46</f>
        <v>7.7034645080566406</v>
      </c>
      <c r="H13" s="250">
        <f>'Revenue,EBITDA,EPS'!H58</f>
        <v>21.735645294189453</v>
      </c>
      <c r="I13" s="250">
        <f>'Revenue,EBITDA,EPS'!I58</f>
        <v>20.042486190795898</v>
      </c>
      <c r="J13" s="250">
        <f>'Revenue,EBITDA,EPS'!H70</f>
        <v>23.518621444702148</v>
      </c>
      <c r="K13" s="250">
        <f>'Revenue,EBITDA,EPS'!I70</f>
        <v>21.456272125244141</v>
      </c>
      <c r="L13" s="196"/>
      <c r="M13" s="204">
        <v>51.58</v>
      </c>
      <c r="N13" s="204">
        <v>47.1</v>
      </c>
      <c r="O13" s="178">
        <f>DCF!F4/'COMP (2)'!N13</f>
        <v>4.228450106157112</v>
      </c>
      <c r="P13" s="193" t="s">
        <v>645</v>
      </c>
      <c r="Q13" s="178">
        <f>Q35</f>
        <v>173.71255071614863</v>
      </c>
      <c r="R13" s="178">
        <f>S13-Q13</f>
        <v>45.011011786388679</v>
      </c>
      <c r="S13" s="203">
        <f>S35</f>
        <v>218.72356250253731</v>
      </c>
    </row>
    <row r="14" spans="1:22" ht="15" thickBot="1" x14ac:dyDescent="0.35">
      <c r="F14" s="179"/>
      <c r="G14" s="179"/>
      <c r="H14" s="179"/>
      <c r="I14" s="179"/>
      <c r="J14" s="179"/>
      <c r="K14" s="179"/>
      <c r="L14" s="179"/>
      <c r="M14" s="179"/>
      <c r="N14" s="179"/>
      <c r="P14" s="202" t="s">
        <v>644</v>
      </c>
      <c r="Q14" s="201">
        <f>Q36</f>
        <v>198.7296</v>
      </c>
      <c r="R14" s="201">
        <f>S14-Q14</f>
        <v>31.046399999999977</v>
      </c>
      <c r="S14" s="200">
        <f>S36</f>
        <v>229.77599999999998</v>
      </c>
    </row>
    <row r="15" spans="1:22" x14ac:dyDescent="0.3">
      <c r="A15" s="209" t="s">
        <v>682</v>
      </c>
      <c r="C15" s="177">
        <f>'Valuation Vs Peers - Grid'!F16</f>
        <v>380.6</v>
      </c>
      <c r="D15" s="177">
        <f>'Valuation Vs Peers - Grid'!G16</f>
        <v>174581.227446</v>
      </c>
      <c r="E15" s="177">
        <f>'Valuation Vs Peers - Grid'!H16</f>
        <v>173054.227446</v>
      </c>
      <c r="F15" s="198">
        <f>'Revenue,EBITDA,EPS'!H47</f>
        <v>9.5105571746826172</v>
      </c>
      <c r="G15" s="199">
        <f>'Revenue,EBITDA,EPS'!I47</f>
        <v>8.6234931945800781</v>
      </c>
      <c r="H15" s="199">
        <f>'Revenue,EBITDA,EPS'!H59</f>
        <v>19.090652465820313</v>
      </c>
      <c r="I15" s="199">
        <f>'Revenue,EBITDA,EPS'!I59</f>
        <v>17.472976684570313</v>
      </c>
      <c r="J15" s="199">
        <f>'Revenue,EBITDA,EPS'!H71</f>
        <v>21.115633010864258</v>
      </c>
      <c r="K15" s="197">
        <f>'Revenue,EBITDA,EPS'!I71</f>
        <v>19.204519271850586</v>
      </c>
      <c r="L15" s="196"/>
      <c r="M15" s="198">
        <v>36.31</v>
      </c>
      <c r="N15" s="197">
        <v>32.25</v>
      </c>
    </row>
    <row r="16" spans="1:22" x14ac:dyDescent="0.3">
      <c r="A16" s="209" t="s">
        <v>684</v>
      </c>
      <c r="C16" s="177">
        <f>'Valuation Vs Peers - Grid'!F12</f>
        <v>125.29</v>
      </c>
      <c r="D16" s="177">
        <f>'Valuation Vs Peers - Grid'!G12</f>
        <v>14817.197248</v>
      </c>
      <c r="E16" s="177">
        <f>'Valuation Vs Peers - Grid'!H12</f>
        <v>15780.780247999999</v>
      </c>
      <c r="F16" s="195">
        <f>'Revenue,EBITDA,EPS'!H49</f>
        <v>7.7957334518432617</v>
      </c>
      <c r="G16" s="245">
        <f>'Revenue,EBITDA,EPS'!I49</f>
        <v>7.0320305824279785</v>
      </c>
      <c r="H16" s="245">
        <f>'Revenue,EBITDA,EPS'!H61</f>
        <v>18.760288238525391</v>
      </c>
      <c r="I16" s="245">
        <f>'Revenue,EBITDA,EPS'!I61</f>
        <v>17.118270874023438</v>
      </c>
      <c r="J16" s="245">
        <f>'Revenue,EBITDA,EPS'!H73</f>
        <v>21.044761657714844</v>
      </c>
      <c r="K16" s="194">
        <f>'Revenue,EBITDA,EPS'!I73</f>
        <v>19.005012512207031</v>
      </c>
      <c r="L16" s="196"/>
      <c r="M16" s="195">
        <v>47.03</v>
      </c>
      <c r="N16" s="194">
        <v>43.69</v>
      </c>
    </row>
    <row r="17" spans="1:19" x14ac:dyDescent="0.3">
      <c r="A17" s="209" t="s">
        <v>685</v>
      </c>
      <c r="C17" s="177">
        <f>'Valuation Vs Peers - Grid'!F13</f>
        <v>322.08</v>
      </c>
      <c r="D17" s="177">
        <f>'Valuation Vs Peers - Grid'!G13</f>
        <v>28048.622836999999</v>
      </c>
      <c r="E17" s="177">
        <f>'Valuation Vs Peers - Grid'!H13</f>
        <v>28300.424836999999</v>
      </c>
      <c r="F17" s="195">
        <f>'Revenue,EBITDA,EPS'!H50</f>
        <v>13.289329528808594</v>
      </c>
      <c r="G17" s="245">
        <f>'Revenue,EBITDA,EPS'!I50</f>
        <v>12.087533950805664</v>
      </c>
      <c r="H17" s="245">
        <f>'Revenue,EBITDA,EPS'!H62</f>
        <v>28.027729034423828</v>
      </c>
      <c r="I17" s="245">
        <f>'Revenue,EBITDA,EPS'!I62</f>
        <v>25.652477264404297</v>
      </c>
      <c r="J17" s="245">
        <f>'Revenue,EBITDA,EPS'!H74</f>
        <v>31.760021209716797</v>
      </c>
      <c r="K17" s="194">
        <f>'Revenue,EBITDA,EPS'!I74</f>
        <v>28.999113082885742</v>
      </c>
      <c r="L17" s="179"/>
      <c r="M17" s="195">
        <v>53.89</v>
      </c>
      <c r="N17" s="194">
        <v>52.05</v>
      </c>
    </row>
    <row r="18" spans="1:19" x14ac:dyDescent="0.3">
      <c r="F18" s="193"/>
      <c r="G18" s="246"/>
      <c r="H18" s="246"/>
      <c r="I18" s="246"/>
      <c r="J18" s="246"/>
      <c r="K18" s="192"/>
      <c r="L18" s="179"/>
      <c r="M18" s="193"/>
      <c r="N18" s="192"/>
    </row>
    <row r="19" spans="1:19" x14ac:dyDescent="0.3">
      <c r="A19" s="176" t="s">
        <v>669</v>
      </c>
      <c r="F19" s="191">
        <f t="shared" ref="F19:K19" si="0">AVERAGE(F15:F17)</f>
        <v>10.198540051778158</v>
      </c>
      <c r="G19" s="247">
        <f t="shared" si="0"/>
        <v>9.2476859092712402</v>
      </c>
      <c r="H19" s="247">
        <f t="shared" si="0"/>
        <v>21.959556579589844</v>
      </c>
      <c r="I19" s="247">
        <f t="shared" si="0"/>
        <v>20.081241607666016</v>
      </c>
      <c r="J19" s="247">
        <f t="shared" si="0"/>
        <v>24.640138626098633</v>
      </c>
      <c r="K19" s="190">
        <f t="shared" si="0"/>
        <v>22.402881622314453</v>
      </c>
      <c r="L19" s="179"/>
      <c r="M19" s="191">
        <f>AVERAGE(M15:M17)</f>
        <v>45.743333333333339</v>
      </c>
      <c r="N19" s="190">
        <f>AVERAGE(N15:N17)</f>
        <v>42.663333333333334</v>
      </c>
    </row>
    <row r="20" spans="1:19" x14ac:dyDescent="0.3">
      <c r="A20" s="176" t="s">
        <v>668</v>
      </c>
      <c r="F20" s="191">
        <f t="shared" ref="F20:K20" si="1">MEDIAN(F15:F17)</f>
        <v>9.5105571746826172</v>
      </c>
      <c r="G20" s="247">
        <f t="shared" si="1"/>
        <v>8.6234931945800781</v>
      </c>
      <c r="H20" s="247">
        <f t="shared" si="1"/>
        <v>19.090652465820313</v>
      </c>
      <c r="I20" s="247">
        <f t="shared" si="1"/>
        <v>17.472976684570313</v>
      </c>
      <c r="J20" s="247">
        <f t="shared" si="1"/>
        <v>21.115633010864258</v>
      </c>
      <c r="K20" s="190">
        <f t="shared" si="1"/>
        <v>19.204519271850586</v>
      </c>
      <c r="M20" s="191">
        <f>MEDIAN(M15:M17)</f>
        <v>47.03</v>
      </c>
      <c r="N20" s="190">
        <f>MEDIAN(N15:N17)</f>
        <v>43.69</v>
      </c>
    </row>
    <row r="21" spans="1:19" x14ac:dyDescent="0.3">
      <c r="F21" s="193"/>
      <c r="G21" s="246"/>
      <c r="H21" s="246"/>
      <c r="I21" s="246"/>
      <c r="J21" s="246"/>
      <c r="K21" s="192"/>
      <c r="L21" s="179"/>
      <c r="M21" s="193"/>
      <c r="N21" s="192"/>
    </row>
    <row r="22" spans="1:19" x14ac:dyDescent="0.3">
      <c r="A22" s="176" t="s">
        <v>667</v>
      </c>
      <c r="F22" s="191">
        <f t="shared" ref="F22:K22" si="2">MAX(F15:F17)</f>
        <v>13.289329528808594</v>
      </c>
      <c r="G22" s="247">
        <f t="shared" si="2"/>
        <v>12.087533950805664</v>
      </c>
      <c r="H22" s="247">
        <f t="shared" si="2"/>
        <v>28.027729034423828</v>
      </c>
      <c r="I22" s="247">
        <f t="shared" si="2"/>
        <v>25.652477264404297</v>
      </c>
      <c r="J22" s="247">
        <f t="shared" si="2"/>
        <v>31.760021209716797</v>
      </c>
      <c r="K22" s="190">
        <f t="shared" si="2"/>
        <v>28.999113082885742</v>
      </c>
      <c r="L22" s="179"/>
      <c r="M22" s="191">
        <f>MAX(M15:M17)</f>
        <v>53.89</v>
      </c>
      <c r="N22" s="190">
        <f>MAX(N15:N17)</f>
        <v>52.05</v>
      </c>
    </row>
    <row r="23" spans="1:19" ht="15" thickBot="1" x14ac:dyDescent="0.35">
      <c r="A23" s="176" t="s">
        <v>652</v>
      </c>
      <c r="F23" s="188">
        <f t="shared" ref="F23:K23" si="3">MIN(F15:F17)</f>
        <v>7.7957334518432617</v>
      </c>
      <c r="G23" s="189">
        <f t="shared" si="3"/>
        <v>7.0320305824279785</v>
      </c>
      <c r="H23" s="189">
        <f t="shared" si="3"/>
        <v>18.760288238525391</v>
      </c>
      <c r="I23" s="189">
        <f t="shared" si="3"/>
        <v>17.118270874023438</v>
      </c>
      <c r="J23" s="189">
        <f t="shared" si="3"/>
        <v>21.044761657714844</v>
      </c>
      <c r="K23" s="187">
        <f t="shared" si="3"/>
        <v>19.005012512207031</v>
      </c>
      <c r="M23" s="188">
        <f>MIN(M15:M17)</f>
        <v>36.31</v>
      </c>
      <c r="N23" s="187">
        <f>MIN(N15:N17)</f>
        <v>32.25</v>
      </c>
    </row>
    <row r="27" spans="1:19" x14ac:dyDescent="0.3">
      <c r="C27" s="290" t="s">
        <v>666</v>
      </c>
      <c r="D27" s="290"/>
      <c r="E27" s="290"/>
      <c r="F27" s="290"/>
      <c r="H27" s="316" t="s">
        <v>665</v>
      </c>
      <c r="I27" s="316"/>
      <c r="J27" s="316"/>
    </row>
    <row r="28" spans="1:19" x14ac:dyDescent="0.3">
      <c r="C28" s="186" t="s">
        <v>664</v>
      </c>
      <c r="D28" s="186" t="s">
        <v>179</v>
      </c>
      <c r="E28" s="186" t="s">
        <v>654</v>
      </c>
      <c r="F28" s="186" t="s">
        <v>653</v>
      </c>
      <c r="H28" s="185" t="s">
        <v>663</v>
      </c>
      <c r="I28" s="186" t="s">
        <v>662</v>
      </c>
      <c r="J28" s="185" t="s">
        <v>661</v>
      </c>
    </row>
    <row r="29" spans="1:19" x14ac:dyDescent="0.3">
      <c r="A29" s="209" t="s">
        <v>681</v>
      </c>
      <c r="C29" s="176">
        <f>DCF!T98</f>
        <v>217.75</v>
      </c>
      <c r="D29" s="177">
        <f>DCF!T96</f>
        <v>219</v>
      </c>
      <c r="E29" s="177">
        <v>0</v>
      </c>
      <c r="F29" s="177">
        <v>0</v>
      </c>
      <c r="H29" s="184">
        <v>0.4</v>
      </c>
      <c r="I29" s="184">
        <v>0.5</v>
      </c>
      <c r="J29" s="184">
        <v>0.75</v>
      </c>
    </row>
    <row r="31" spans="1:19" x14ac:dyDescent="0.3">
      <c r="D31" s="316" t="s">
        <v>660</v>
      </c>
      <c r="E31" s="316"/>
      <c r="F31" s="316"/>
      <c r="G31" s="316" t="s">
        <v>659</v>
      </c>
      <c r="H31" s="316"/>
      <c r="I31" s="316"/>
      <c r="M31" s="316" t="s">
        <v>658</v>
      </c>
      <c r="N31" s="316"/>
      <c r="O31" s="316"/>
      <c r="Q31" s="316" t="s">
        <v>657</v>
      </c>
      <c r="R31" s="316"/>
      <c r="S31" s="316"/>
    </row>
    <row r="32" spans="1:19" x14ac:dyDescent="0.3">
      <c r="A32" s="183" t="s">
        <v>656</v>
      </c>
      <c r="B32" s="182"/>
      <c r="C32" s="182" t="s">
        <v>655</v>
      </c>
      <c r="D32" s="181" t="s">
        <v>652</v>
      </c>
      <c r="E32" s="181" t="s">
        <v>649</v>
      </c>
      <c r="F32" s="181" t="s">
        <v>648</v>
      </c>
      <c r="G32" s="181" t="s">
        <v>652</v>
      </c>
      <c r="H32" s="181" t="s">
        <v>649</v>
      </c>
      <c r="I32" s="181" t="s">
        <v>648</v>
      </c>
      <c r="J32" s="182" t="s">
        <v>179</v>
      </c>
      <c r="K32" s="182" t="s">
        <v>654</v>
      </c>
      <c r="L32" s="182" t="s">
        <v>653</v>
      </c>
      <c r="M32" s="181" t="s">
        <v>652</v>
      </c>
      <c r="N32" s="181" t="s">
        <v>649</v>
      </c>
      <c r="O32" s="181" t="s">
        <v>648</v>
      </c>
      <c r="P32" s="181" t="s">
        <v>651</v>
      </c>
      <c r="Q32" s="181" t="s">
        <v>650</v>
      </c>
      <c r="R32" s="181" t="s">
        <v>649</v>
      </c>
      <c r="S32" s="181" t="s">
        <v>648</v>
      </c>
    </row>
    <row r="33" spans="1:20" x14ac:dyDescent="0.3">
      <c r="A33" s="176" t="s">
        <v>647</v>
      </c>
      <c r="C33" s="177">
        <f>E13/G13</f>
        <v>5529.2287133215177</v>
      </c>
      <c r="D33" s="179">
        <f>PERCENTILE($G$15:$G$17,H29)</f>
        <v>8.3052006721496578</v>
      </c>
      <c r="E33" s="179">
        <f>PERCENTILE($G$15:$G$17,I29)</f>
        <v>8.6234931945800781</v>
      </c>
      <c r="F33" s="179">
        <f>PERCENTILE($G$15:$G$17,J29)</f>
        <v>10.355513572692871</v>
      </c>
      <c r="G33" s="178">
        <f>D33*C33</f>
        <v>45921.354026347057</v>
      </c>
      <c r="H33" s="178">
        <f>C33*E33</f>
        <v>47681.266180604871</v>
      </c>
      <c r="I33" s="178">
        <f>F33*C33</f>
        <v>57258.002987324115</v>
      </c>
      <c r="J33" s="177">
        <f>$D$29</f>
        <v>219</v>
      </c>
      <c r="K33" s="177">
        <f>0</f>
        <v>0</v>
      </c>
      <c r="L33" s="177">
        <f>$F$29</f>
        <v>0</v>
      </c>
      <c r="M33" s="178">
        <f>G33-J33-K33-L33</f>
        <v>45702.354026347057</v>
      </c>
      <c r="N33" s="178">
        <f>H33-J33-K33-L33</f>
        <v>47462.266180604871</v>
      </c>
      <c r="O33" s="178">
        <f>I33-J33-K33-L33</f>
        <v>57039.002987324115</v>
      </c>
      <c r="P33" s="180">
        <f>$C$29</f>
        <v>217.75</v>
      </c>
      <c r="Q33" s="178">
        <f>M33/$P$33</f>
        <v>209.88451906473964</v>
      </c>
      <c r="R33" s="178">
        <f>N33/$P$33</f>
        <v>217.96677924502811</v>
      </c>
      <c r="S33" s="178">
        <f>O33/$P$33</f>
        <v>261.94720086027149</v>
      </c>
      <c r="T33" s="178">
        <f>AVERAGE(Q33:S36)</f>
        <v>203.52769284582439</v>
      </c>
    </row>
    <row r="34" spans="1:20" x14ac:dyDescent="0.3">
      <c r="A34" s="176" t="s">
        <v>646</v>
      </c>
      <c r="C34" s="177">
        <f>E13/I13</f>
        <v>2125.1962827625907</v>
      </c>
      <c r="D34" s="179">
        <f>PERCENTILE($I$15:$I$17,H29)</f>
        <v>17.402035522460938</v>
      </c>
      <c r="E34" s="179">
        <f>PERCENTILE($I$15:$I$17,I29)</f>
        <v>17.472976684570313</v>
      </c>
      <c r="F34" s="179">
        <f>PERCENTILE($I$15:$I$17,J29)</f>
        <v>21.562726974487305</v>
      </c>
      <c r="G34" s="178">
        <f>D34*C34</f>
        <v>36982.741204836544</v>
      </c>
      <c r="H34" s="178">
        <f>C34*E34</f>
        <v>37133.505098846246</v>
      </c>
      <c r="I34" s="178">
        <f>F34*C34</f>
        <v>45825.027212405068</v>
      </c>
      <c r="J34" s="177">
        <f>$D$29</f>
        <v>219</v>
      </c>
      <c r="K34" s="177">
        <f>0</f>
        <v>0</v>
      </c>
      <c r="L34" s="177">
        <f>$F$29</f>
        <v>0</v>
      </c>
      <c r="M34" s="178">
        <f>G34-J34-K34-L34</f>
        <v>36763.741204836544</v>
      </c>
      <c r="N34" s="178">
        <f>H34-J34-K34-L34</f>
        <v>36914.505098846246</v>
      </c>
      <c r="O34" s="178">
        <f>I34-J34-K34-L34</f>
        <v>45606.027212405068</v>
      </c>
      <c r="P34" s="176">
        <f>P33</f>
        <v>217.75</v>
      </c>
      <c r="Q34" s="178">
        <f>M34/$P$34</f>
        <v>168.83463239879009</v>
      </c>
      <c r="R34" s="178">
        <f>N34/$P$34</f>
        <v>169.5270038982606</v>
      </c>
      <c r="S34" s="178">
        <f>O34/$P$34</f>
        <v>209.44214563676266</v>
      </c>
    </row>
    <row r="35" spans="1:20" x14ac:dyDescent="0.3">
      <c r="A35" s="176" t="s">
        <v>645</v>
      </c>
      <c r="C35" s="177">
        <f>E13/K13</f>
        <v>1985.163913906845</v>
      </c>
      <c r="D35" s="179">
        <f>PERCENTILE($K$15:$K$17,H29)</f>
        <v>19.164617919921874</v>
      </c>
      <c r="E35" s="179">
        <f>PERCENTILE($K$15:$K$17,I29)</f>
        <v>19.204519271850586</v>
      </c>
      <c r="F35" s="179">
        <f>PERCENTILE($K$15:$K$17,J29)</f>
        <v>24.101816177368164</v>
      </c>
      <c r="G35" s="178">
        <f>D35*C35</f>
        <v>38044.907918441364</v>
      </c>
      <c r="H35" s="178">
        <f>C35*E35</f>
        <v>38124.118642406342</v>
      </c>
      <c r="I35" s="178">
        <f>F35*C35</f>
        <v>47846.055734927497</v>
      </c>
      <c r="J35" s="177">
        <f>$D$29</f>
        <v>219</v>
      </c>
      <c r="K35" s="177">
        <f>0</f>
        <v>0</v>
      </c>
      <c r="L35" s="177">
        <f>$F$29</f>
        <v>0</v>
      </c>
      <c r="M35" s="178">
        <f>G35-J35-K35-L35</f>
        <v>37825.907918441364</v>
      </c>
      <c r="N35" s="178">
        <f>H35-J35-K35-L35</f>
        <v>37905.118642406342</v>
      </c>
      <c r="O35" s="178">
        <f>I35-J35-K35-L35</f>
        <v>47627.055734927497</v>
      </c>
      <c r="P35" s="176">
        <f>P34</f>
        <v>217.75</v>
      </c>
      <c r="Q35" s="178">
        <f>M35/$P$35</f>
        <v>173.71255071614863</v>
      </c>
      <c r="R35" s="178">
        <f>N35/$P$35</f>
        <v>174.07631982735404</v>
      </c>
      <c r="S35" s="178">
        <f>O35/$P$35</f>
        <v>218.72356250253731</v>
      </c>
    </row>
    <row r="36" spans="1:20" x14ac:dyDescent="0.3">
      <c r="A36" s="176" t="s">
        <v>644</v>
      </c>
      <c r="C36" s="179">
        <v>4.8</v>
      </c>
      <c r="D36" s="179">
        <f>PERCENTILE($N$15:$N$17,H29)</f>
        <v>41.402000000000001</v>
      </c>
      <c r="E36" s="179">
        <f>PERCENTILE($N$15:$N$17,I29)</f>
        <v>43.69</v>
      </c>
      <c r="F36" s="179">
        <f>PERCENTILE($N$15:$N$17,J29)</f>
        <v>47.87</v>
      </c>
      <c r="G36" s="178">
        <f>M36+$L$36+$K$36+$J$36</f>
        <v>43492.3704</v>
      </c>
      <c r="H36" s="178">
        <f>N36+$L$36+$K$36+$J$36</f>
        <v>45883.788</v>
      </c>
      <c r="I36" s="178">
        <f>O36+$L$36+$K$36+$J$36</f>
        <v>50252.723999999995</v>
      </c>
      <c r="J36" s="177">
        <f>$D$29</f>
        <v>219</v>
      </c>
      <c r="K36" s="177">
        <f>0</f>
        <v>0</v>
      </c>
      <c r="L36" s="177">
        <f>$F$29</f>
        <v>0</v>
      </c>
      <c r="M36" s="178">
        <f>Q36*$P$36</f>
        <v>43273.3704</v>
      </c>
      <c r="N36" s="178">
        <f>R36*$P$36</f>
        <v>45664.788</v>
      </c>
      <c r="O36" s="178">
        <f>S36*$P$36</f>
        <v>50033.723999999995</v>
      </c>
      <c r="P36" s="176">
        <f>P35</f>
        <v>217.75</v>
      </c>
      <c r="Q36" s="177">
        <f>$C$36*D36</f>
        <v>198.7296</v>
      </c>
      <c r="R36" s="177">
        <f>$C$36*E36</f>
        <v>209.71199999999999</v>
      </c>
      <c r="S36" s="177">
        <f>$C$36*F36</f>
        <v>229.77599999999998</v>
      </c>
    </row>
    <row r="70" spans="3:19" x14ac:dyDescent="0.3">
      <c r="C70" s="177"/>
      <c r="D70" s="179"/>
      <c r="E70" s="179"/>
      <c r="F70" s="179"/>
      <c r="G70" s="178"/>
      <c r="H70" s="178"/>
      <c r="I70" s="178"/>
      <c r="J70" s="177"/>
      <c r="K70" s="177"/>
      <c r="L70" s="177"/>
      <c r="M70" s="178"/>
      <c r="N70" s="178"/>
      <c r="O70" s="178"/>
      <c r="P70" s="180"/>
      <c r="Q70" s="178"/>
      <c r="R70" s="178"/>
      <c r="S70" s="178"/>
    </row>
    <row r="71" spans="3:19" x14ac:dyDescent="0.3">
      <c r="C71" s="177"/>
      <c r="D71" s="179"/>
      <c r="E71" s="179"/>
      <c r="F71" s="179"/>
      <c r="G71" s="178"/>
      <c r="H71" s="178"/>
      <c r="I71" s="178"/>
      <c r="J71" s="177"/>
      <c r="K71" s="177"/>
      <c r="L71" s="177"/>
      <c r="M71" s="178"/>
      <c r="N71" s="178"/>
      <c r="O71" s="178"/>
      <c r="Q71" s="178"/>
      <c r="R71" s="178"/>
      <c r="S71" s="178"/>
    </row>
    <row r="72" spans="3:19" x14ac:dyDescent="0.3">
      <c r="C72" s="177"/>
      <c r="D72" s="179"/>
      <c r="E72" s="179"/>
      <c r="F72" s="179"/>
      <c r="G72" s="178"/>
      <c r="H72" s="178"/>
      <c r="I72" s="178"/>
      <c r="J72" s="177"/>
      <c r="K72" s="177"/>
      <c r="L72" s="177"/>
      <c r="M72" s="178"/>
      <c r="N72" s="178"/>
      <c r="O72" s="178"/>
      <c r="Q72" s="178"/>
      <c r="R72" s="178"/>
      <c r="S72" s="178"/>
    </row>
    <row r="73" spans="3:19" x14ac:dyDescent="0.3">
      <c r="C73" s="179"/>
      <c r="D73" s="179"/>
      <c r="E73" s="179"/>
      <c r="F73" s="179"/>
      <c r="G73" s="178"/>
      <c r="H73" s="178"/>
      <c r="I73" s="178"/>
      <c r="J73" s="177"/>
      <c r="K73" s="177"/>
      <c r="L73" s="177"/>
      <c r="M73" s="178"/>
      <c r="N73" s="178"/>
      <c r="O73" s="178"/>
      <c r="Q73" s="177"/>
      <c r="R73" s="177"/>
      <c r="S73" s="177"/>
    </row>
  </sheetData>
  <mergeCells count="9">
    <mergeCell ref="Q31:S31"/>
    <mergeCell ref="E5:F5"/>
    <mergeCell ref="E6:F6"/>
    <mergeCell ref="F10:K10"/>
    <mergeCell ref="M10:N10"/>
    <mergeCell ref="H27:J27"/>
    <mergeCell ref="D31:F31"/>
    <mergeCell ref="G31:I31"/>
    <mergeCell ref="M31:O3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75"/>
  <sheetViews>
    <sheetView tabSelected="1" zoomScale="73" zoomScaleNormal="90" workbookViewId="0">
      <selection activeCell="E23" sqref="D23:E28"/>
    </sheetView>
  </sheetViews>
  <sheetFormatPr defaultColWidth="8.77734375" defaultRowHeight="14.4" x14ac:dyDescent="0.3"/>
  <cols>
    <col min="1" max="1" width="31.109375" style="176" bestFit="1" customWidth="1"/>
    <col min="2" max="2" width="8.77734375" style="176"/>
    <col min="3" max="3" width="22.6640625" style="176" bestFit="1" customWidth="1"/>
    <col min="4" max="4" width="14.44140625" style="176" bestFit="1" customWidth="1"/>
    <col min="5" max="5" width="16.77734375" style="176" bestFit="1" customWidth="1"/>
    <col min="6" max="6" width="15.33203125" style="176" bestFit="1" customWidth="1"/>
    <col min="7" max="7" width="12.77734375" style="176" customWidth="1"/>
    <col min="8" max="8" width="20.109375" style="176" bestFit="1" customWidth="1"/>
    <col min="9" max="9" width="19.77734375" style="176" bestFit="1" customWidth="1"/>
    <col min="10" max="10" width="16.33203125" style="176" bestFit="1" customWidth="1"/>
    <col min="11" max="11" width="10" style="176" customWidth="1"/>
    <col min="12" max="12" width="15.33203125" style="176" bestFit="1" customWidth="1"/>
    <col min="13" max="15" width="12.6640625" style="176" bestFit="1" customWidth="1"/>
    <col min="16" max="16" width="16.33203125" style="176" bestFit="1" customWidth="1"/>
    <col min="17" max="17" width="12.21875" style="176" customWidth="1"/>
    <col min="18" max="18" width="9.44140625" style="176" bestFit="1" customWidth="1"/>
    <col min="19" max="19" width="11.44140625" style="176" customWidth="1"/>
    <col min="20" max="16384" width="8.77734375" style="176"/>
  </cols>
  <sheetData>
    <row r="5" spans="1:22" x14ac:dyDescent="0.3">
      <c r="E5" s="317"/>
      <c r="F5" s="317"/>
    </row>
    <row r="6" spans="1:22" x14ac:dyDescent="0.3">
      <c r="E6" s="317"/>
      <c r="F6" s="317"/>
    </row>
    <row r="8" spans="1:22" x14ac:dyDescent="0.3">
      <c r="F8" s="291"/>
      <c r="G8" s="284"/>
      <c r="H8" s="284"/>
      <c r="I8" s="284"/>
      <c r="J8" s="284"/>
      <c r="K8" s="291"/>
      <c r="M8" s="289" t="s">
        <v>680</v>
      </c>
      <c r="N8" s="292"/>
      <c r="O8" s="292"/>
    </row>
    <row r="9" spans="1:22" ht="15" thickBot="1" x14ac:dyDescent="0.35">
      <c r="A9" s="222">
        <v>45024</v>
      </c>
      <c r="M9" s="208"/>
    </row>
    <row r="10" spans="1:22" x14ac:dyDescent="0.3">
      <c r="F10" s="316" t="s">
        <v>603</v>
      </c>
      <c r="G10" s="316"/>
      <c r="H10" s="316"/>
      <c r="I10" s="316"/>
      <c r="J10" s="316"/>
      <c r="K10" s="316"/>
      <c r="M10" s="316" t="s">
        <v>768</v>
      </c>
      <c r="N10" s="316"/>
      <c r="P10" s="207" t="s">
        <v>656</v>
      </c>
      <c r="Q10" s="206" t="s">
        <v>652</v>
      </c>
      <c r="R10" s="206" t="s">
        <v>679</v>
      </c>
      <c r="S10" s="205" t="s">
        <v>648</v>
      </c>
    </row>
    <row r="11" spans="1:22" x14ac:dyDescent="0.3">
      <c r="A11" s="182" t="s">
        <v>381</v>
      </c>
      <c r="B11" s="182"/>
      <c r="C11" s="182" t="s">
        <v>678</v>
      </c>
      <c r="D11" s="182" t="s">
        <v>604</v>
      </c>
      <c r="E11" s="182" t="s">
        <v>603</v>
      </c>
      <c r="F11" s="182" t="s">
        <v>677</v>
      </c>
      <c r="G11" s="182" t="s">
        <v>676</v>
      </c>
      <c r="H11" s="182" t="s">
        <v>675</v>
      </c>
      <c r="I11" s="182" t="s">
        <v>674</v>
      </c>
      <c r="J11" s="182" t="s">
        <v>673</v>
      </c>
      <c r="K11" s="182" t="s">
        <v>672</v>
      </c>
      <c r="M11" s="182" t="s">
        <v>671</v>
      </c>
      <c r="N11" s="182" t="s">
        <v>670</v>
      </c>
      <c r="P11" s="193" t="s">
        <v>647</v>
      </c>
      <c r="Q11" s="178">
        <f>Q35</f>
        <v>171.91599373025352</v>
      </c>
      <c r="R11" s="178">
        <f>S11-Q11</f>
        <v>46.050785514774589</v>
      </c>
      <c r="S11" s="203">
        <f>S35</f>
        <v>217.96677924502811</v>
      </c>
      <c r="V11" s="178"/>
    </row>
    <row r="12" spans="1:22" x14ac:dyDescent="0.3">
      <c r="P12" s="193" t="s">
        <v>646</v>
      </c>
      <c r="Q12" s="178">
        <f>Q36</f>
        <v>168.14226089931961</v>
      </c>
      <c r="R12" s="178">
        <f>S12-Q12</f>
        <v>54.020919135636859</v>
      </c>
      <c r="S12" s="203">
        <f>S36</f>
        <v>222.16318003495647</v>
      </c>
    </row>
    <row r="13" spans="1:22" x14ac:dyDescent="0.3">
      <c r="A13" s="248" t="s">
        <v>681</v>
      </c>
      <c r="B13" s="248"/>
      <c r="C13" s="249">
        <f>'Valuation Vs Peers - Grid'!F11</f>
        <v>197.34</v>
      </c>
      <c r="D13" s="249">
        <f>'Valuation Vs Peers - Grid'!G11</f>
        <v>42385.217149999997</v>
      </c>
      <c r="E13" s="249">
        <f>'Valuation Vs Peers - Grid'!H11</f>
        <v>42594.217149999997</v>
      </c>
      <c r="F13" s="250">
        <f>'Revenue,EBITDA,EPS'!H46</f>
        <v>8.3853368759155273</v>
      </c>
      <c r="G13" s="250">
        <f>'Revenue,EBITDA,EPS'!I46</f>
        <v>7.7034645080566406</v>
      </c>
      <c r="H13" s="250">
        <f>'Revenue,EBITDA,EPS'!H58</f>
        <v>21.735645294189453</v>
      </c>
      <c r="I13" s="250">
        <f>'Revenue,EBITDA,EPS'!I58</f>
        <v>20.042486190795898</v>
      </c>
      <c r="J13" s="250">
        <f>'Revenue,EBITDA,EPS'!H70</f>
        <v>23.518621444702148</v>
      </c>
      <c r="K13" s="250">
        <f>'Revenue,EBITDA,EPS'!I70</f>
        <v>21.456272125244141</v>
      </c>
      <c r="L13" s="196"/>
      <c r="M13" s="204">
        <v>51.58</v>
      </c>
      <c r="N13" s="204">
        <v>47.1</v>
      </c>
      <c r="P13" s="193" t="s">
        <v>645</v>
      </c>
      <c r="Q13" s="178">
        <f>Q37</f>
        <v>173.34878160494324</v>
      </c>
      <c r="R13" s="178">
        <f>S13-Q13</f>
        <v>80.297714542127352</v>
      </c>
      <c r="S13" s="203">
        <f>S37</f>
        <v>253.64649614707059</v>
      </c>
    </row>
    <row r="14" spans="1:22" ht="15" thickBot="1" x14ac:dyDescent="0.35">
      <c r="F14" s="179"/>
      <c r="G14" s="179"/>
      <c r="H14" s="179"/>
      <c r="I14" s="179"/>
      <c r="J14" s="179"/>
      <c r="K14" s="179"/>
      <c r="L14" s="179"/>
      <c r="M14" s="179"/>
      <c r="N14" s="179"/>
      <c r="P14" s="202" t="s">
        <v>644</v>
      </c>
      <c r="Q14" s="201">
        <f>Q38</f>
        <v>178.90684000000002</v>
      </c>
      <c r="R14" s="201">
        <f>S14-Q14</f>
        <v>58.233559999999983</v>
      </c>
      <c r="S14" s="200">
        <f>S38</f>
        <v>237.1404</v>
      </c>
    </row>
    <row r="15" spans="1:22" x14ac:dyDescent="0.3">
      <c r="A15" s="209" t="s">
        <v>682</v>
      </c>
      <c r="C15" s="177">
        <f>'Valuation Vs Peers - Grid'!F16</f>
        <v>380.6</v>
      </c>
      <c r="D15" s="177">
        <f>'Valuation Vs Peers - Grid'!G16</f>
        <v>174581.227446</v>
      </c>
      <c r="E15" s="177">
        <f>'Valuation Vs Peers - Grid'!H16</f>
        <v>173054.227446</v>
      </c>
      <c r="F15" s="198">
        <f>'Revenue,EBITDA,EPS'!H47</f>
        <v>9.5105571746826172</v>
      </c>
      <c r="G15" s="199">
        <f>'Revenue,EBITDA,EPS'!I47</f>
        <v>8.6234931945800781</v>
      </c>
      <c r="H15" s="199">
        <f>'Revenue,EBITDA,EPS'!H59</f>
        <v>19.090652465820313</v>
      </c>
      <c r="I15" s="199">
        <f>'Revenue,EBITDA,EPS'!I59</f>
        <v>17.472976684570313</v>
      </c>
      <c r="J15" s="199">
        <f>'Revenue,EBITDA,EPS'!H71</f>
        <v>21.115633010864258</v>
      </c>
      <c r="K15" s="197">
        <f>'Revenue,EBITDA,EPS'!I71</f>
        <v>19.204519271850586</v>
      </c>
      <c r="L15" s="196"/>
      <c r="M15" s="198">
        <v>36.31</v>
      </c>
      <c r="N15" s="197">
        <v>32.25</v>
      </c>
    </row>
    <row r="16" spans="1:22" x14ac:dyDescent="0.3">
      <c r="A16" s="209" t="s">
        <v>683</v>
      </c>
      <c r="C16" s="177">
        <f>'Valuation Vs Peers - Grid'!F17</f>
        <v>196.81</v>
      </c>
      <c r="D16" s="177">
        <f>'Valuation Vs Peers - Grid'!G17</f>
        <v>50973.789367999998</v>
      </c>
      <c r="E16" s="177">
        <f>'Valuation Vs Peers - Grid'!H17</f>
        <v>48101.471367999999</v>
      </c>
      <c r="F16" s="195">
        <f>'Revenue,EBITDA,EPS'!H48</f>
        <v>7.5208663940429688</v>
      </c>
      <c r="G16" s="245">
        <f>'Revenue,EBITDA,EPS'!I48</f>
        <v>6.4768004417419434</v>
      </c>
      <c r="H16" s="245">
        <f>'Revenue,EBITDA,EPS'!H60</f>
        <v>29.027824401855469</v>
      </c>
      <c r="I16" s="245">
        <f>'Revenue,EBITDA,EPS'!I60</f>
        <v>22.866138458251953</v>
      </c>
      <c r="J16" s="245">
        <f>'Revenue,EBITDA,EPS'!H72</f>
        <v>37.27752685546875</v>
      </c>
      <c r="K16" s="194">
        <f>'Revenue,EBITDA,EPS'!I72</f>
        <v>27.932466506958008</v>
      </c>
      <c r="L16" s="196"/>
      <c r="M16" s="195"/>
      <c r="N16" s="194"/>
    </row>
    <row r="17" spans="1:14" x14ac:dyDescent="0.3">
      <c r="A17" s="209" t="s">
        <v>684</v>
      </c>
      <c r="C17" s="177">
        <f>'Valuation Vs Peers - Grid'!F12</f>
        <v>125.29</v>
      </c>
      <c r="D17" s="177">
        <f>'Valuation Vs Peers - Grid'!G12</f>
        <v>14817.197248</v>
      </c>
      <c r="E17" s="177">
        <f>'Valuation Vs Peers - Grid'!H12</f>
        <v>15780.780247999999</v>
      </c>
      <c r="F17" s="195">
        <f>'Revenue,EBITDA,EPS'!H49</f>
        <v>7.7957334518432617</v>
      </c>
      <c r="G17" s="245">
        <f>'Revenue,EBITDA,EPS'!I49</f>
        <v>7.0320305824279785</v>
      </c>
      <c r="H17" s="245">
        <f>'Revenue,EBITDA,EPS'!H61</f>
        <v>18.760288238525391</v>
      </c>
      <c r="I17" s="245">
        <f>'Revenue,EBITDA,EPS'!I61</f>
        <v>17.118270874023438</v>
      </c>
      <c r="J17" s="245">
        <f>'Revenue,EBITDA,EPS'!H73</f>
        <v>21.044761657714844</v>
      </c>
      <c r="K17" s="194">
        <f>'Revenue,EBITDA,EPS'!I73</f>
        <v>19.005012512207031</v>
      </c>
      <c r="L17" s="196"/>
      <c r="M17" s="195">
        <v>47.03</v>
      </c>
      <c r="N17" s="194">
        <v>43.69</v>
      </c>
    </row>
    <row r="18" spans="1:14" x14ac:dyDescent="0.3">
      <c r="A18" s="209" t="s">
        <v>685</v>
      </c>
      <c r="C18" s="177">
        <f>'Valuation Vs Peers - Grid'!F13</f>
        <v>322.08</v>
      </c>
      <c r="D18" s="177">
        <f>'Valuation Vs Peers - Grid'!G13</f>
        <v>28048.622836999999</v>
      </c>
      <c r="E18" s="177">
        <f>'Valuation Vs Peers - Grid'!H13</f>
        <v>28300.424836999999</v>
      </c>
      <c r="F18" s="195">
        <f>'Revenue,EBITDA,EPS'!H50</f>
        <v>13.289329528808594</v>
      </c>
      <c r="G18" s="245">
        <f>'Revenue,EBITDA,EPS'!I50</f>
        <v>12.087533950805664</v>
      </c>
      <c r="H18" s="245">
        <f>'Revenue,EBITDA,EPS'!H62</f>
        <v>28.027729034423828</v>
      </c>
      <c r="I18" s="245">
        <f>'Revenue,EBITDA,EPS'!I62</f>
        <v>25.652477264404297</v>
      </c>
      <c r="J18" s="245">
        <f>'Revenue,EBITDA,EPS'!H74</f>
        <v>31.760021209716797</v>
      </c>
      <c r="K18" s="194">
        <f>'Revenue,EBITDA,EPS'!I74</f>
        <v>28.999113082885742</v>
      </c>
      <c r="L18" s="179"/>
      <c r="M18" s="195">
        <v>53.89</v>
      </c>
      <c r="N18" s="194">
        <v>52.05</v>
      </c>
    </row>
    <row r="19" spans="1:14" x14ac:dyDescent="0.3">
      <c r="A19" s="209" t="s">
        <v>717</v>
      </c>
      <c r="C19" s="177">
        <f>'Valuation Vs Peers - Grid'!F15</f>
        <v>95.92</v>
      </c>
      <c r="D19" s="177">
        <f>'Valuation Vs Peers - Grid'!G15</f>
        <v>258965.003084</v>
      </c>
      <c r="E19" s="177">
        <f>'Valuation Vs Peers - Grid'!H15</f>
        <v>342007.00308400003</v>
      </c>
      <c r="F19" s="195">
        <f>'Revenue,EBITDA,EPS'!H51</f>
        <v>7.0127043724060059</v>
      </c>
      <c r="G19" s="245">
        <f>'Revenue,EBITDA,EPS'!I51</f>
        <v>6.459723949432373</v>
      </c>
      <c r="H19" s="245">
        <f>'Revenue,EBITDA,EPS'!H63</f>
        <v>14.76712703704834</v>
      </c>
      <c r="I19" s="245">
        <f>'Revenue,EBITDA,EPS'!I63</f>
        <v>13.243834495544434</v>
      </c>
      <c r="J19" s="245">
        <f>'Revenue,EBITDA,EPS'!H75</f>
        <v>16.52202033996582</v>
      </c>
      <c r="K19" s="194">
        <f>'Revenue,EBITDA,EPS'!I75</f>
        <v>15.076805114746094</v>
      </c>
      <c r="L19" s="179"/>
      <c r="M19" s="193">
        <v>32.4</v>
      </c>
      <c r="N19" s="192">
        <v>25.72</v>
      </c>
    </row>
    <row r="20" spans="1:14" x14ac:dyDescent="0.3">
      <c r="F20" s="193"/>
      <c r="G20" s="246"/>
      <c r="H20" s="246"/>
      <c r="I20" s="246"/>
      <c r="J20" s="246"/>
      <c r="K20" s="192"/>
      <c r="L20" s="179"/>
      <c r="M20" s="191">
        <f>AVERAGE(M15:M19)</f>
        <v>42.407500000000006</v>
      </c>
      <c r="N20" s="190">
        <f>AVERAGE(N15:N19)</f>
        <v>38.427499999999995</v>
      </c>
    </row>
    <row r="21" spans="1:14" x14ac:dyDescent="0.3">
      <c r="A21" s="176" t="s">
        <v>669</v>
      </c>
      <c r="F21" s="191">
        <f t="shared" ref="F21:K21" si="0">AVERAGE(F15:F19)</f>
        <v>9.0258381843566902</v>
      </c>
      <c r="G21" s="247">
        <f t="shared" si="0"/>
        <v>8.1359164237976067</v>
      </c>
      <c r="H21" s="247">
        <f t="shared" si="0"/>
        <v>21.934724235534667</v>
      </c>
      <c r="I21" s="247">
        <f t="shared" si="0"/>
        <v>19.270739555358887</v>
      </c>
      <c r="J21" s="247">
        <f t="shared" si="0"/>
        <v>25.543992614746095</v>
      </c>
      <c r="K21" s="190">
        <f t="shared" si="0"/>
        <v>22.043583297729491</v>
      </c>
      <c r="L21" s="179"/>
      <c r="M21" s="191">
        <f>MEDIAN(M15:M18)</f>
        <v>47.03</v>
      </c>
      <c r="N21" s="190">
        <f>MEDIAN(N15:N18)</f>
        <v>43.69</v>
      </c>
    </row>
    <row r="22" spans="1:14" x14ac:dyDescent="0.3">
      <c r="A22" s="176" t="s">
        <v>668</v>
      </c>
      <c r="F22" s="191">
        <f t="shared" ref="F22:K22" si="1">MEDIAN(F15:F19)</f>
        <v>7.7957334518432617</v>
      </c>
      <c r="G22" s="247">
        <f t="shared" si="1"/>
        <v>7.0320305824279785</v>
      </c>
      <c r="H22" s="247">
        <f t="shared" si="1"/>
        <v>19.090652465820313</v>
      </c>
      <c r="I22" s="247">
        <f t="shared" si="1"/>
        <v>17.472976684570313</v>
      </c>
      <c r="J22" s="247">
        <f t="shared" si="1"/>
        <v>21.115633010864258</v>
      </c>
      <c r="K22" s="190">
        <f t="shared" si="1"/>
        <v>19.204519271850586</v>
      </c>
      <c r="M22" s="193"/>
      <c r="N22" s="192"/>
    </row>
    <row r="23" spans="1:14" x14ac:dyDescent="0.3">
      <c r="F23" s="193"/>
      <c r="G23" s="246"/>
      <c r="H23" s="246"/>
      <c r="I23" s="246"/>
      <c r="J23" s="246"/>
      <c r="K23" s="192"/>
      <c r="L23" s="179"/>
      <c r="M23" s="191">
        <f>MAX(M15:M18)</f>
        <v>53.89</v>
      </c>
      <c r="N23" s="190">
        <f>MAX(N15:N18)</f>
        <v>52.05</v>
      </c>
    </row>
    <row r="24" spans="1:14" ht="15" thickBot="1" x14ac:dyDescent="0.35">
      <c r="A24" s="176" t="s">
        <v>667</v>
      </c>
      <c r="F24" s="191">
        <f t="shared" ref="F24:K24" si="2">MAX(F15:F19)</f>
        <v>13.289329528808594</v>
      </c>
      <c r="G24" s="247">
        <f t="shared" si="2"/>
        <v>12.087533950805664</v>
      </c>
      <c r="H24" s="247">
        <f t="shared" si="2"/>
        <v>29.027824401855469</v>
      </c>
      <c r="I24" s="247">
        <f t="shared" si="2"/>
        <v>25.652477264404297</v>
      </c>
      <c r="J24" s="247">
        <f t="shared" si="2"/>
        <v>37.27752685546875</v>
      </c>
      <c r="K24" s="190">
        <f t="shared" si="2"/>
        <v>28.999113082885742</v>
      </c>
      <c r="L24" s="179"/>
      <c r="M24" s="188">
        <f>MIN(M15:M18)</f>
        <v>36.31</v>
      </c>
      <c r="N24" s="187">
        <f>MIN(N15:N18)</f>
        <v>32.25</v>
      </c>
    </row>
    <row r="25" spans="1:14" ht="15" thickBot="1" x14ac:dyDescent="0.35">
      <c r="A25" s="176" t="s">
        <v>652</v>
      </c>
      <c r="F25" s="188">
        <f t="shared" ref="F25:K25" si="3">MIN(F15:F19)</f>
        <v>7.0127043724060059</v>
      </c>
      <c r="G25" s="189">
        <f t="shared" si="3"/>
        <v>6.459723949432373</v>
      </c>
      <c r="H25" s="189">
        <f t="shared" si="3"/>
        <v>14.76712703704834</v>
      </c>
      <c r="I25" s="189">
        <f t="shared" si="3"/>
        <v>13.243834495544434</v>
      </c>
      <c r="J25" s="189">
        <f t="shared" si="3"/>
        <v>16.52202033996582</v>
      </c>
      <c r="K25" s="187">
        <f t="shared" si="3"/>
        <v>15.076805114746094</v>
      </c>
    </row>
    <row r="29" spans="1:14" x14ac:dyDescent="0.3">
      <c r="C29" s="290" t="s">
        <v>666</v>
      </c>
      <c r="D29" s="290"/>
      <c r="E29" s="290"/>
      <c r="F29" s="290"/>
      <c r="H29" s="316" t="s">
        <v>665</v>
      </c>
      <c r="I29" s="316"/>
      <c r="J29" s="316"/>
    </row>
    <row r="30" spans="1:14" x14ac:dyDescent="0.3">
      <c r="C30" s="186" t="s">
        <v>664</v>
      </c>
      <c r="D30" s="186" t="s">
        <v>179</v>
      </c>
      <c r="E30" s="186" t="s">
        <v>654</v>
      </c>
      <c r="F30" s="186" t="s">
        <v>653</v>
      </c>
      <c r="H30" s="185" t="s">
        <v>663</v>
      </c>
      <c r="I30" s="186" t="s">
        <v>662</v>
      </c>
      <c r="J30" s="185" t="s">
        <v>661</v>
      </c>
    </row>
    <row r="31" spans="1:14" x14ac:dyDescent="0.3">
      <c r="A31" s="209" t="s">
        <v>681</v>
      </c>
      <c r="C31" s="176">
        <f>DCF!T98</f>
        <v>217.75</v>
      </c>
      <c r="D31" s="177">
        <f>DCF!T96</f>
        <v>219</v>
      </c>
      <c r="E31" s="177">
        <v>0</v>
      </c>
      <c r="F31" s="177">
        <v>0</v>
      </c>
      <c r="H31" s="184">
        <v>0.4</v>
      </c>
      <c r="I31" s="184">
        <v>0.5</v>
      </c>
      <c r="J31" s="184">
        <v>0.75</v>
      </c>
    </row>
    <row r="33" spans="1:20" x14ac:dyDescent="0.3">
      <c r="D33" s="316" t="s">
        <v>660</v>
      </c>
      <c r="E33" s="316"/>
      <c r="F33" s="316"/>
      <c r="G33" s="316" t="s">
        <v>659</v>
      </c>
      <c r="H33" s="316"/>
      <c r="I33" s="316"/>
      <c r="M33" s="316" t="s">
        <v>658</v>
      </c>
      <c r="N33" s="316"/>
      <c r="O33" s="316"/>
      <c r="Q33" s="316" t="s">
        <v>657</v>
      </c>
      <c r="R33" s="316"/>
      <c r="S33" s="316"/>
    </row>
    <row r="34" spans="1:20" x14ac:dyDescent="0.3">
      <c r="A34" s="183" t="s">
        <v>656</v>
      </c>
      <c r="B34" s="182"/>
      <c r="C34" s="182" t="s">
        <v>655</v>
      </c>
      <c r="D34" s="181" t="s">
        <v>652</v>
      </c>
      <c r="E34" s="181" t="s">
        <v>649</v>
      </c>
      <c r="F34" s="181" t="s">
        <v>648</v>
      </c>
      <c r="G34" s="181" t="s">
        <v>652</v>
      </c>
      <c r="H34" s="181" t="s">
        <v>649</v>
      </c>
      <c r="I34" s="181" t="s">
        <v>648</v>
      </c>
      <c r="J34" s="182" t="s">
        <v>179</v>
      </c>
      <c r="K34" s="182" t="s">
        <v>654</v>
      </c>
      <c r="L34" s="182" t="s">
        <v>653</v>
      </c>
      <c r="M34" s="181" t="s">
        <v>652</v>
      </c>
      <c r="N34" s="181" t="s">
        <v>649</v>
      </c>
      <c r="O34" s="181" t="s">
        <v>648</v>
      </c>
      <c r="P34" s="181" t="s">
        <v>651</v>
      </c>
      <c r="Q34" s="181" t="s">
        <v>650</v>
      </c>
      <c r="R34" s="181" t="s">
        <v>649</v>
      </c>
      <c r="S34" s="181" t="s">
        <v>648</v>
      </c>
    </row>
    <row r="35" spans="1:20" x14ac:dyDescent="0.3">
      <c r="A35" s="176" t="s">
        <v>647</v>
      </c>
      <c r="C35" s="177">
        <f>E13/G13</f>
        <v>5529.2287133215177</v>
      </c>
      <c r="D35" s="179">
        <f>PERCENTILE($G$15:$G$19,H31)</f>
        <v>6.8099385261535641</v>
      </c>
      <c r="E35" s="179">
        <f>PERCENTILE($G$15:$G$19,I31)</f>
        <v>7.0320305824279785</v>
      </c>
      <c r="F35" s="179">
        <f>PERCENTILE($G$15:$G$19,J31)</f>
        <v>8.6234931945800781</v>
      </c>
      <c r="G35" s="178">
        <f>D35*C35</f>
        <v>37653.707634762701</v>
      </c>
      <c r="H35" s="178">
        <f>C35*E35</f>
        <v>38881.705409315815</v>
      </c>
      <c r="I35" s="178">
        <f>F35*C35</f>
        <v>47681.266180604871</v>
      </c>
      <c r="J35" s="177">
        <f>$D$31</f>
        <v>219</v>
      </c>
      <c r="K35" s="177">
        <f>0</f>
        <v>0</v>
      </c>
      <c r="L35" s="177">
        <f>$F$31</f>
        <v>0</v>
      </c>
      <c r="M35" s="178">
        <f>G35-J35-K35-L35</f>
        <v>37434.707634762701</v>
      </c>
      <c r="N35" s="178">
        <f>H35-J35-K35-L35</f>
        <v>38662.705409315815</v>
      </c>
      <c r="O35" s="178">
        <f>I35-J35-K35-L35</f>
        <v>47462.266180604871</v>
      </c>
      <c r="P35" s="180">
        <f>$C$31</f>
        <v>217.75</v>
      </c>
      <c r="Q35" s="178">
        <f>M35/$P$35</f>
        <v>171.91599373025352</v>
      </c>
      <c r="R35" s="178">
        <f>N35/$P$35</f>
        <v>177.55547834358583</v>
      </c>
      <c r="S35" s="178">
        <f>O35/$P$35</f>
        <v>217.96677924502811</v>
      </c>
      <c r="T35" s="178">
        <f>AVERAGE(Q35:S38)</f>
        <v>195.08951114423098</v>
      </c>
    </row>
    <row r="36" spans="1:20" x14ac:dyDescent="0.3">
      <c r="A36" s="176" t="s">
        <v>646</v>
      </c>
      <c r="C36" s="177">
        <f>E13/I13</f>
        <v>2125.1962827625907</v>
      </c>
      <c r="D36" s="179">
        <f>PERCENTILE($I$15:$I$19,H31)</f>
        <v>17.331094360351564</v>
      </c>
      <c r="E36" s="179">
        <f>PERCENTILE($I$15:$I$19,I31)</f>
        <v>17.472976684570313</v>
      </c>
      <c r="F36" s="179">
        <f>PERCENTILE($I$15:$I$19,J31)</f>
        <v>22.866138458251953</v>
      </c>
      <c r="G36" s="178">
        <f>D36*C36</f>
        <v>36831.977310826842</v>
      </c>
      <c r="H36" s="178">
        <f>C36*E36</f>
        <v>37133.505098846246</v>
      </c>
      <c r="I36" s="178">
        <f>F36*C36</f>
        <v>48595.032452611769</v>
      </c>
      <c r="J36" s="177">
        <f>$D$31</f>
        <v>219</v>
      </c>
      <c r="K36" s="177">
        <f>0</f>
        <v>0</v>
      </c>
      <c r="L36" s="177">
        <f>$F$31</f>
        <v>0</v>
      </c>
      <c r="M36" s="178">
        <f>G36-J36-K36-L36</f>
        <v>36612.977310826842</v>
      </c>
      <c r="N36" s="178">
        <f>H36-J36-K36-L36</f>
        <v>36914.505098846246</v>
      </c>
      <c r="O36" s="178">
        <f>I36-J36-K36-L36</f>
        <v>48376.032452611769</v>
      </c>
      <c r="P36" s="176">
        <f>P35</f>
        <v>217.75</v>
      </c>
      <c r="Q36" s="178">
        <f>M36/$P$36</f>
        <v>168.14226089931961</v>
      </c>
      <c r="R36" s="178">
        <f>N36/$P$36</f>
        <v>169.5270038982606</v>
      </c>
      <c r="S36" s="178">
        <f>O36/$P$36</f>
        <v>222.16318003495647</v>
      </c>
    </row>
    <row r="37" spans="1:20" x14ac:dyDescent="0.3">
      <c r="A37" s="176" t="s">
        <v>645</v>
      </c>
      <c r="C37" s="177">
        <f>E13/K13</f>
        <v>1985.163913906845</v>
      </c>
      <c r="D37" s="179">
        <f>PERCENTILE($K$15:$K$19,H31)</f>
        <v>19.124716567993165</v>
      </c>
      <c r="E37" s="179">
        <f>PERCENTILE($K$15:$K$19,I31)</f>
        <v>19.204519271850586</v>
      </c>
      <c r="F37" s="179">
        <f>PERCENTILE($K$15:$K$19,J31)</f>
        <v>27.932466506958008</v>
      </c>
      <c r="G37" s="178">
        <f>D37*C37</f>
        <v>37965.697194476394</v>
      </c>
      <c r="H37" s="178">
        <f>C37*E37</f>
        <v>38124.118642406342</v>
      </c>
      <c r="I37" s="178">
        <f>F37*C37</f>
        <v>55450.524536024619</v>
      </c>
      <c r="J37" s="177">
        <f>$D$31</f>
        <v>219</v>
      </c>
      <c r="K37" s="177">
        <f>0</f>
        <v>0</v>
      </c>
      <c r="L37" s="177">
        <f>$F$31</f>
        <v>0</v>
      </c>
      <c r="M37" s="178">
        <f>G37-J37-K37-L37</f>
        <v>37746.697194476394</v>
      </c>
      <c r="N37" s="178">
        <f>H37-J37-K37-L37</f>
        <v>37905.118642406342</v>
      </c>
      <c r="O37" s="178">
        <f>I37-J37-K37-L37</f>
        <v>55231.524536024619</v>
      </c>
      <c r="P37" s="176">
        <f>P36</f>
        <v>217.75</v>
      </c>
      <c r="Q37" s="178">
        <f>M37/$P$37</f>
        <v>173.34878160494324</v>
      </c>
      <c r="R37" s="178">
        <f>N37/$P$37</f>
        <v>174.07631982735404</v>
      </c>
      <c r="S37" s="178">
        <f>O37/$P$37</f>
        <v>253.64649614707059</v>
      </c>
    </row>
    <row r="38" spans="1:20" x14ac:dyDescent="0.3">
      <c r="A38" s="176" t="s">
        <v>644</v>
      </c>
      <c r="C38" s="179">
        <v>5.18</v>
      </c>
      <c r="D38" s="179">
        <f>PERCENTILE($N$15:$N$19,H31)</f>
        <v>34.538000000000004</v>
      </c>
      <c r="E38" s="179">
        <f>PERCENTILE($N$15:$N$19,I31)</f>
        <v>37.97</v>
      </c>
      <c r="F38" s="179">
        <f>PERCENTILE($N$15:$N$19,J31)</f>
        <v>45.78</v>
      </c>
      <c r="G38" s="178">
        <f>M38+$L$38+$K$38+$J$38</f>
        <v>39175.96441</v>
      </c>
      <c r="H38" s="178">
        <f>N38+$L$38+$K$38+$J$38</f>
        <v>43047.071649999998</v>
      </c>
      <c r="I38" s="178">
        <f>O38+$L$38+$K$38+$J$38</f>
        <v>51856.322099999998</v>
      </c>
      <c r="J38" s="177">
        <f>$D$31</f>
        <v>219</v>
      </c>
      <c r="K38" s="177">
        <f>0</f>
        <v>0</v>
      </c>
      <c r="L38" s="177">
        <f>$F$31</f>
        <v>0</v>
      </c>
      <c r="M38" s="178">
        <f>Q38*$P$38</f>
        <v>38956.96441</v>
      </c>
      <c r="N38" s="178">
        <f>R38*$P$38</f>
        <v>42828.071649999998</v>
      </c>
      <c r="O38" s="178">
        <f>S38*$P$38</f>
        <v>51637.322099999998</v>
      </c>
      <c r="P38" s="176">
        <f>P37</f>
        <v>217.75</v>
      </c>
      <c r="Q38" s="177">
        <f>$C$38*D38</f>
        <v>178.90684000000002</v>
      </c>
      <c r="R38" s="177">
        <f>$C$38*E38</f>
        <v>196.68459999999999</v>
      </c>
      <c r="S38" s="177">
        <f>$C$38*F38</f>
        <v>237.1404</v>
      </c>
    </row>
    <row r="72" spans="3:19" x14ac:dyDescent="0.3">
      <c r="C72" s="177"/>
      <c r="D72" s="179"/>
      <c r="E72" s="179"/>
      <c r="F72" s="179"/>
      <c r="G72" s="178"/>
      <c r="H72" s="178"/>
      <c r="I72" s="178"/>
      <c r="J72" s="177"/>
      <c r="K72" s="177"/>
      <c r="L72" s="177"/>
      <c r="M72" s="178"/>
      <c r="N72" s="178"/>
      <c r="O72" s="178"/>
      <c r="P72" s="180"/>
      <c r="Q72" s="178"/>
      <c r="R72" s="178"/>
      <c r="S72" s="178"/>
    </row>
    <row r="73" spans="3:19" x14ac:dyDescent="0.3">
      <c r="C73" s="177"/>
      <c r="D73" s="179"/>
      <c r="E73" s="179"/>
      <c r="F73" s="179"/>
      <c r="G73" s="178"/>
      <c r="H73" s="178"/>
      <c r="I73" s="178"/>
      <c r="J73" s="177"/>
      <c r="K73" s="177"/>
      <c r="L73" s="177"/>
      <c r="M73" s="178"/>
      <c r="N73" s="178"/>
      <c r="O73" s="178"/>
      <c r="Q73" s="178"/>
      <c r="R73" s="178"/>
      <c r="S73" s="178"/>
    </row>
    <row r="74" spans="3:19" x14ac:dyDescent="0.3">
      <c r="C74" s="177"/>
      <c r="D74" s="179"/>
      <c r="E74" s="179"/>
      <c r="F74" s="179"/>
      <c r="G74" s="178"/>
      <c r="H74" s="178"/>
      <c r="I74" s="178"/>
      <c r="J74" s="177"/>
      <c r="K74" s="177"/>
      <c r="L74" s="177"/>
      <c r="M74" s="178"/>
      <c r="N74" s="178"/>
      <c r="O74" s="178"/>
      <c r="Q74" s="178"/>
      <c r="R74" s="178"/>
      <c r="S74" s="178"/>
    </row>
    <row r="75" spans="3:19" x14ac:dyDescent="0.3">
      <c r="C75" s="179"/>
      <c r="D75" s="179"/>
      <c r="E75" s="179"/>
      <c r="F75" s="179"/>
      <c r="G75" s="178"/>
      <c r="H75" s="178"/>
      <c r="I75" s="178"/>
      <c r="J75" s="177"/>
      <c r="K75" s="177"/>
      <c r="L75" s="177"/>
      <c r="M75" s="178"/>
      <c r="N75" s="178"/>
      <c r="O75" s="178"/>
      <c r="Q75" s="177"/>
      <c r="R75" s="177"/>
      <c r="S75" s="177"/>
    </row>
  </sheetData>
  <mergeCells count="9">
    <mergeCell ref="D33:F33"/>
    <mergeCell ref="G33:I33"/>
    <mergeCell ref="M33:O33"/>
    <mergeCell ref="Q33:S33"/>
    <mergeCell ref="E5:F5"/>
    <mergeCell ref="E6:F6"/>
    <mergeCell ref="F10:K10"/>
    <mergeCell ref="M10:N10"/>
    <mergeCell ref="H29:J29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workbookViewId="0">
      <pane xSplit="4" ySplit="10" topLeftCell="E21" activePane="bottomRight" state="frozen"/>
      <selection pane="topRight" activeCell="E1" sqref="E1"/>
      <selection pane="bottomLeft" activeCell="A11" sqref="A11"/>
      <selection pane="bottomRight" activeCell="C17" sqref="C17"/>
    </sheetView>
  </sheetViews>
  <sheetFormatPr defaultColWidth="12.6640625" defaultRowHeight="12.75" customHeight="1" x14ac:dyDescent="0.3"/>
  <cols>
    <col min="1" max="1" width="9.109375" customWidth="1"/>
    <col min="2" max="2" width="11.44140625" customWidth="1"/>
    <col min="3" max="3" width="52.5546875" customWidth="1"/>
    <col min="4" max="4" width="7.6640625" customWidth="1"/>
  </cols>
  <sheetData>
    <row r="1" spans="2:15" ht="21.75" customHeight="1" x14ac:dyDescent="0.3">
      <c r="E1" s="334" t="str">
        <f>HYPERLINK("#Segment_SG!Notes","See the Notes for this Sheet")</f>
        <v>See the Notes for this Sheet</v>
      </c>
      <c r="F1" s="334"/>
      <c r="G1" s="334"/>
    </row>
    <row r="2" spans="2:15" ht="12.75" customHeight="1" x14ac:dyDescent="0.3">
      <c r="B2" s="64" t="s">
        <v>381</v>
      </c>
      <c r="C2" s="63" t="s">
        <v>728</v>
      </c>
    </row>
    <row r="3" spans="2:15" ht="12.75" customHeight="1" x14ac:dyDescent="0.3">
      <c r="B3" s="64" t="s">
        <v>0</v>
      </c>
      <c r="C3" s="63" t="s">
        <v>4</v>
      </c>
    </row>
    <row r="4" spans="2:15" ht="12.75" customHeight="1" x14ac:dyDescent="0.3">
      <c r="B4" s="64" t="s">
        <v>380</v>
      </c>
      <c r="C4" s="63" t="s">
        <v>379</v>
      </c>
    </row>
    <row r="5" spans="2:15" ht="12.75" customHeight="1" x14ac:dyDescent="0.3">
      <c r="B5" s="64" t="s">
        <v>378</v>
      </c>
      <c r="C5" s="63" t="s">
        <v>377</v>
      </c>
    </row>
    <row r="6" spans="2:15" ht="12.75" customHeight="1" x14ac:dyDescent="0.3">
      <c r="B6" s="64" t="s">
        <v>376</v>
      </c>
      <c r="C6" s="63" t="s">
        <v>527</v>
      </c>
    </row>
    <row r="7" spans="2:15" ht="12.75" customHeight="1" x14ac:dyDescent="0.3">
      <c r="B7" s="64" t="s">
        <v>374</v>
      </c>
      <c r="C7" s="63">
        <v>45014</v>
      </c>
    </row>
    <row r="8" spans="2:15" ht="12.75" customHeight="1" x14ac:dyDescent="0.3">
      <c r="E8" s="62" t="s">
        <v>373</v>
      </c>
      <c r="F8" s="62" t="s">
        <v>372</v>
      </c>
      <c r="G8" s="62" t="s">
        <v>371</v>
      </c>
      <c r="H8" s="62" t="s">
        <v>370</v>
      </c>
      <c r="I8" s="62" t="s">
        <v>369</v>
      </c>
      <c r="J8" s="62" t="s">
        <v>368</v>
      </c>
      <c r="K8" s="62" t="s">
        <v>367</v>
      </c>
      <c r="L8" s="62" t="s">
        <v>366</v>
      </c>
      <c r="M8" s="62" t="s">
        <v>365</v>
      </c>
      <c r="N8" s="62" t="s">
        <v>364</v>
      </c>
      <c r="O8" s="62" t="s">
        <v>363</v>
      </c>
    </row>
    <row r="9" spans="2:15" ht="12.75" customHeight="1" x14ac:dyDescent="0.3">
      <c r="E9" s="62" t="s">
        <v>773</v>
      </c>
      <c r="F9" s="62" t="s">
        <v>773</v>
      </c>
      <c r="G9" s="62" t="s">
        <v>773</v>
      </c>
      <c r="H9" s="62" t="s">
        <v>773</v>
      </c>
      <c r="I9" s="62" t="s">
        <v>773</v>
      </c>
      <c r="J9" s="62" t="s">
        <v>773</v>
      </c>
      <c r="K9" s="62" t="s">
        <v>774</v>
      </c>
      <c r="L9" s="62" t="s">
        <v>774</v>
      </c>
      <c r="M9" s="62" t="s">
        <v>774</v>
      </c>
      <c r="N9" s="62" t="s">
        <v>774</v>
      </c>
      <c r="O9" s="62" t="s">
        <v>774</v>
      </c>
    </row>
    <row r="10" spans="2:15" ht="12.75" customHeight="1" x14ac:dyDescent="0.3">
      <c r="B10" s="62" t="s">
        <v>362</v>
      </c>
      <c r="C10" s="62" t="s">
        <v>361</v>
      </c>
      <c r="D10" s="62" t="s">
        <v>360</v>
      </c>
      <c r="E10" s="62" t="str">
        <f t="shared" ref="E10:O10" si="0">IF(E$9="A","VA Actuals","Consensus")</f>
        <v>VA Actuals</v>
      </c>
      <c r="F10" s="62" t="str">
        <f t="shared" si="0"/>
        <v>VA Actuals</v>
      </c>
      <c r="G10" s="62" t="str">
        <f t="shared" si="0"/>
        <v>VA Actuals</v>
      </c>
      <c r="H10" s="62" t="str">
        <f t="shared" si="0"/>
        <v>VA Actuals</v>
      </c>
      <c r="I10" s="62" t="str">
        <f t="shared" si="0"/>
        <v>VA Actuals</v>
      </c>
      <c r="J10" s="62" t="str">
        <f t="shared" si="0"/>
        <v>VA Actuals</v>
      </c>
      <c r="K10" s="62" t="str">
        <f t="shared" si="0"/>
        <v>Consensus</v>
      </c>
      <c r="L10" s="62" t="str">
        <f t="shared" si="0"/>
        <v>Consensus</v>
      </c>
      <c r="M10" s="62" t="str">
        <f t="shared" si="0"/>
        <v>Consensus</v>
      </c>
      <c r="N10" s="62" t="str">
        <f t="shared" si="0"/>
        <v>Consensus</v>
      </c>
      <c r="O10" s="62" t="str">
        <f t="shared" si="0"/>
        <v>Consensus</v>
      </c>
    </row>
    <row r="11" spans="2:15" ht="12.75" customHeight="1" x14ac:dyDescent="0.3">
      <c r="B11" s="57" t="s">
        <v>269</v>
      </c>
      <c r="C11" s="58" t="s">
        <v>526</v>
      </c>
      <c r="D11" s="57" t="s">
        <v>268</v>
      </c>
      <c r="E11" s="56" t="s">
        <v>268</v>
      </c>
      <c r="F11" s="56" t="s">
        <v>268</v>
      </c>
      <c r="G11" s="56" t="s">
        <v>268</v>
      </c>
      <c r="H11" s="56" t="s">
        <v>268</v>
      </c>
      <c r="I11" s="56" t="s">
        <v>268</v>
      </c>
      <c r="J11" s="56" t="s">
        <v>268</v>
      </c>
      <c r="K11" s="56" t="s">
        <v>268</v>
      </c>
      <c r="L11" s="56" t="s">
        <v>268</v>
      </c>
      <c r="M11" s="56" t="s">
        <v>268</v>
      </c>
      <c r="N11" s="56" t="s">
        <v>268</v>
      </c>
      <c r="O11" s="56" t="s">
        <v>268</v>
      </c>
    </row>
    <row r="12" spans="2:15" ht="12.75" customHeight="1" x14ac:dyDescent="0.3">
      <c r="B12" s="57" t="s">
        <v>269</v>
      </c>
      <c r="C12" s="58" t="s">
        <v>525</v>
      </c>
      <c r="D12" s="57" t="s">
        <v>268</v>
      </c>
      <c r="E12" s="56" t="s">
        <v>268</v>
      </c>
      <c r="F12" s="56" t="s">
        <v>268</v>
      </c>
      <c r="G12" s="56" t="s">
        <v>268</v>
      </c>
      <c r="H12" s="56" t="s">
        <v>268</v>
      </c>
      <c r="I12" s="56" t="s">
        <v>268</v>
      </c>
      <c r="J12" s="56" t="s">
        <v>268</v>
      </c>
      <c r="K12" s="56" t="s">
        <v>268</v>
      </c>
      <c r="L12" s="56" t="s">
        <v>268</v>
      </c>
      <c r="M12" s="56" t="s">
        <v>268</v>
      </c>
      <c r="N12" s="56" t="s">
        <v>268</v>
      </c>
      <c r="O12" s="56" t="s">
        <v>268</v>
      </c>
    </row>
    <row r="13" spans="2:15" ht="12.6" customHeight="1" x14ac:dyDescent="0.3">
      <c r="B13" s="57"/>
      <c r="C13" s="126" t="s">
        <v>524</v>
      </c>
      <c r="D13" s="127"/>
      <c r="E13" s="74">
        <v>1570</v>
      </c>
      <c r="F13" s="74">
        <v>1610</v>
      </c>
      <c r="G13" s="74">
        <v>1610</v>
      </c>
      <c r="H13" s="74">
        <v>1690</v>
      </c>
      <c r="I13" s="74">
        <v>1865</v>
      </c>
      <c r="J13" s="74">
        <v>1955</v>
      </c>
      <c r="K13" s="56"/>
      <c r="L13" s="56"/>
      <c r="M13" s="56"/>
      <c r="N13" s="56"/>
      <c r="O13" s="56"/>
    </row>
    <row r="14" spans="2:15" ht="12.6" customHeight="1" x14ac:dyDescent="0.3">
      <c r="B14" s="57"/>
      <c r="C14" s="126"/>
      <c r="D14" s="127"/>
      <c r="E14" s="74"/>
      <c r="F14" s="128">
        <f>(F13-E13)/E13</f>
        <v>2.5477707006369428E-2</v>
      </c>
      <c r="G14" s="128">
        <f>(G13-F13)/F13</f>
        <v>0</v>
      </c>
      <c r="H14" s="128">
        <f>(H13-G13)/G13</f>
        <v>4.9689440993788817E-2</v>
      </c>
      <c r="I14" s="128">
        <f>(I13-H13)/H13</f>
        <v>0.10355029585798817</v>
      </c>
      <c r="J14" s="128">
        <f>(J13-I13)/I13</f>
        <v>4.8257372654155493E-2</v>
      </c>
      <c r="K14" s="56"/>
      <c r="L14" s="56"/>
      <c r="M14" s="56"/>
      <c r="N14" s="56"/>
      <c r="O14" s="56"/>
    </row>
    <row r="15" spans="2:15" ht="39.6" customHeight="1" x14ac:dyDescent="0.3">
      <c r="B15" s="57" t="s">
        <v>523</v>
      </c>
      <c r="C15" s="61" t="s">
        <v>522</v>
      </c>
      <c r="D15" s="57" t="s">
        <v>284</v>
      </c>
      <c r="E15" s="56">
        <v>894.3</v>
      </c>
      <c r="F15" s="56">
        <v>1802.3</v>
      </c>
      <c r="G15" s="56">
        <v>2751.9</v>
      </c>
      <c r="H15" s="56">
        <v>3380.6</v>
      </c>
      <c r="I15" s="56">
        <v>4060.4</v>
      </c>
      <c r="J15" s="56">
        <v>4651</v>
      </c>
      <c r="K15" s="56">
        <v>5084.6566252348321</v>
      </c>
      <c r="L15" s="56">
        <v>5710.4489554412703</v>
      </c>
      <c r="M15" s="56">
        <v>6491.7771411479198</v>
      </c>
      <c r="N15" s="56">
        <v>7228.5358919899236</v>
      </c>
      <c r="O15" s="56">
        <v>7981.7365996036197</v>
      </c>
    </row>
    <row r="16" spans="2:15" ht="12.75" customHeight="1" x14ac:dyDescent="0.3">
      <c r="B16" s="76"/>
      <c r="C16" s="78" t="s">
        <v>521</v>
      </c>
      <c r="D16" s="76"/>
      <c r="E16" s="73"/>
      <c r="F16" s="73"/>
      <c r="G16" s="73">
        <f t="shared" ref="G16:O16" si="1">(G15-F15)/F15</f>
        <v>0.52688231703933874</v>
      </c>
      <c r="H16" s="73">
        <f t="shared" si="1"/>
        <v>0.22846033649478534</v>
      </c>
      <c r="I16" s="73">
        <f t="shared" si="1"/>
        <v>0.20108856416020832</v>
      </c>
      <c r="J16" s="73">
        <f t="shared" si="1"/>
        <v>0.14545364988671064</v>
      </c>
      <c r="K16" s="72">
        <f t="shared" si="1"/>
        <v>9.3239437805812092E-2</v>
      </c>
      <c r="L16" s="72">
        <f t="shared" si="1"/>
        <v>0.12307464915146288</v>
      </c>
      <c r="M16" s="72">
        <f t="shared" si="1"/>
        <v>0.13682430082176839</v>
      </c>
      <c r="N16" s="72">
        <f t="shared" si="1"/>
        <v>0.1134910726019971</v>
      </c>
      <c r="O16" s="72">
        <f t="shared" si="1"/>
        <v>0.10419823860158624</v>
      </c>
    </row>
    <row r="17" spans="2:15" ht="12.75" customHeight="1" x14ac:dyDescent="0.3">
      <c r="B17" s="57" t="s">
        <v>520</v>
      </c>
      <c r="C17" s="61" t="s">
        <v>519</v>
      </c>
      <c r="D17" s="57" t="s">
        <v>284</v>
      </c>
      <c r="E17" s="56">
        <v>989.6</v>
      </c>
      <c r="F17" s="56">
        <v>635.1</v>
      </c>
      <c r="G17" s="56">
        <v>386.6</v>
      </c>
      <c r="H17" s="56">
        <v>183.3</v>
      </c>
      <c r="I17" s="56">
        <v>76.3</v>
      </c>
      <c r="J17" s="56">
        <v>65</v>
      </c>
      <c r="K17" s="56">
        <v>51.389510775020938</v>
      </c>
      <c r="L17" s="56">
        <v>45.692962214738316</v>
      </c>
      <c r="M17" s="56">
        <v>40.146269373103074</v>
      </c>
      <c r="N17" s="56">
        <v>24.346074767402094</v>
      </c>
      <c r="O17" s="56">
        <v>20.47151701706747</v>
      </c>
    </row>
    <row r="18" spans="2:15" ht="12.75" customHeight="1" x14ac:dyDescent="0.3">
      <c r="B18" s="57" t="s">
        <v>508</v>
      </c>
      <c r="C18" s="60" t="s">
        <v>507</v>
      </c>
      <c r="D18" s="57" t="s">
        <v>284</v>
      </c>
      <c r="E18" s="56">
        <v>1883.9</v>
      </c>
      <c r="F18" s="56">
        <v>2437.4</v>
      </c>
      <c r="G18" s="56">
        <v>3138.5</v>
      </c>
      <c r="H18" s="56">
        <v>3662.2</v>
      </c>
      <c r="I18" s="56">
        <v>4136.7</v>
      </c>
      <c r="J18" s="56">
        <v>4716</v>
      </c>
      <c r="K18" s="56">
        <v>5131.5808774741909</v>
      </c>
      <c r="L18" s="56">
        <v>5754.9974086189904</v>
      </c>
      <c r="M18" s="56">
        <v>6530.5843877928755</v>
      </c>
      <c r="N18" s="56">
        <v>7252.8819667573252</v>
      </c>
      <c r="O18" s="56">
        <v>8002.2081166206872</v>
      </c>
    </row>
    <row r="19" spans="2:15" ht="12.75" customHeight="1" x14ac:dyDescent="0.3">
      <c r="B19" s="57"/>
      <c r="C19" s="77" t="s">
        <v>518</v>
      </c>
      <c r="D19" s="76"/>
      <c r="E19" s="75"/>
      <c r="F19" s="68"/>
      <c r="G19" s="68">
        <f t="shared" ref="G19:O19" si="2">(G18-F18)/F18</f>
        <v>0.28764256995158771</v>
      </c>
      <c r="H19" s="68">
        <f t="shared" si="2"/>
        <v>0.16686315118687264</v>
      </c>
      <c r="I19" s="68">
        <f t="shared" si="2"/>
        <v>0.12956692698378025</v>
      </c>
      <c r="J19" s="68">
        <f t="shared" si="2"/>
        <v>0.1400391616505911</v>
      </c>
      <c r="K19" s="72">
        <f t="shared" si="2"/>
        <v>8.812147529138907E-2</v>
      </c>
      <c r="L19" s="72">
        <f t="shared" si="2"/>
        <v>0.12148625268314014</v>
      </c>
      <c r="M19" s="72">
        <f t="shared" si="2"/>
        <v>0.13476756358088446</v>
      </c>
      <c r="N19" s="72">
        <f t="shared" si="2"/>
        <v>0.11060228856617879</v>
      </c>
      <c r="O19" s="72">
        <f t="shared" si="2"/>
        <v>0.10331426228881213</v>
      </c>
    </row>
    <row r="20" spans="2:15" ht="12.75" customHeight="1" x14ac:dyDescent="0.3">
      <c r="B20" s="57" t="s">
        <v>506</v>
      </c>
      <c r="C20" s="59" t="s">
        <v>505</v>
      </c>
      <c r="D20" s="57" t="s">
        <v>284</v>
      </c>
      <c r="E20" s="56">
        <v>172.7</v>
      </c>
      <c r="F20" s="56">
        <v>132.4</v>
      </c>
      <c r="G20" s="56">
        <v>135.80000000000001</v>
      </c>
      <c r="H20" s="56">
        <v>226.5</v>
      </c>
      <c r="I20" s="74">
        <v>249.7</v>
      </c>
      <c r="J20" s="56">
        <v>289</v>
      </c>
      <c r="K20" s="56">
        <v>278.79068158691024</v>
      </c>
      <c r="L20" s="56">
        <v>285.76123100890908</v>
      </c>
      <c r="M20" s="56">
        <v>295.44777926794177</v>
      </c>
      <c r="N20" s="56">
        <v>313.387118257314</v>
      </c>
      <c r="O20" s="56">
        <v>325.60406101287032</v>
      </c>
    </row>
    <row r="21" spans="2:15" ht="12.75" customHeight="1" x14ac:dyDescent="0.3">
      <c r="B21" s="57" t="s">
        <v>358</v>
      </c>
      <c r="C21" s="58" t="s">
        <v>357</v>
      </c>
      <c r="D21" s="57" t="s">
        <v>284</v>
      </c>
      <c r="E21" s="56">
        <v>2056.6</v>
      </c>
      <c r="F21" s="56">
        <v>2569.8000000000002</v>
      </c>
      <c r="G21" s="56">
        <v>3274.3</v>
      </c>
      <c r="H21" s="56">
        <v>3790.4</v>
      </c>
      <c r="I21" s="56">
        <v>4386.3999999999996</v>
      </c>
      <c r="J21" s="56">
        <v>5005</v>
      </c>
      <c r="K21" s="56">
        <v>5411.4416090857922</v>
      </c>
      <c r="L21" s="56">
        <v>6045.4130078080734</v>
      </c>
      <c r="M21" s="56">
        <v>6820.1311009431347</v>
      </c>
      <c r="N21" s="56">
        <v>7566.26908501464</v>
      </c>
      <c r="O21" s="56">
        <v>8327.8121776335574</v>
      </c>
    </row>
    <row r="22" spans="2:15" ht="12.75" customHeight="1" x14ac:dyDescent="0.3">
      <c r="B22" s="57"/>
      <c r="C22" s="58" t="s">
        <v>517</v>
      </c>
      <c r="D22" s="57"/>
      <c r="E22" s="56"/>
      <c r="F22" s="73"/>
      <c r="G22" s="73">
        <f t="shared" ref="G22:O22" si="3">(G21-F21)/F21</f>
        <v>0.27414584792590863</v>
      </c>
      <c r="H22" s="73">
        <f t="shared" si="3"/>
        <v>0.1576214763460892</v>
      </c>
      <c r="I22" s="73">
        <f t="shared" si="3"/>
        <v>0.15723934149430127</v>
      </c>
      <c r="J22" s="73">
        <f t="shared" si="3"/>
        <v>0.14102681014043417</v>
      </c>
      <c r="K22" s="72">
        <f t="shared" si="3"/>
        <v>8.1207114702455979E-2</v>
      </c>
      <c r="L22" s="72">
        <f t="shared" si="3"/>
        <v>0.1171538832938427</v>
      </c>
      <c r="M22" s="72">
        <f t="shared" si="3"/>
        <v>0.12814973801367396</v>
      </c>
      <c r="N22" s="72">
        <f t="shared" si="3"/>
        <v>0.10940229344980248</v>
      </c>
      <c r="O22" s="72">
        <f t="shared" si="3"/>
        <v>0.10064975010301842</v>
      </c>
    </row>
    <row r="23" spans="2:15" ht="12.75" customHeight="1" x14ac:dyDescent="0.3">
      <c r="B23" s="57" t="s">
        <v>516</v>
      </c>
      <c r="C23" s="59" t="s">
        <v>515</v>
      </c>
      <c r="D23" s="57" t="s">
        <v>284</v>
      </c>
      <c r="E23" s="56">
        <v>214.4</v>
      </c>
      <c r="F23" s="56">
        <v>216</v>
      </c>
      <c r="G23" s="56">
        <v>223.9</v>
      </c>
      <c r="H23" s="56">
        <v>242.1</v>
      </c>
      <c r="I23" s="56">
        <v>299.10000000000002</v>
      </c>
      <c r="J23" s="56">
        <v>343</v>
      </c>
      <c r="K23" s="56">
        <v>388.04945444524589</v>
      </c>
      <c r="L23" s="56">
        <v>436.168767930689</v>
      </c>
      <c r="M23" s="56">
        <v>492.00268391226416</v>
      </c>
      <c r="N23" s="56">
        <v>457.87424817183302</v>
      </c>
      <c r="O23" s="56">
        <v>496.48605703893702</v>
      </c>
    </row>
    <row r="24" spans="2:15" ht="12.75" customHeight="1" x14ac:dyDescent="0.3">
      <c r="B24" s="57" t="s">
        <v>514</v>
      </c>
      <c r="C24" s="59" t="s">
        <v>513</v>
      </c>
      <c r="D24" s="57" t="s">
        <v>284</v>
      </c>
      <c r="E24" s="56">
        <v>72.599999999999994</v>
      </c>
      <c r="F24" s="56">
        <v>54.4</v>
      </c>
      <c r="G24" s="56">
        <v>66.5</v>
      </c>
      <c r="H24" s="56">
        <v>64.099999999999994</v>
      </c>
      <c r="I24" s="56">
        <v>66.599999999999994</v>
      </c>
      <c r="J24" s="56">
        <v>79</v>
      </c>
      <c r="K24" s="56">
        <v>90.830900347428596</v>
      </c>
      <c r="L24" s="56">
        <v>94.865200244266944</v>
      </c>
      <c r="M24" s="56">
        <v>101.11898630935356</v>
      </c>
      <c r="N24" s="56">
        <v>116.09675265071824</v>
      </c>
      <c r="O24" s="56">
        <v>122.01158812661291</v>
      </c>
    </row>
    <row r="25" spans="2:15" ht="12.75" customHeight="1" x14ac:dyDescent="0.3">
      <c r="B25" s="57" t="s">
        <v>512</v>
      </c>
      <c r="C25" s="59" t="s">
        <v>511</v>
      </c>
      <c r="D25" s="57" t="s">
        <v>284</v>
      </c>
      <c r="E25" s="56">
        <v>16.399999999999999</v>
      </c>
      <c r="F25" s="56">
        <v>15.5</v>
      </c>
      <c r="G25" s="56">
        <v>34.5</v>
      </c>
      <c r="H25" s="56">
        <v>30.9</v>
      </c>
      <c r="I25" s="56">
        <v>52.8</v>
      </c>
      <c r="J25" s="56">
        <v>58</v>
      </c>
      <c r="K25" s="56">
        <v>42.463644126002599</v>
      </c>
      <c r="L25" s="56">
        <v>41.113641555762243</v>
      </c>
      <c r="M25" s="56">
        <v>40.030509382149454</v>
      </c>
      <c r="N25" s="56">
        <v>21.25</v>
      </c>
      <c r="O25" s="56">
        <v>17.25</v>
      </c>
    </row>
    <row r="26" spans="2:15" ht="12.75" customHeight="1" x14ac:dyDescent="0.3">
      <c r="B26" s="57" t="s">
        <v>352</v>
      </c>
      <c r="C26" s="58" t="s">
        <v>351</v>
      </c>
      <c r="D26" s="57" t="s">
        <v>284</v>
      </c>
      <c r="E26" s="56">
        <v>303.39999999999998</v>
      </c>
      <c r="F26" s="56">
        <v>285.89999999999998</v>
      </c>
      <c r="G26" s="56">
        <v>324.89999999999998</v>
      </c>
      <c r="H26" s="56">
        <v>337.1</v>
      </c>
      <c r="I26" s="56">
        <v>418.5</v>
      </c>
      <c r="J26" s="56">
        <v>480</v>
      </c>
      <c r="K26" s="56">
        <v>526.77511243859226</v>
      </c>
      <c r="L26" s="56">
        <v>573.88693046953108</v>
      </c>
      <c r="M26" s="56">
        <v>633.36988175149395</v>
      </c>
      <c r="N26" s="56">
        <v>595.22100082255099</v>
      </c>
      <c r="O26" s="56">
        <v>635.74764516555001</v>
      </c>
    </row>
    <row r="27" spans="2:15" ht="12.75" customHeight="1" x14ac:dyDescent="0.3">
      <c r="B27" s="57"/>
      <c r="C27" s="71" t="s">
        <v>510</v>
      </c>
      <c r="D27" s="70"/>
      <c r="E27" s="69"/>
      <c r="F27" s="69"/>
      <c r="G27" s="68">
        <f t="shared" ref="G27:O27" si="4">(G26-F26)/F26</f>
        <v>0.13641133263378805</v>
      </c>
      <c r="H27" s="68">
        <f t="shared" si="4"/>
        <v>3.755001538935071E-2</v>
      </c>
      <c r="I27" s="68">
        <f t="shared" si="4"/>
        <v>0.24147137347967954</v>
      </c>
      <c r="J27" s="68">
        <f t="shared" si="4"/>
        <v>0.14695340501792115</v>
      </c>
      <c r="K27" s="67">
        <f t="shared" si="4"/>
        <v>9.7448150913733877E-2</v>
      </c>
      <c r="L27" s="67">
        <f t="shared" si="4"/>
        <v>8.9434403635442791E-2</v>
      </c>
      <c r="M27" s="67">
        <f t="shared" si="4"/>
        <v>0.10364925235933901</v>
      </c>
      <c r="N27" s="67">
        <f t="shared" si="4"/>
        <v>-6.0231599304102802E-2</v>
      </c>
      <c r="O27" s="67">
        <f t="shared" si="4"/>
        <v>6.8086717852687023E-2</v>
      </c>
    </row>
    <row r="28" spans="2:15" ht="12.75" customHeight="1" x14ac:dyDescent="0.3">
      <c r="B28" s="57" t="s">
        <v>348</v>
      </c>
      <c r="C28" s="57" t="s">
        <v>347</v>
      </c>
      <c r="D28" s="57" t="s">
        <v>284</v>
      </c>
      <c r="E28" s="56">
        <v>1753.2</v>
      </c>
      <c r="F28" s="56">
        <v>2283.9</v>
      </c>
      <c r="G28" s="56">
        <v>2949.4</v>
      </c>
      <c r="H28" s="56">
        <v>3453.3</v>
      </c>
      <c r="I28" s="56">
        <v>3967.9</v>
      </c>
      <c r="J28" s="56">
        <v>4525</v>
      </c>
      <c r="K28" s="56">
        <v>4895.2554055856535</v>
      </c>
      <c r="L28" s="56">
        <v>5482.4633475740329</v>
      </c>
      <c r="M28" s="56">
        <v>6150.0739504726353</v>
      </c>
      <c r="N28" s="56">
        <v>6746.6251613401464</v>
      </c>
      <c r="O28" s="56">
        <v>7403.7315241245997</v>
      </c>
    </row>
    <row r="29" spans="2:15" ht="12.75" customHeight="1" x14ac:dyDescent="0.3">
      <c r="B29" s="57" t="s">
        <v>269</v>
      </c>
      <c r="C29" s="70" t="s">
        <v>92</v>
      </c>
      <c r="D29" s="70" t="s">
        <v>268</v>
      </c>
      <c r="E29" s="69" t="s">
        <v>268</v>
      </c>
      <c r="F29" s="69" t="s">
        <v>268</v>
      </c>
      <c r="G29" s="68">
        <f t="shared" ref="G29:O29" si="5">(G28-F28)/F28</f>
        <v>0.29138753885896929</v>
      </c>
      <c r="H29" s="68">
        <f t="shared" si="5"/>
        <v>0.17084830813046725</v>
      </c>
      <c r="I29" s="68">
        <f t="shared" si="5"/>
        <v>0.14901688240233976</v>
      </c>
      <c r="J29" s="68">
        <f t="shared" si="5"/>
        <v>0.14040172383376595</v>
      </c>
      <c r="K29" s="67">
        <f t="shared" si="5"/>
        <v>8.182439902445382E-2</v>
      </c>
      <c r="L29" s="67">
        <f t="shared" si="5"/>
        <v>0.11995450560523463</v>
      </c>
      <c r="M29" s="67">
        <f t="shared" si="5"/>
        <v>0.1217720138875196</v>
      </c>
      <c r="N29" s="67">
        <f t="shared" si="5"/>
        <v>9.6999030527375366E-2</v>
      </c>
      <c r="O29" s="67">
        <f t="shared" si="5"/>
        <v>9.7397787348530565E-2</v>
      </c>
    </row>
    <row r="30" spans="2:15" ht="12.75" customHeight="1" x14ac:dyDescent="0.3">
      <c r="B30" s="57" t="s">
        <v>269</v>
      </c>
      <c r="C30" s="58" t="s">
        <v>509</v>
      </c>
      <c r="D30" s="57" t="s">
        <v>268</v>
      </c>
      <c r="E30" s="56" t="s">
        <v>268</v>
      </c>
      <c r="F30" s="56" t="s">
        <v>268</v>
      </c>
      <c r="G30" s="56" t="s">
        <v>268</v>
      </c>
      <c r="H30" s="56" t="s">
        <v>268</v>
      </c>
      <c r="I30" s="56" t="s">
        <v>268</v>
      </c>
      <c r="J30" s="56" t="s">
        <v>268</v>
      </c>
      <c r="K30" s="56" t="s">
        <v>268</v>
      </c>
      <c r="L30" s="56" t="s">
        <v>268</v>
      </c>
      <c r="M30" s="56" t="s">
        <v>268</v>
      </c>
      <c r="N30" s="56" t="s">
        <v>268</v>
      </c>
      <c r="O30" s="56" t="s">
        <v>268</v>
      </c>
    </row>
    <row r="31" spans="2:15" ht="12.75" customHeight="1" x14ac:dyDescent="0.3">
      <c r="B31" s="57" t="s">
        <v>508</v>
      </c>
      <c r="C31" s="59" t="s">
        <v>507</v>
      </c>
      <c r="D31" s="57" t="s">
        <v>284</v>
      </c>
      <c r="E31" s="56">
        <v>1883.9</v>
      </c>
      <c r="F31" s="56">
        <v>2437.4</v>
      </c>
      <c r="G31" s="56">
        <v>3138.5</v>
      </c>
      <c r="H31" s="56">
        <v>3662.2</v>
      </c>
      <c r="I31" s="56">
        <v>4136.7</v>
      </c>
      <c r="J31" s="56">
        <v>4716</v>
      </c>
      <c r="K31" s="56">
        <v>5131.5808774741909</v>
      </c>
      <c r="L31" s="56">
        <v>5754.9974086189904</v>
      </c>
      <c r="M31" s="56">
        <v>6530.5843877928755</v>
      </c>
      <c r="N31" s="56">
        <v>7252.8819667573252</v>
      </c>
      <c r="O31" s="56">
        <v>8002.2081166206872</v>
      </c>
    </row>
    <row r="32" spans="2:15" ht="12.75" customHeight="1" x14ac:dyDescent="0.3">
      <c r="B32" s="57" t="s">
        <v>506</v>
      </c>
      <c r="C32" s="59" t="s">
        <v>505</v>
      </c>
      <c r="D32" s="57" t="s">
        <v>284</v>
      </c>
      <c r="E32" s="56">
        <v>172.7</v>
      </c>
      <c r="F32" s="56">
        <v>132.4</v>
      </c>
      <c r="G32" s="56">
        <v>135.80000000000001</v>
      </c>
      <c r="H32" s="56">
        <v>226.5</v>
      </c>
      <c r="I32" s="56">
        <v>249.7</v>
      </c>
      <c r="J32" s="56">
        <v>289</v>
      </c>
      <c r="K32" s="56">
        <v>278.79068158691024</v>
      </c>
      <c r="L32" s="56">
        <v>285.76123100890908</v>
      </c>
      <c r="M32" s="56">
        <v>295.44777926794177</v>
      </c>
      <c r="N32" s="56">
        <v>313.387118257314</v>
      </c>
      <c r="O32" s="56">
        <v>325.60406101287032</v>
      </c>
    </row>
    <row r="33" spans="2:15" ht="12.75" customHeight="1" x14ac:dyDescent="0.3">
      <c r="B33" s="57" t="s">
        <v>358</v>
      </c>
      <c r="C33" s="58" t="s">
        <v>357</v>
      </c>
      <c r="D33" s="57" t="s">
        <v>284</v>
      </c>
      <c r="E33" s="56">
        <v>2056.6</v>
      </c>
      <c r="F33" s="56">
        <v>2569.8000000000002</v>
      </c>
      <c r="G33" s="56">
        <v>3274.3</v>
      </c>
      <c r="H33" s="56">
        <v>3790.4</v>
      </c>
      <c r="I33" s="56">
        <v>4386.3999999999996</v>
      </c>
      <c r="J33" s="56">
        <v>5005</v>
      </c>
      <c r="K33" s="56">
        <v>5411.4416090857922</v>
      </c>
      <c r="L33" s="56">
        <v>6045.4130078080734</v>
      </c>
      <c r="M33" s="56">
        <v>6820.1311009431347</v>
      </c>
      <c r="N33" s="56">
        <v>7566.26908501464</v>
      </c>
      <c r="O33" s="56">
        <v>8327.8121776335574</v>
      </c>
    </row>
    <row r="34" spans="2:15" ht="12.75" customHeight="1" x14ac:dyDescent="0.3">
      <c r="B34" s="57" t="s">
        <v>504</v>
      </c>
      <c r="C34" s="59" t="s">
        <v>503</v>
      </c>
      <c r="D34" s="57" t="s">
        <v>284</v>
      </c>
      <c r="E34" s="56">
        <v>202.5</v>
      </c>
      <c r="F34" s="56">
        <v>202.9</v>
      </c>
      <c r="G34" s="56">
        <v>209.6</v>
      </c>
      <c r="H34" s="56">
        <v>224.2</v>
      </c>
      <c r="I34" s="56">
        <v>273</v>
      </c>
      <c r="J34" s="56">
        <v>309</v>
      </c>
      <c r="K34" s="56">
        <v>352.31164833033603</v>
      </c>
      <c r="L34" s="56">
        <v>393.98413329576641</v>
      </c>
      <c r="M34" s="56">
        <v>453.28796568474161</v>
      </c>
      <c r="N34" s="56">
        <v>463.08487621416299</v>
      </c>
      <c r="O34" s="56">
        <v>506.05974181203499</v>
      </c>
    </row>
    <row r="35" spans="2:15" ht="12.75" customHeight="1" x14ac:dyDescent="0.3">
      <c r="B35" s="57" t="s">
        <v>502</v>
      </c>
      <c r="C35" s="59" t="s">
        <v>501</v>
      </c>
      <c r="D35" s="57" t="s">
        <v>284</v>
      </c>
      <c r="E35" s="56">
        <v>68.599999999999994</v>
      </c>
      <c r="F35" s="56">
        <v>49.9</v>
      </c>
      <c r="G35" s="56">
        <v>60.7</v>
      </c>
      <c r="H35" s="56">
        <v>57.7</v>
      </c>
      <c r="I35" s="56">
        <v>57.5</v>
      </c>
      <c r="J35" s="56">
        <v>67</v>
      </c>
      <c r="K35" s="56">
        <v>75.548428885358263</v>
      </c>
      <c r="L35" s="56">
        <v>76.955634232793855</v>
      </c>
      <c r="M35" s="56">
        <v>80.979236773954824</v>
      </c>
      <c r="N35" s="56">
        <v>80.945187140064562</v>
      </c>
      <c r="O35" s="56">
        <v>84.438895349593366</v>
      </c>
    </row>
    <row r="36" spans="2:15" ht="12.75" customHeight="1" x14ac:dyDescent="0.3">
      <c r="B36" s="57" t="s">
        <v>500</v>
      </c>
      <c r="C36" s="59" t="s">
        <v>499</v>
      </c>
      <c r="D36" s="57" t="s">
        <v>284</v>
      </c>
      <c r="E36" s="56" t="s">
        <v>9</v>
      </c>
      <c r="F36" s="56" t="s">
        <v>9</v>
      </c>
      <c r="G36" s="56" t="s">
        <v>9</v>
      </c>
      <c r="H36" s="56" t="s">
        <v>9</v>
      </c>
      <c r="I36" s="56">
        <v>1.6</v>
      </c>
      <c r="J36" s="56">
        <v>5</v>
      </c>
      <c r="K36" s="56">
        <v>52</v>
      </c>
      <c r="L36" s="56" t="s">
        <v>9</v>
      </c>
      <c r="M36" s="56" t="s">
        <v>9</v>
      </c>
      <c r="N36" s="56" t="s">
        <v>9</v>
      </c>
      <c r="O36" s="56" t="s">
        <v>9</v>
      </c>
    </row>
    <row r="37" spans="2:15" ht="12.75" customHeight="1" x14ac:dyDescent="0.3">
      <c r="B37" s="57" t="s">
        <v>356</v>
      </c>
      <c r="C37" s="58" t="s">
        <v>355</v>
      </c>
      <c r="D37" s="57" t="s">
        <v>284</v>
      </c>
      <c r="E37" s="56">
        <v>271.10000000000002</v>
      </c>
      <c r="F37" s="56">
        <v>252.8</v>
      </c>
      <c r="G37" s="56">
        <v>270.3</v>
      </c>
      <c r="H37" s="56">
        <v>281.89999999999998</v>
      </c>
      <c r="I37" s="56">
        <v>332.1</v>
      </c>
      <c r="J37" s="56">
        <v>381</v>
      </c>
      <c r="K37" s="56">
        <v>431.86353005021363</v>
      </c>
      <c r="L37" s="56">
        <v>470.1586009930449</v>
      </c>
      <c r="M37" s="56">
        <v>531.32151653293352</v>
      </c>
      <c r="N37" s="56">
        <v>544.03006335422731</v>
      </c>
      <c r="O37" s="56">
        <v>590.49863716162838</v>
      </c>
    </row>
    <row r="38" spans="2:15" ht="12.75" customHeight="1" x14ac:dyDescent="0.3">
      <c r="B38" s="57" t="s">
        <v>498</v>
      </c>
      <c r="C38" s="59" t="s">
        <v>497</v>
      </c>
      <c r="D38" s="57" t="s">
        <v>284</v>
      </c>
      <c r="E38" s="56">
        <v>1681.4</v>
      </c>
      <c r="F38" s="56">
        <v>2234.5</v>
      </c>
      <c r="G38" s="56">
        <v>2928.9</v>
      </c>
      <c r="H38" s="56">
        <v>3339.7</v>
      </c>
      <c r="I38" s="56">
        <v>3863.7</v>
      </c>
      <c r="J38" s="56">
        <v>4407</v>
      </c>
      <c r="K38" s="56">
        <v>4779.2692291438543</v>
      </c>
      <c r="L38" s="56">
        <v>5361.0132753232247</v>
      </c>
      <c r="M38" s="56">
        <v>6077.2964221081338</v>
      </c>
      <c r="N38" s="56">
        <v>6789.7970905431621</v>
      </c>
      <c r="O38" s="56">
        <v>7496.1483748086521</v>
      </c>
    </row>
    <row r="39" spans="2:15" ht="12.75" customHeight="1" x14ac:dyDescent="0.3">
      <c r="B39" s="57" t="s">
        <v>496</v>
      </c>
      <c r="C39" s="59" t="s">
        <v>495</v>
      </c>
      <c r="D39" s="57" t="s">
        <v>284</v>
      </c>
      <c r="E39" s="56">
        <v>104.1</v>
      </c>
      <c r="F39" s="56">
        <v>82.5</v>
      </c>
      <c r="G39" s="56">
        <v>75.099999999999994</v>
      </c>
      <c r="H39" s="56">
        <v>168.8</v>
      </c>
      <c r="I39" s="56">
        <v>192.2</v>
      </c>
      <c r="J39" s="56">
        <v>222</v>
      </c>
      <c r="K39" s="56">
        <v>203.24225270155202</v>
      </c>
      <c r="L39" s="56">
        <v>208.80559677611524</v>
      </c>
      <c r="M39" s="56">
        <v>214.46854249398692</v>
      </c>
      <c r="N39" s="56">
        <v>232.44193111724942</v>
      </c>
      <c r="O39" s="56">
        <v>241.16516566327698</v>
      </c>
    </row>
    <row r="40" spans="2:15" ht="12.75" customHeight="1" x14ac:dyDescent="0.3">
      <c r="B40" s="57" t="s">
        <v>350</v>
      </c>
      <c r="C40" s="58" t="s">
        <v>349</v>
      </c>
      <c r="D40" s="57" t="s">
        <v>284</v>
      </c>
      <c r="E40" s="56">
        <v>1785.5</v>
      </c>
      <c r="F40" s="56">
        <v>2317</v>
      </c>
      <c r="G40" s="56">
        <v>3004</v>
      </c>
      <c r="H40" s="56">
        <v>3508.5</v>
      </c>
      <c r="I40" s="56">
        <v>4054.3</v>
      </c>
      <c r="J40" s="56">
        <v>4624</v>
      </c>
      <c r="K40" s="56">
        <v>4979.5780790355784</v>
      </c>
      <c r="L40" s="56">
        <v>5575.2544068150291</v>
      </c>
      <c r="M40" s="56">
        <v>6288.8095844102008</v>
      </c>
      <c r="N40" s="56">
        <v>7022.2390216604135</v>
      </c>
      <c r="O40" s="56">
        <v>7737.3135404719269</v>
      </c>
    </row>
    <row r="41" spans="2:15" s="55" customFormat="1" ht="4.95" customHeight="1" x14ac:dyDescent="0.3">
      <c r="B41" s="55" t="s">
        <v>269</v>
      </c>
      <c r="C41" s="55" t="s">
        <v>268</v>
      </c>
      <c r="D41" s="55" t="s">
        <v>268</v>
      </c>
      <c r="E41" s="55" t="s">
        <v>268</v>
      </c>
      <c r="F41" s="55" t="s">
        <v>268</v>
      </c>
      <c r="G41" s="55" t="s">
        <v>268</v>
      </c>
      <c r="H41" s="55" t="s">
        <v>268</v>
      </c>
      <c r="I41" s="55" t="s">
        <v>268</v>
      </c>
      <c r="J41" s="55" t="s">
        <v>268</v>
      </c>
      <c r="K41" s="55" t="s">
        <v>268</v>
      </c>
      <c r="L41" s="55" t="s">
        <v>268</v>
      </c>
      <c r="M41" s="55" t="s">
        <v>268</v>
      </c>
      <c r="N41" s="55" t="s">
        <v>268</v>
      </c>
      <c r="O41" s="55" t="s">
        <v>268</v>
      </c>
    </row>
    <row r="43" spans="2:15" ht="12.75" customHeight="1" x14ac:dyDescent="0.3">
      <c r="C43" s="54" t="s">
        <v>267</v>
      </c>
    </row>
    <row r="44" spans="2:15" ht="12.75" customHeight="1" x14ac:dyDescent="0.3">
      <c r="C44" s="54" t="s">
        <v>266</v>
      </c>
    </row>
    <row r="45" spans="2:15" ht="12.75" customHeight="1" x14ac:dyDescent="0.3">
      <c r="C45" s="54" t="s">
        <v>265</v>
      </c>
    </row>
    <row r="46" spans="2:15" ht="12.75" customHeight="1" x14ac:dyDescent="0.3">
      <c r="C46" s="54" t="s">
        <v>264</v>
      </c>
    </row>
  </sheetData>
  <customSheetViews>
    <customSheetView guid="{F468AAA2-EABC-4799-A6DA-AB7194C76735}">
      <pane xSplit="4" ySplit="10" topLeftCell="E19" activePane="bottomRight" state="frozen"/>
      <selection pane="bottomRight" activeCell="G15" sqref="G15"/>
      <pageMargins left="0.7" right="0.7" top="0.75" bottom="0.75" header="0.3" footer="0.3"/>
      <pageSetup orientation="portrait" r:id="rId1"/>
    </customSheetView>
  </customSheetViews>
  <mergeCells count="1">
    <mergeCell ref="E1:G1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80" zoomScaleNormal="80" workbookViewId="0">
      <selection activeCell="I32" sqref="I32"/>
    </sheetView>
  </sheetViews>
  <sheetFormatPr defaultColWidth="8.77734375" defaultRowHeight="14.4" x14ac:dyDescent="0.3"/>
  <cols>
    <col min="1" max="1" width="24.109375" style="176" bestFit="1" customWidth="1"/>
    <col min="2" max="2" width="17.44140625" style="176" customWidth="1"/>
    <col min="3" max="3" width="12.44140625" style="176" customWidth="1"/>
    <col min="4" max="4" width="17.5546875" style="176" customWidth="1"/>
    <col min="5" max="5" width="11.109375" style="176" bestFit="1" customWidth="1"/>
    <col min="6" max="6" width="11.109375" style="176" customWidth="1"/>
    <col min="7" max="7" width="17.33203125" style="176" customWidth="1"/>
    <col min="8" max="8" width="19.88671875" style="176" customWidth="1"/>
    <col min="9" max="9" width="14.77734375" style="176" customWidth="1"/>
    <col min="10" max="10" width="11.109375" style="176" bestFit="1" customWidth="1"/>
    <col min="11" max="11" width="11.44140625" style="176" customWidth="1"/>
    <col min="12" max="12" width="15.88671875" style="176" customWidth="1"/>
    <col min="13" max="13" width="11.5546875" style="176" customWidth="1"/>
    <col min="14" max="14" width="15.5546875" style="176" customWidth="1"/>
    <col min="15" max="15" width="15.21875" style="176" customWidth="1"/>
    <col min="16" max="16" width="23.44140625" style="176" bestFit="1" customWidth="1"/>
    <col min="17" max="17" width="10.33203125" style="176" customWidth="1"/>
    <col min="18" max="18" width="17.109375" style="176" customWidth="1"/>
    <col min="19" max="19" width="17.44140625" style="176" customWidth="1"/>
    <col min="20" max="20" width="14.33203125" style="176" customWidth="1"/>
    <col min="21" max="21" width="7.77734375" style="176" bestFit="1" customWidth="1"/>
    <col min="22" max="22" width="18.77734375" style="176" bestFit="1" customWidth="1"/>
    <col min="23" max="23" width="7.77734375" style="176" bestFit="1" customWidth="1"/>
    <col min="24" max="24" width="13.6640625" style="176" customWidth="1"/>
    <col min="25" max="25" width="11.109375" style="176" customWidth="1"/>
    <col min="26" max="26" width="7.77734375" style="176" bestFit="1" customWidth="1"/>
    <col min="27" max="27" width="29.5546875" style="176" customWidth="1"/>
    <col min="28" max="28" width="18.44140625" style="176" bestFit="1" customWidth="1"/>
    <col min="29" max="29" width="17.21875" style="261" customWidth="1"/>
    <col min="30" max="31" width="7.44140625" style="261" bestFit="1" customWidth="1"/>
    <col min="32" max="32" width="8.77734375" style="261"/>
    <col min="33" max="16384" width="8.77734375" style="176"/>
  </cols>
  <sheetData>
    <row r="1" spans="1:32" s="258" customFormat="1" x14ac:dyDescent="0.3">
      <c r="AC1" s="261"/>
      <c r="AD1" s="261"/>
      <c r="AE1" s="261"/>
      <c r="AF1" s="261"/>
    </row>
    <row r="2" spans="1:32" s="258" customFormat="1" ht="17.399999999999999" x14ac:dyDescent="0.3">
      <c r="A2" s="285">
        <v>45024</v>
      </c>
      <c r="B2" s="318" t="s">
        <v>750</v>
      </c>
      <c r="C2" s="318"/>
      <c r="D2" s="318"/>
      <c r="E2" s="318"/>
      <c r="F2" s="318"/>
      <c r="G2" s="318"/>
      <c r="H2" s="271"/>
      <c r="I2" s="271" t="s">
        <v>749</v>
      </c>
      <c r="J2" s="271"/>
      <c r="K2" s="271"/>
      <c r="L2" s="271"/>
      <c r="M2" s="318" t="s">
        <v>763</v>
      </c>
      <c r="N2" s="318"/>
      <c r="O2" s="318"/>
      <c r="P2" s="318"/>
      <c r="Q2" s="271"/>
      <c r="R2" s="318" t="s">
        <v>764</v>
      </c>
      <c r="S2" s="318"/>
      <c r="T2" s="318"/>
      <c r="U2" s="271"/>
      <c r="V2" s="286" t="s">
        <v>238</v>
      </c>
      <c r="W2" s="271"/>
      <c r="X2" s="318" t="s">
        <v>746</v>
      </c>
      <c r="Y2" s="318"/>
      <c r="Z2" s="271"/>
      <c r="AA2" s="286" t="s">
        <v>752</v>
      </c>
      <c r="AB2" s="286"/>
      <c r="AC2" s="286"/>
      <c r="AD2" s="286"/>
      <c r="AE2" s="286"/>
      <c r="AF2" s="261"/>
    </row>
    <row r="3" spans="1:32" s="258" customFormat="1" ht="17.399999999999999" x14ac:dyDescent="0.3">
      <c r="A3" s="272"/>
      <c r="B3" s="271" t="s">
        <v>744</v>
      </c>
      <c r="C3" s="271" t="s">
        <v>91</v>
      </c>
      <c r="D3" s="271" t="s">
        <v>743</v>
      </c>
      <c r="E3" s="271" t="s">
        <v>45</v>
      </c>
      <c r="F3" s="271" t="s">
        <v>43</v>
      </c>
      <c r="G3" s="271" t="s">
        <v>163</v>
      </c>
      <c r="H3" s="271" t="s">
        <v>676</v>
      </c>
      <c r="I3" s="271" t="s">
        <v>743</v>
      </c>
      <c r="J3" s="271" t="s">
        <v>45</v>
      </c>
      <c r="K3" s="271" t="s">
        <v>43</v>
      </c>
      <c r="L3" s="271" t="s">
        <v>163</v>
      </c>
      <c r="M3" s="271"/>
      <c r="N3" s="271" t="s">
        <v>91</v>
      </c>
      <c r="O3" s="271" t="s">
        <v>45</v>
      </c>
      <c r="P3" s="271" t="s">
        <v>765</v>
      </c>
      <c r="Q3" s="271"/>
      <c r="R3" s="271" t="s">
        <v>91</v>
      </c>
      <c r="S3" s="271" t="s">
        <v>45</v>
      </c>
      <c r="T3" s="271" t="s">
        <v>742</v>
      </c>
      <c r="U3" s="271"/>
      <c r="V3" s="271" t="s">
        <v>741</v>
      </c>
      <c r="W3" s="271"/>
      <c r="X3" s="271" t="s">
        <v>762</v>
      </c>
      <c r="Y3" s="271" t="s">
        <v>739</v>
      </c>
      <c r="Z3" s="271"/>
      <c r="AA3" s="271" t="s">
        <v>766</v>
      </c>
      <c r="AB3" s="271" t="s">
        <v>751</v>
      </c>
      <c r="AC3" s="286" t="s">
        <v>767</v>
      </c>
      <c r="AD3" s="286"/>
      <c r="AE3" s="286"/>
      <c r="AF3" s="261"/>
    </row>
    <row r="4" spans="1:32" s="258" customFormat="1" ht="17.399999999999999" x14ac:dyDescent="0.3">
      <c r="A4" s="272"/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86"/>
      <c r="AD4" s="286"/>
      <c r="AE4" s="286"/>
      <c r="AF4" s="261"/>
    </row>
    <row r="5" spans="1:32" s="258" customFormat="1" x14ac:dyDescent="0.3">
      <c r="A5" s="209" t="str">
        <f>COMP!A15</f>
        <v>Adobe Inc</v>
      </c>
      <c r="B5" s="176">
        <v>1.31</v>
      </c>
      <c r="C5" s="268">
        <f>'Revenue,EBITDA,EPS (2)'!H11</f>
        <v>18196.013671875</v>
      </c>
      <c r="D5" s="256">
        <f>'Revenue,EBITDA,EPS (2)'!H59/C5</f>
        <v>0.89525704194095568</v>
      </c>
      <c r="E5" s="256">
        <f>'Revenue,EBITDA,EPS (2)'!H23/'COMP BENCHMARK'!C5</f>
        <v>0.49817874128723466</v>
      </c>
      <c r="F5" s="256">
        <f>'ebit,debt,roa'!H59/'COMP BENCHMARK'!C5</f>
        <v>0.45040358577852141</v>
      </c>
      <c r="G5" s="256">
        <f>'ebit,debt,roa'!H47/'COMP BENCHMARK'!C5</f>
        <v>0.36650557369032261</v>
      </c>
      <c r="H5" s="265">
        <f>'ebit,debt,roa'!I11</f>
        <v>20067.763671875</v>
      </c>
      <c r="I5" s="256">
        <f>'ebit,debt,roa'!I35/'ebit,debt,roa'!I11</f>
        <v>0.89501527782576518</v>
      </c>
      <c r="J5" s="256">
        <f>'ebit,debt,roa'!I23/H5</f>
        <v>0.49353314137305293</v>
      </c>
      <c r="K5" s="256">
        <f>'ebit,debt,roa'!I59/C5</f>
        <v>0.49522495859165583</v>
      </c>
      <c r="L5" s="256">
        <f>'ebit,debt,roa'!I47/H5</f>
        <v>0.36562129094829576</v>
      </c>
      <c r="M5" s="256"/>
      <c r="N5" s="256">
        <f>('ebit,debt,roa'!J11-'ebit,debt,roa'!G11)/'ebit,debt,roa'!G11</f>
        <v>9.4821079284050896E-2</v>
      </c>
      <c r="O5" s="256">
        <f>('ebit,debt,roa'!J23-'ebit,debt,roa'!G23)/'ebit,debt,roa'!G23</f>
        <v>8.4831335750198841E-2</v>
      </c>
      <c r="P5" s="256">
        <f>('Revenue,EBITDA,EPS'!J35-'Revenue,EBITDA,EPS'!G35)/'Revenue,EBITDA,EPS'!G35</f>
        <v>0.12862668250522719</v>
      </c>
      <c r="Q5" s="256"/>
      <c r="R5" s="256">
        <f>('Revenue,EBITDA,EPS (2)'!K11-'Revenue,EBITDA,EPS (2)'!J11)/'Revenue,EBITDA,EPS (2)'!J11</f>
        <v>0.11573029324608383</v>
      </c>
      <c r="S5" s="256">
        <f>('Revenue,EBITDA,EPS (2)'!K23-'Revenue,EBITDA,EPS (2)'!J23)/'Revenue,EBITDA,EPS (2)'!J23</f>
        <v>0.10512601180168078</v>
      </c>
      <c r="T5" s="256">
        <f>('Revenue,EBITDA,EPS'!K35-'Revenue,EBITDA,EPS'!J35)/'Revenue,EBITDA,EPS'!J35</f>
        <v>0.13460541831892808</v>
      </c>
      <c r="U5" s="256"/>
      <c r="V5" s="256">
        <f>446.01/C5</f>
        <v>2.4511412666686633E-2</v>
      </c>
      <c r="W5" s="256"/>
      <c r="X5" s="266">
        <f>'ebit,debt,roa'!H83*0.01</f>
        <v>0.45530414581298828</v>
      </c>
      <c r="Y5" s="256">
        <f>'ebit,debt,roa'!H71*0.01</f>
        <v>0.24146854400634765</v>
      </c>
      <c r="Z5" s="256"/>
      <c r="AA5" s="256">
        <f>'ebit,debt,roa'!H95*0.01</f>
        <v>0.21198650360107421</v>
      </c>
      <c r="AB5" s="260">
        <f>'ebit,debt,roa'!H107</f>
        <v>0.49075335264205933</v>
      </c>
      <c r="AC5" s="179">
        <f>'ebit,debt,roa'!H119</f>
        <v>1.7105209827423096</v>
      </c>
      <c r="AD5" s="269"/>
      <c r="AE5" s="269"/>
      <c r="AF5" s="261"/>
    </row>
    <row r="6" spans="1:32" s="258" customFormat="1" x14ac:dyDescent="0.3">
      <c r="A6" s="209" t="str">
        <f>COMP!A16</f>
        <v>Workday Inc</v>
      </c>
      <c r="B6" s="176">
        <v>1.26</v>
      </c>
      <c r="C6" s="268">
        <f>'Revenue,EBITDA,EPS (2)'!H12</f>
        <v>6395.7353515625</v>
      </c>
      <c r="D6" s="256">
        <f>'Revenue,EBITDA,EPS (2)'!H60/C6</f>
        <v>0.77410606707686225</v>
      </c>
      <c r="E6" s="256">
        <f>'Revenue,EBITDA,EPS (2)'!H24/'COMP BENCHMARK'!C6</f>
        <v>0.25909163714285322</v>
      </c>
      <c r="F6" s="256">
        <f>'ebit,debt,roa'!H60/'COMP BENCHMARK'!C6</f>
        <v>0.20175335798863775</v>
      </c>
      <c r="G6" s="256">
        <f>'ebit,debt,roa'!H48/'COMP BENCHMARK'!C6</f>
        <v>0.15945350012741949</v>
      </c>
      <c r="H6" s="265">
        <f>'ebit,debt,roa'!I12</f>
        <v>7426.7333984375</v>
      </c>
      <c r="I6" s="256">
        <f>'ebit,debt,roa'!I36/'ebit,debt,roa'!I12</f>
        <v>0.7930325214744296</v>
      </c>
      <c r="J6" s="256">
        <f>'ebit,debt,roa'!I24/H6</f>
        <v>0.28324856426220996</v>
      </c>
      <c r="K6" s="256">
        <f>'ebit,debt,roa'!I60/C6</f>
        <v>0.26925179635539004</v>
      </c>
      <c r="L6" s="256">
        <f>'ebit,debt,roa'!I48/H6</f>
        <v>0.18802620981660031</v>
      </c>
      <c r="M6" s="256"/>
      <c r="N6" s="256">
        <f>('ebit,debt,roa'!J12-'ebit,debt,roa'!G12)/'ebit,debt,roa'!G12</f>
        <v>0.20958598696459171</v>
      </c>
      <c r="O6" s="256">
        <f>('ebit,debt,roa'!J24-'ebit,debt,roa'!G24)/'ebit,debt,roa'!G24</f>
        <v>5.3947089435035719E-2</v>
      </c>
      <c r="P6" s="256">
        <f>('Revenue,EBITDA,EPS'!J36-'Revenue,EBITDA,EPS'!G36)/'Revenue,EBITDA,EPS'!G36</f>
        <v>-8.5390882625972969E-2</v>
      </c>
      <c r="Q6" s="256"/>
      <c r="R6" s="256">
        <f>('Revenue,EBITDA,EPS (2)'!K12-'Revenue,EBITDA,EPS (2)'!J12)/'Revenue,EBITDA,EPS (2)'!J12</f>
        <v>0.15768584355296289</v>
      </c>
      <c r="S6" s="256">
        <f>('Revenue,EBITDA,EPS (2)'!K24-'Revenue,EBITDA,EPS (2)'!J24)/'Revenue,EBITDA,EPS (2)'!J24</f>
        <v>0.28757853076173839</v>
      </c>
      <c r="T6" s="256">
        <f>('Revenue,EBITDA,EPS'!K36-'Revenue,EBITDA,EPS'!J36)/'Revenue,EBITDA,EPS'!J36</f>
        <v>0.40171645294080421</v>
      </c>
      <c r="U6" s="256"/>
      <c r="V6" s="256">
        <f>356.94/C6</f>
        <v>5.5809063443001648E-2</v>
      </c>
      <c r="W6" s="256"/>
      <c r="X6" s="266">
        <f>'ebit,debt,roa'!H84*0.01</f>
        <v>0.19227401733398439</v>
      </c>
      <c r="Y6" s="256">
        <f>'ebit,debt,roa'!H72*0.01</f>
        <v>8.1471395492553708E-2</v>
      </c>
      <c r="Z6" s="256"/>
      <c r="AA6" s="256">
        <f>'ebit,debt,roa'!H96*0.01</f>
        <v>0.34958839416503906</v>
      </c>
      <c r="AB6" s="260">
        <f>'ebit,debt,roa'!H108</f>
        <v>1.9892606735229492</v>
      </c>
      <c r="AC6" s="179">
        <f>'ebit,debt,roa'!H120</f>
        <v>0.42173093557357788</v>
      </c>
      <c r="AD6" s="269"/>
      <c r="AE6" s="261"/>
      <c r="AF6" s="261"/>
    </row>
    <row r="7" spans="1:32" s="258" customFormat="1" x14ac:dyDescent="0.3">
      <c r="A7" s="209" t="str">
        <f>COMP!A17</f>
        <v>PTC Inc</v>
      </c>
      <c r="B7" s="176">
        <v>1.19</v>
      </c>
      <c r="C7" s="268">
        <f>'Revenue,EBITDA,EPS (2)'!H13</f>
        <v>2024.2843017578125</v>
      </c>
      <c r="D7" s="256">
        <f>'Revenue,EBITDA,EPS (2)'!H61/C7</f>
        <v>0.81929799287062355</v>
      </c>
      <c r="E7" s="256">
        <f>'Revenue,EBITDA,EPS (2)'!H25/'COMP BENCHMARK'!C7</f>
        <v>0.41554442376522327</v>
      </c>
      <c r="F7" s="256">
        <f>'ebit,debt,roa'!H61/'COMP BENCHMARK'!C7</f>
        <v>0.37043579795304055</v>
      </c>
      <c r="G7" s="256">
        <f>'ebit,debt,roa'!H49/'COMP BENCHMARK'!C7</f>
        <v>0.26145854018501063</v>
      </c>
      <c r="H7" s="265">
        <f>'ebit,debt,roa'!I13</f>
        <v>2244.12841796875</v>
      </c>
      <c r="I7" s="256">
        <f>'ebit,debt,roa'!I37/'ebit,debt,roa'!I13</f>
        <v>0.81560098782086499</v>
      </c>
      <c r="J7" s="256">
        <f>'ebit,debt,roa'!I25/H7</f>
        <v>0.41079096383248387</v>
      </c>
      <c r="K7" s="256">
        <f>'ebit,debt,roa'!I61/C7</f>
        <v>0.41019353206250497</v>
      </c>
      <c r="L7" s="256">
        <f>'ebit,debt,roa'!I49/H7</f>
        <v>0.25188994174250295</v>
      </c>
      <c r="M7" s="256"/>
      <c r="N7" s="256">
        <f>('ebit,debt,roa'!J13-'ebit,debt,roa'!G13)/'ebit,debt,roa'!G13</f>
        <v>9.035894036732843E-2</v>
      </c>
      <c r="O7" s="256">
        <f>('ebit,debt,roa'!J25-'ebit,debt,roa'!G25)/'ebit,debt,roa'!G25</f>
        <v>4.9895868352823156E-2</v>
      </c>
      <c r="P7" s="256">
        <f>('Revenue,EBITDA,EPS'!J37-'Revenue,EBITDA,EPS'!G37)/'Revenue,EBITDA,EPS'!G37</f>
        <v>-4.9496810456628813E-2</v>
      </c>
      <c r="Q7" s="256"/>
      <c r="R7" s="256">
        <f>('Revenue,EBITDA,EPS (2)'!K13-'Revenue,EBITDA,EPS (2)'!J13)/'Revenue,EBITDA,EPS (2)'!J13</f>
        <v>0.12370373827630213</v>
      </c>
      <c r="S7" s="256">
        <f>('Revenue,EBITDA,EPS (2)'!K25-'Revenue,EBITDA,EPS (2)'!J25)/'Revenue,EBITDA,EPS (2)'!J25</f>
        <v>0.13595755644072602</v>
      </c>
      <c r="T7" s="256">
        <f>('Revenue,EBITDA,EPS'!K37-'Revenue,EBITDA,EPS'!J37)/'Revenue,EBITDA,EPS'!J37</f>
        <v>0.16723065041987364</v>
      </c>
      <c r="U7" s="256"/>
      <c r="V7" s="256">
        <f>22.06/C7</f>
        <v>1.0897678740502964E-2</v>
      </c>
      <c r="W7" s="256"/>
      <c r="X7" s="266">
        <f>'ebit,debt,roa'!H85*0.01</f>
        <v>0.23634958267211914</v>
      </c>
      <c r="Y7" s="256">
        <f>'ebit,debt,roa'!H73*0.01</f>
        <v>0.11012384414672852</v>
      </c>
      <c r="Z7" s="256"/>
      <c r="AA7" s="256">
        <f>'ebit,debt,roa'!H97*0.01</f>
        <v>0.40144554138183597</v>
      </c>
      <c r="AB7" s="260">
        <f>'ebit,debt,roa'!H109</f>
        <v>1.8585202693939209</v>
      </c>
      <c r="AC7" s="179">
        <f>'ebit,debt,roa'!H121</f>
        <v>0.32434839010238647</v>
      </c>
      <c r="AD7" s="269"/>
      <c r="AE7" s="261"/>
      <c r="AF7" s="261"/>
    </row>
    <row r="8" spans="1:32" s="258" customFormat="1" x14ac:dyDescent="0.3">
      <c r="A8" s="209" t="str">
        <f>COMP!A18</f>
        <v>ANSYS Inc</v>
      </c>
      <c r="B8" s="176">
        <v>1.25</v>
      </c>
      <c r="C8" s="268">
        <f>'Revenue,EBITDA,EPS (2)'!H14</f>
        <v>2129.56005859375</v>
      </c>
      <c r="D8" s="256">
        <f>'Revenue,EBITDA,EPS (2)'!H62/C8</f>
        <v>0.91600532542872726</v>
      </c>
      <c r="E8" s="256">
        <f>'Revenue,EBITDA,EPS (2)'!H26/'COMP BENCHMARK'!C8</f>
        <v>0.47414933808172216</v>
      </c>
      <c r="F8" s="256">
        <f>'ebit,debt,roa'!H62/'COMP BENCHMARK'!C8</f>
        <v>0.41842949493263421</v>
      </c>
      <c r="G8" s="256">
        <f>'ebit,debt,roa'!H50/'COMP BENCHMARK'!C8</f>
        <v>0.33514907921626824</v>
      </c>
      <c r="H8" s="265">
        <f>'ebit,debt,roa'!I14</f>
        <v>2341.290283203125</v>
      </c>
      <c r="I8" s="256">
        <f>'ebit,debt,roa'!I38/'ebit,debt,roa'!I14</f>
        <v>0.91202444231837054</v>
      </c>
      <c r="J8" s="256">
        <f>'ebit,debt,roa'!I26/H8</f>
        <v>0.47120337228914722</v>
      </c>
      <c r="K8" s="256">
        <f>'ebit,debt,roa'!I62/C8</f>
        <v>0.45826674445623239</v>
      </c>
      <c r="L8" s="256">
        <f>'ebit,debt,roa'!I50/H8</f>
        <v>0.3315841104075371</v>
      </c>
      <c r="M8" s="256"/>
      <c r="N8" s="256">
        <f>('ebit,debt,roa'!J14-'ebit,debt,roa'!G14)/'ebit,debt,roa'!G14</f>
        <v>0.10182990695174783</v>
      </c>
      <c r="O8" s="256">
        <f>('ebit,debt,roa'!J26-'ebit,debt,roa'!G26)/'ebit,debt,roa'!G26</f>
        <v>9.6498190951931864E-2</v>
      </c>
      <c r="P8" s="256">
        <f>('Revenue,EBITDA,EPS'!J38-'Revenue,EBITDA,EPS'!G38)/'Revenue,EBITDA,EPS'!G38</f>
        <v>7.6070130642709025E-2</v>
      </c>
      <c r="Q8" s="256"/>
      <c r="R8" s="256">
        <f>('Revenue,EBITDA,EPS (2)'!K14-'Revenue,EBITDA,EPS (2)'!J14)/'Revenue,EBITDA,EPS (2)'!J14</f>
        <v>9.2785756523798918E-2</v>
      </c>
      <c r="S8" s="256">
        <f>('Revenue,EBITDA,EPS (2)'!K26-'Revenue,EBITDA,EPS (2)'!J26)/'Revenue,EBITDA,EPS (2)'!J26</f>
        <v>8.227885327768257E-2</v>
      </c>
      <c r="T8" s="256">
        <f>('Revenue,EBITDA,EPS'!K38-'Revenue,EBITDA,EPS'!J38)/'Revenue,EBITDA,EPS'!J38</f>
        <v>0.10506425353984966</v>
      </c>
      <c r="U8" s="256"/>
      <c r="V8" s="256">
        <f>26.87/C8</f>
        <v>1.2617629585776296E-2</v>
      </c>
      <c r="W8" s="256"/>
      <c r="X8" s="266">
        <f>'ebit,debt,roa'!H86*0.01</f>
        <v>0.1486385440826416</v>
      </c>
      <c r="Y8" s="256">
        <f>'ebit,debt,roa'!H74*0.01</f>
        <v>0.10764148712158203</v>
      </c>
      <c r="Z8" s="256"/>
      <c r="AA8" s="256">
        <f>'ebit,debt,roa'!H98*0.01</f>
        <v>0.14681313514709474</v>
      </c>
      <c r="AB8" s="260">
        <f>'ebit,debt,roa'!H110</f>
        <v>0.854869544506073</v>
      </c>
      <c r="AC8" s="179">
        <f>'ebit,debt,roa'!H122</f>
        <v>0.7239220142364502</v>
      </c>
      <c r="AD8" s="269"/>
      <c r="AE8" s="261"/>
      <c r="AF8" s="261"/>
    </row>
    <row r="9" spans="1:32" s="258" customFormat="1" x14ac:dyDescent="0.3">
      <c r="A9" s="209" t="s">
        <v>683</v>
      </c>
      <c r="B9" s="209">
        <v>1.26</v>
      </c>
      <c r="C9" s="296">
        <v>6395.7353515625</v>
      </c>
      <c r="D9" s="297">
        <v>0.77410606707686225</v>
      </c>
      <c r="E9" s="297">
        <v>0.25909163714285322</v>
      </c>
      <c r="F9" s="297">
        <v>0.20175335798863775</v>
      </c>
      <c r="G9" s="297">
        <v>0.15945350012741949</v>
      </c>
      <c r="H9" s="296">
        <v>7426.7333984375</v>
      </c>
      <c r="I9" s="255">
        <v>0.7930325214744296</v>
      </c>
      <c r="J9" s="255">
        <v>0.28324856426220996</v>
      </c>
      <c r="K9" s="256">
        <v>0.26925179635539004</v>
      </c>
      <c r="L9" s="256">
        <v>0.18802620981660031</v>
      </c>
      <c r="M9" s="256"/>
      <c r="N9" s="256">
        <v>0.20958598696459171</v>
      </c>
      <c r="O9" s="298">
        <v>5.3947089435035719E-2</v>
      </c>
      <c r="P9" s="256">
        <v>-8.5390882625972969E-2</v>
      </c>
      <c r="Q9" s="256"/>
      <c r="R9" s="256">
        <v>0.15768584355296289</v>
      </c>
      <c r="S9" s="256">
        <v>0.28757853076173839</v>
      </c>
      <c r="T9" s="256">
        <v>0.40171645294080421</v>
      </c>
      <c r="U9" s="256"/>
      <c r="V9" s="256">
        <v>5.5809063443001648E-2</v>
      </c>
      <c r="W9" s="256"/>
      <c r="X9" s="256">
        <v>0.19227401733398439</v>
      </c>
      <c r="Y9" s="256">
        <v>8.1471395492553708E-2</v>
      </c>
      <c r="Z9" s="256"/>
      <c r="AA9" s="256">
        <v>0.34958839416503906</v>
      </c>
      <c r="AB9" s="260">
        <v>1.9892606735229492</v>
      </c>
      <c r="AC9" s="260">
        <v>0.42173093557357788</v>
      </c>
      <c r="AD9" s="256"/>
      <c r="AE9" s="299"/>
      <c r="AF9" s="300"/>
    </row>
    <row r="10" spans="1:32" s="258" customFormat="1" x14ac:dyDescent="0.3">
      <c r="A10" s="209" t="str">
        <f>COMP!A19</f>
        <v>Oracle Coporation</v>
      </c>
      <c r="B10" s="176">
        <v>1</v>
      </c>
      <c r="C10" s="268">
        <f>'Revenue,EBITDA,EPS (2)'!H15</f>
        <v>48769.62890625</v>
      </c>
      <c r="D10" s="256">
        <f>'Revenue,EBITDA,EPS (2)'!H63/C10</f>
        <v>0.74968091773945189</v>
      </c>
      <c r="E10" s="256">
        <f>'Revenue,EBITDA,EPS (2)'!H27/'COMP BENCHMARK'!C10</f>
        <v>0.47488619366000467</v>
      </c>
      <c r="F10" s="256">
        <f>'ebit,debt,roa'!H63/'COMP BENCHMARK'!C10</f>
        <v>0.42444596626758857</v>
      </c>
      <c r="G10" s="256">
        <f>'ebit,debt,roa'!H51/'COMP BENCHMARK'!C10</f>
        <v>0.28455339496717069</v>
      </c>
      <c r="H10" s="265">
        <f>'ebit,debt,roa'!I15</f>
        <v>52944.51953125</v>
      </c>
      <c r="I10" s="256">
        <f>'ebit,debt,roa'!I39/'ebit,debt,roa'!I15</f>
        <v>0.74554385018456448</v>
      </c>
      <c r="J10" s="256">
        <f>'ebit,debt,roa'!I27/H10</f>
        <v>0.48775332108043229</v>
      </c>
      <c r="K10" s="256">
        <f>'ebit,debt,roa'!I63/C10</f>
        <v>0.46513202816974736</v>
      </c>
      <c r="L10" s="256">
        <f>'ebit,debt,roa'!I51/H10</f>
        <v>0.28713103420392089</v>
      </c>
      <c r="M10" s="256"/>
      <c r="N10" s="256">
        <f>('ebit,debt,roa'!J15-'ebit,debt,roa'!G15)/'ebit,debt,roa'!G15</f>
        <v>0.1744464926309465</v>
      </c>
      <c r="O10" s="256">
        <f>('ebit,debt,roa'!J27-'ebit,debt,roa'!G27)/'ebit,debt,roa'!G27</f>
        <v>8.6527830106654297E-2</v>
      </c>
      <c r="P10" s="256">
        <f>('Revenue,EBITDA,EPS'!J39-'Revenue,EBITDA,EPS'!G39)/'Revenue,EBITDA,EPS'!G39</f>
        <v>2.7239067868649429E-2</v>
      </c>
      <c r="Q10" s="256"/>
      <c r="R10" s="256">
        <f>('Revenue,EBITDA,EPS (2)'!K15-'Revenue,EBITDA,EPS (2)'!J15)/'Revenue,EBITDA,EPS (2)'!J15</f>
        <v>7.2720503119103025E-2</v>
      </c>
      <c r="S10" s="256">
        <f>('Revenue,EBITDA,EPS (2)'!K27-'Revenue,EBITDA,EPS (2)'!J27)/'Revenue,EBITDA,EPS (2)'!J27</f>
        <v>0.11941792455865625</v>
      </c>
      <c r="T10" s="256">
        <f>('Revenue,EBITDA,EPS'!K39-'Revenue,EBITDA,EPS'!J39)/'Revenue,EBITDA,EPS'!J39</f>
        <v>0.1029758433146173</v>
      </c>
      <c r="U10" s="256"/>
      <c r="V10" s="256">
        <f>8565.4/C10</f>
        <v>0.17562979649620244</v>
      </c>
      <c r="W10" s="256"/>
      <c r="X10" s="266">
        <f>'ebit,debt,roa'!H87*0.01</f>
        <v>26.246171875000002</v>
      </c>
      <c r="Y10" s="256">
        <f>'ebit,debt,roa'!H75*0.01</f>
        <v>0.11399876594543457</v>
      </c>
      <c r="Z10" s="256"/>
      <c r="AA10" s="256"/>
      <c r="AB10" s="260">
        <f>'ebit,debt,roa'!H111</f>
        <v>3.851942777633667</v>
      </c>
      <c r="AC10" s="179">
        <f>'ebit,debt,roa'!H123</f>
        <v>7.657497376203537E-2</v>
      </c>
      <c r="AD10" s="261"/>
      <c r="AE10" s="261"/>
      <c r="AF10" s="261"/>
    </row>
    <row r="11" spans="1:32" s="258" customFormat="1" x14ac:dyDescent="0.3">
      <c r="A11" s="209"/>
      <c r="B11" s="176"/>
      <c r="C11" s="176"/>
      <c r="D11" s="251"/>
      <c r="E11" s="251"/>
      <c r="F11" s="251"/>
      <c r="G11" s="251"/>
      <c r="H11" s="176"/>
      <c r="I11" s="256"/>
      <c r="J11" s="256"/>
      <c r="K11" s="256"/>
      <c r="L11" s="256"/>
      <c r="M11" s="176"/>
      <c r="N11" s="257"/>
      <c r="O11" s="257"/>
      <c r="P11" s="259"/>
      <c r="Q11" s="257"/>
      <c r="R11" s="256"/>
      <c r="S11" s="257"/>
      <c r="T11" s="256"/>
      <c r="U11" s="176"/>
      <c r="V11" s="256"/>
      <c r="W11" s="176"/>
      <c r="X11" s="266"/>
      <c r="Y11" s="256"/>
      <c r="Z11" s="176"/>
      <c r="AA11" s="256"/>
      <c r="AB11" s="179"/>
      <c r="AC11" s="179"/>
      <c r="AD11" s="261"/>
      <c r="AE11" s="261"/>
      <c r="AF11" s="261"/>
    </row>
    <row r="12" spans="1:32" s="258" customFormat="1" x14ac:dyDescent="0.3">
      <c r="A12" s="274" t="str">
        <f>COMP!A13</f>
        <v>Autodesk</v>
      </c>
      <c r="B12" s="274">
        <v>1.53</v>
      </c>
      <c r="C12" s="283">
        <f>'Revenue,EBITDA,EPS (2)'!I10</f>
        <v>5529.228515625</v>
      </c>
      <c r="D12" s="275">
        <f>'Revenue,EBITDA,EPS (2)'!H58/'COMP BENCHMARK'!C12</f>
        <v>0.84808766621982257</v>
      </c>
      <c r="E12" s="275">
        <f>'Revenue,EBITDA,EPS (2)'!H22/C12</f>
        <v>0.3513892126889594</v>
      </c>
      <c r="F12" s="275">
        <f>'ebit,debt,roa'!H58/'COMP BENCHMARK'!C12</f>
        <v>0.32754747497761366</v>
      </c>
      <c r="G12" s="275">
        <f>'ebit,debt,roa'!H46/C12</f>
        <v>0.26528529141123258</v>
      </c>
      <c r="H12" s="274">
        <f>'ebit,debt,roa'!I10</f>
        <v>5529.228515625</v>
      </c>
      <c r="I12" s="276">
        <f>'ebit,debt,roa'!I34/'ebit,debt,roa'!I10</f>
        <v>0.92060763732508177</v>
      </c>
      <c r="J12" s="276">
        <f>'ebit,debt,roa'!H22/H12</f>
        <v>0.3513892126889594</v>
      </c>
      <c r="K12" s="276">
        <f>'ebit,debt,roa'!I58/C12</f>
        <v>0.35903088699436414</v>
      </c>
      <c r="L12" s="276">
        <f>'ebit,debt,roa'!I58/C12</f>
        <v>0.35903088699436414</v>
      </c>
      <c r="M12" s="274"/>
      <c r="N12" s="276">
        <f>('ebit,debt,roa'!J10-'ebit,debt,roa'!G10)/'ebit,debt,roa'!G10</f>
        <v>0.14102683554358972</v>
      </c>
      <c r="O12" s="276">
        <f>('ebit,debt,roa'!J22-'ebit,debt,roa'!G22)/'ebit,debt,roa'!G22</f>
        <v>0.26900690455486365</v>
      </c>
      <c r="P12" s="276">
        <f>('Revenue,EBITDA,EPS'!J34-'Revenue,EBITDA,EPS'!G34)/'Revenue,EBITDA,EPS'!G34</f>
        <v>0.30914016374171815</v>
      </c>
      <c r="Q12" s="276"/>
      <c r="R12" s="276">
        <f>('Revenue,EBITDA,EPS (2)'!K10-'Revenue,EBITDA,EPS (2)'!J10)/'Revenue,EBITDA,EPS (2)'!J10</f>
        <v>8.1207074175824179E-2</v>
      </c>
      <c r="S12" s="276">
        <f>('Revenue,EBITDA,EPS (2)'!K22-'Revenue,EBITDA,EPS (2)'!J22)/'Revenue,EBITDA,EPS (2)'!J22</f>
        <v>8.0844914019652644E-2</v>
      </c>
      <c r="T12" s="276">
        <f>('Revenue,EBITDA,EPS'!K34-'Revenue,EBITDA,EPS'!J34)/'Revenue,EBITDA,EPS'!J34</f>
        <v>8.7014066339145726E-2</v>
      </c>
      <c r="U12" s="276"/>
      <c r="V12" s="276">
        <f>39.83/C12</f>
        <v>7.2035366032430631E-3</v>
      </c>
      <c r="W12" s="276"/>
      <c r="X12" s="276">
        <f>'ebit,debt,roa'!H82*0.01</f>
        <v>1.3772883605957031</v>
      </c>
      <c r="Y12" s="276">
        <f>'ebit,debt,roa'!J70*0.01</f>
        <v>0.16015693664550781</v>
      </c>
      <c r="Z12" s="276"/>
      <c r="AA12" s="276">
        <f>'ebit,debt,roa'!H94*0.01</f>
        <v>0.63771862030029303</v>
      </c>
      <c r="AB12" s="277">
        <f>'ebit,debt,roa'!H106</f>
        <v>1.1988242864608765</v>
      </c>
      <c r="AC12" s="277">
        <f>'ebit,debt,roa'!H118</f>
        <v>0.84475106000900269</v>
      </c>
      <c r="AD12" s="261"/>
      <c r="AE12" s="261"/>
      <c r="AF12" s="261"/>
    </row>
    <row r="13" spans="1:32" x14ac:dyDescent="0.3">
      <c r="D13" s="257"/>
      <c r="E13" s="257"/>
      <c r="F13" s="257"/>
      <c r="G13" s="257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C13" s="176"/>
    </row>
    <row r="14" spans="1:32" x14ac:dyDescent="0.3">
      <c r="A14" s="176" t="s">
        <v>669</v>
      </c>
      <c r="B14" s="267">
        <f>AVERAGE(B5:B12)</f>
        <v>1.2571428571428569</v>
      </c>
      <c r="D14" s="255">
        <f>AVERAGE(D5:D11)</f>
        <v>0.82140890202224714</v>
      </c>
      <c r="E14" s="255">
        <f>AVERAGE(E5:E11)</f>
        <v>0.39682366184664852</v>
      </c>
      <c r="F14" s="255">
        <f>AVERAGE(F5:F11)</f>
        <v>0.34453692681817666</v>
      </c>
      <c r="G14" s="255">
        <f>AVERAGE(G5:G11)</f>
        <v>0.26109559805226851</v>
      </c>
      <c r="H14" s="255"/>
      <c r="I14" s="255">
        <f>AVERAGE(I5:I11)</f>
        <v>0.82570826684973742</v>
      </c>
      <c r="J14" s="255">
        <f>AVERAGE(J5:J11)</f>
        <v>0.40496298784992274</v>
      </c>
      <c r="K14" s="255">
        <f>AVERAGE(K5:K11)</f>
        <v>0.39455347599848678</v>
      </c>
      <c r="L14" s="255">
        <f>AVERAGE(L5:L11)</f>
        <v>0.2687131328225762</v>
      </c>
      <c r="M14" s="255"/>
      <c r="N14" s="255">
        <f>AVERAGE(N5:N11)</f>
        <v>0.14677139886054283</v>
      </c>
      <c r="O14" s="255">
        <f>AVERAGE(O5:O11)</f>
        <v>7.0941234005279921E-2</v>
      </c>
      <c r="P14" s="255">
        <f>AVERAGE(P5:P11)</f>
        <v>1.9428842180018158E-3</v>
      </c>
      <c r="Q14" s="255"/>
      <c r="R14" s="255">
        <f>AVERAGE(R5:R11)</f>
        <v>0.12005199637853563</v>
      </c>
      <c r="S14" s="255">
        <f>AVERAGE(S5:S11)</f>
        <v>0.16965623460037038</v>
      </c>
      <c r="T14" s="255">
        <f>AVERAGE(T5:T11)</f>
        <v>0.21888484524581284</v>
      </c>
      <c r="U14" s="255"/>
      <c r="V14" s="255">
        <f>AVERAGE(V5:V11)</f>
        <v>5.5879107395861938E-2</v>
      </c>
      <c r="W14" s="255"/>
      <c r="X14" s="255">
        <f>AVERAGE(X5:X11)</f>
        <v>4.5785020303726194</v>
      </c>
      <c r="Y14" s="255">
        <f>AVERAGE(Y5:Y11)</f>
        <v>0.12269590536753337</v>
      </c>
      <c r="Z14" s="255"/>
      <c r="AA14" s="255">
        <f>AVERAGE(AA5:AA11)</f>
        <v>0.29188439369201663</v>
      </c>
      <c r="AB14" s="179">
        <f>AVERAGE(AB5:AB11)</f>
        <v>1.839101215203603</v>
      </c>
      <c r="AC14" s="179">
        <f>AVERAGE(AC5:AC11)</f>
        <v>0.61313803866505623</v>
      </c>
    </row>
    <row r="15" spans="1:32" x14ac:dyDescent="0.3">
      <c r="A15" s="176" t="s">
        <v>668</v>
      </c>
      <c r="B15" s="176">
        <f>MEDIAN(B5:B11)</f>
        <v>1.2549999999999999</v>
      </c>
      <c r="D15" s="255">
        <f>AVERAGE(D5:D11)</f>
        <v>0.82140890202224714</v>
      </c>
      <c r="E15" s="255">
        <f>AVERAGE(E5:E11)</f>
        <v>0.39682366184664852</v>
      </c>
      <c r="F15" s="255">
        <f>AVERAGE(F5:F11)</f>
        <v>0.34453692681817666</v>
      </c>
      <c r="G15" s="255">
        <f>AVERAGE(G5:G11)</f>
        <v>0.26109559805226851</v>
      </c>
      <c r="H15" s="255"/>
      <c r="I15" s="255">
        <f>AVERAGE(I5:I11)</f>
        <v>0.82570826684973742</v>
      </c>
      <c r="J15" s="255">
        <f>AVERAGE(J5:J11)</f>
        <v>0.40496298784992274</v>
      </c>
      <c r="K15" s="255">
        <f>AVERAGE(K5:K11)</f>
        <v>0.39455347599848678</v>
      </c>
      <c r="L15" s="255">
        <f>AVERAGE(L5:L11)</f>
        <v>0.2687131328225762</v>
      </c>
      <c r="M15" s="255"/>
      <c r="N15" s="255">
        <f>AVERAGE(N5:N11)</f>
        <v>0.14677139886054283</v>
      </c>
      <c r="O15" s="255">
        <f>AVERAGE(O5:O11)</f>
        <v>7.0941234005279921E-2</v>
      </c>
      <c r="P15" s="255">
        <f>AVERAGE(P5:P11)</f>
        <v>1.9428842180018158E-3</v>
      </c>
      <c r="Q15" s="255"/>
      <c r="R15" s="255">
        <f>AVERAGE(R5:R11)</f>
        <v>0.12005199637853563</v>
      </c>
      <c r="S15" s="255">
        <f>AVERAGE(S5:S11)</f>
        <v>0.16965623460037038</v>
      </c>
      <c r="T15" s="255">
        <f>AVERAGE(T5:T11)</f>
        <v>0.21888484524581284</v>
      </c>
      <c r="U15" s="255"/>
      <c r="V15" s="255">
        <f>AVERAGE(V5:V11)</f>
        <v>5.5879107395861938E-2</v>
      </c>
      <c r="W15" s="255"/>
      <c r="X15" s="255">
        <f>AVERAGE(X5:X11)</f>
        <v>4.5785020303726194</v>
      </c>
      <c r="Y15" s="255">
        <f>AVERAGE(Y5:Y11)</f>
        <v>0.12269590536753337</v>
      </c>
      <c r="Z15" s="255"/>
      <c r="AA15" s="255">
        <f>AVERAGE(AA5:AA11)</f>
        <v>0.29188439369201663</v>
      </c>
      <c r="AB15" s="179">
        <f>AVERAGE(AB5:AB11)</f>
        <v>1.839101215203603</v>
      </c>
      <c r="AC15" s="179">
        <f>AVERAGE(AC5:AC11)</f>
        <v>0.61313803866505623</v>
      </c>
    </row>
    <row r="16" spans="1:32" x14ac:dyDescent="0.3">
      <c r="AB16" s="179"/>
      <c r="AC16" s="176"/>
    </row>
    <row r="17" spans="1:32" x14ac:dyDescent="0.3">
      <c r="A17" s="176" t="s">
        <v>667</v>
      </c>
      <c r="B17" s="176">
        <f>MAX(B5:B11)</f>
        <v>1.31</v>
      </c>
      <c r="D17" s="255">
        <f>MAX(D5:D11)</f>
        <v>0.91600532542872726</v>
      </c>
      <c r="E17" s="255">
        <f>MAX(E5:E11)</f>
        <v>0.49817874128723466</v>
      </c>
      <c r="F17" s="255">
        <f>MAX(F5:F11)</f>
        <v>0.45040358577852141</v>
      </c>
      <c r="G17" s="255">
        <f>MAX(G5:G11)</f>
        <v>0.36650557369032261</v>
      </c>
      <c r="H17" s="255"/>
      <c r="I17" s="255">
        <f>MAX(I5:I11)</f>
        <v>0.91202444231837054</v>
      </c>
      <c r="J17" s="255">
        <f>MAX(J5:J11)</f>
        <v>0.49353314137305293</v>
      </c>
      <c r="K17" s="255">
        <f>MAX(K5:K11)</f>
        <v>0.49522495859165583</v>
      </c>
      <c r="L17" s="255">
        <f>MAX(L5:L11)</f>
        <v>0.36562129094829576</v>
      </c>
      <c r="M17" s="255"/>
      <c r="N17" s="255">
        <f>MAX(N5:N11)</f>
        <v>0.20958598696459171</v>
      </c>
      <c r="O17" s="255">
        <f>MAX(O5:O11)</f>
        <v>9.6498190951931864E-2</v>
      </c>
      <c r="P17" s="255">
        <f>MAX(P5:P11)</f>
        <v>0.12862668250522719</v>
      </c>
      <c r="Q17" s="255"/>
      <c r="R17" s="255">
        <f>MAX(R5:R11)</f>
        <v>0.15768584355296289</v>
      </c>
      <c r="S17" s="255">
        <f>MAX(S5:S11)</f>
        <v>0.28757853076173839</v>
      </c>
      <c r="T17" s="255">
        <f>MAX(T5:T11)</f>
        <v>0.40171645294080421</v>
      </c>
      <c r="U17" s="255"/>
      <c r="V17" s="255">
        <f>MAX(V5:V11)</f>
        <v>0.17562979649620244</v>
      </c>
      <c r="W17" s="255"/>
      <c r="X17" s="255">
        <f>MAX(X5:X11)</f>
        <v>26.246171875000002</v>
      </c>
      <c r="Y17" s="255">
        <f>MAX(Y5:Y11)</f>
        <v>0.24146854400634765</v>
      </c>
      <c r="Z17" s="255"/>
      <c r="AA17" s="255">
        <f>MAX(AA5:AA11)</f>
        <v>0.40144554138183597</v>
      </c>
      <c r="AB17" s="179">
        <f>MAX(AB5:AB10)</f>
        <v>3.851942777633667</v>
      </c>
      <c r="AC17" s="179">
        <f>MAX(AC5:AC10)</f>
        <v>1.7105209827423096</v>
      </c>
    </row>
    <row r="18" spans="1:32" x14ac:dyDescent="0.3">
      <c r="A18" s="176" t="s">
        <v>652</v>
      </c>
      <c r="B18" s="176">
        <f>MIN(B5:B11)</f>
        <v>1</v>
      </c>
      <c r="D18" s="255">
        <f>MIN(D5:D11)</f>
        <v>0.74968091773945189</v>
      </c>
      <c r="E18" s="255">
        <f>MIN(E5:E11)</f>
        <v>0.25909163714285322</v>
      </c>
      <c r="F18" s="255">
        <f>MIN(F5:F11)</f>
        <v>0.20175335798863775</v>
      </c>
      <c r="G18" s="255">
        <f>MIN(G5:G11)</f>
        <v>0.15945350012741949</v>
      </c>
      <c r="H18" s="255"/>
      <c r="I18" s="255">
        <f>MIN(I5:I11)</f>
        <v>0.74554385018456448</v>
      </c>
      <c r="J18" s="255">
        <f>MIN(J5:J11)</f>
        <v>0.28324856426220996</v>
      </c>
      <c r="K18" s="255">
        <f>MIN(K5:K11)</f>
        <v>0.26925179635539004</v>
      </c>
      <c r="L18" s="255">
        <f>MIN(L5:L11)</f>
        <v>0.18802620981660031</v>
      </c>
      <c r="M18" s="255"/>
      <c r="N18" s="255">
        <f>MIN(N5:N11)</f>
        <v>9.035894036732843E-2</v>
      </c>
      <c r="O18" s="255">
        <f>MIN(O5:O11)</f>
        <v>4.9895868352823156E-2</v>
      </c>
      <c r="P18" s="255">
        <f>MIN(P5:P11)</f>
        <v>-8.5390882625972969E-2</v>
      </c>
      <c r="Q18" s="255"/>
      <c r="R18" s="255">
        <f>MIN(R5:R11)</f>
        <v>7.2720503119103025E-2</v>
      </c>
      <c r="S18" s="255">
        <f>MIN(S5:S11)</f>
        <v>8.227885327768257E-2</v>
      </c>
      <c r="T18" s="255">
        <f>MIN(T5:T11)</f>
        <v>0.1029758433146173</v>
      </c>
      <c r="U18" s="255"/>
      <c r="V18" s="255">
        <f>MIN(V5:V11)</f>
        <v>1.0897678740502964E-2</v>
      </c>
      <c r="W18" s="255"/>
      <c r="X18" s="255">
        <f>MIN(X5:X11)</f>
        <v>0.1486385440826416</v>
      </c>
      <c r="Y18" s="255">
        <f>MIN(Y5:Y11)</f>
        <v>8.1471395492553708E-2</v>
      </c>
      <c r="Z18" s="255"/>
      <c r="AA18" s="255">
        <f>MIN(AA5:AA11)</f>
        <v>0.14681313514709474</v>
      </c>
      <c r="AB18" s="179">
        <f>MIN(AB5:AB10)</f>
        <v>0.49075335264205933</v>
      </c>
      <c r="AC18" s="179">
        <f>MIN(AC5:AC10)</f>
        <v>7.657497376203537E-2</v>
      </c>
    </row>
    <row r="19" spans="1:32" ht="17.399999999999999" x14ac:dyDescent="0.3">
      <c r="A19" s="287"/>
      <c r="B19" s="319" t="s">
        <v>750</v>
      </c>
      <c r="C19" s="319"/>
      <c r="D19" s="319"/>
      <c r="E19" s="319"/>
      <c r="F19" s="319"/>
      <c r="G19" s="319"/>
      <c r="H19" s="287"/>
      <c r="I19" s="319" t="s">
        <v>749</v>
      </c>
      <c r="J19" s="319"/>
      <c r="K19" s="319"/>
      <c r="L19" s="319"/>
      <c r="M19" s="287"/>
      <c r="N19" s="320" t="s">
        <v>748</v>
      </c>
      <c r="O19" s="320"/>
      <c r="P19" s="320"/>
      <c r="Q19" s="287"/>
      <c r="R19" s="320" t="s">
        <v>747</v>
      </c>
      <c r="S19" s="320"/>
      <c r="T19" s="320"/>
      <c r="U19" s="287"/>
      <c r="V19" s="288" t="s">
        <v>238</v>
      </c>
      <c r="W19" s="287"/>
      <c r="X19" s="319" t="s">
        <v>746</v>
      </c>
      <c r="Y19" s="319"/>
      <c r="Z19" s="271"/>
      <c r="AA19" s="286" t="s">
        <v>752</v>
      </c>
      <c r="AB19" s="286"/>
      <c r="AC19" s="286"/>
    </row>
    <row r="20" spans="1:32" s="254" customFormat="1" ht="17.399999999999999" x14ac:dyDescent="0.3">
      <c r="A20" s="289" t="s">
        <v>745</v>
      </c>
      <c r="B20" s="289" t="s">
        <v>744</v>
      </c>
      <c r="C20" s="289" t="s">
        <v>91</v>
      </c>
      <c r="D20" s="289" t="s">
        <v>743</v>
      </c>
      <c r="E20" s="289" t="s">
        <v>45</v>
      </c>
      <c r="F20" s="289" t="s">
        <v>43</v>
      </c>
      <c r="G20" s="289" t="s">
        <v>163</v>
      </c>
      <c r="H20" s="289"/>
      <c r="I20" s="289" t="s">
        <v>743</v>
      </c>
      <c r="J20" s="289" t="s">
        <v>45</v>
      </c>
      <c r="K20" s="289" t="s">
        <v>43</v>
      </c>
      <c r="L20" s="289" t="s">
        <v>163</v>
      </c>
      <c r="M20" s="289"/>
      <c r="N20" s="289" t="s">
        <v>91</v>
      </c>
      <c r="O20" s="289" t="s">
        <v>45</v>
      </c>
      <c r="P20" s="289" t="s">
        <v>742</v>
      </c>
      <c r="Q20" s="289"/>
      <c r="R20" s="289" t="s">
        <v>91</v>
      </c>
      <c r="S20" s="289" t="s">
        <v>45</v>
      </c>
      <c r="T20" s="289" t="s">
        <v>742</v>
      </c>
      <c r="U20" s="289"/>
      <c r="V20" s="289" t="s">
        <v>741</v>
      </c>
      <c r="W20" s="289"/>
      <c r="X20" s="289" t="s">
        <v>740</v>
      </c>
      <c r="Y20" s="289" t="s">
        <v>739</v>
      </c>
      <c r="Z20" s="271"/>
      <c r="AA20" s="271" t="s">
        <v>766</v>
      </c>
      <c r="AB20" s="271" t="s">
        <v>751</v>
      </c>
      <c r="AC20" s="286" t="s">
        <v>767</v>
      </c>
      <c r="AD20" s="270"/>
      <c r="AE20" s="270"/>
      <c r="AF20" s="270"/>
    </row>
    <row r="21" spans="1:32" x14ac:dyDescent="0.3">
      <c r="A21" s="252">
        <v>0.95</v>
      </c>
      <c r="B21" s="264">
        <f t="shared" ref="B21:B39" si="0">PERCENTILE(B$5:B$11,$A21)</f>
        <v>1.2975000000000001</v>
      </c>
      <c r="C21" s="261"/>
      <c r="D21" s="262">
        <f t="shared" ref="D21:F39" si="1">PERCENTILE(D$5:D$11,$A21)</f>
        <v>0.91081825455678433</v>
      </c>
      <c r="E21" s="262">
        <f t="shared" si="1"/>
        <v>0.49235560438042714</v>
      </c>
      <c r="F21" s="262">
        <f t="shared" si="1"/>
        <v>0.44391418090078821</v>
      </c>
      <c r="G21" s="262">
        <f t="shared" ref="G21:G39" si="2">PERCENTILE(G$5:G$10,$A21)</f>
        <v>0.35866645007180903</v>
      </c>
      <c r="H21" s="262"/>
      <c r="I21" s="281">
        <f t="shared" ref="I21:L39" si="3">PERCENTILE(I$5:I$11,$A21)</f>
        <v>0.90777215119521926</v>
      </c>
      <c r="J21" s="262">
        <f t="shared" si="3"/>
        <v>0.49208818629989776</v>
      </c>
      <c r="K21" s="262">
        <f t="shared" si="3"/>
        <v>0.48770172598617872</v>
      </c>
      <c r="L21" s="253">
        <f t="shared" si="3"/>
        <v>0.3571119958131061</v>
      </c>
      <c r="M21" s="262"/>
      <c r="N21" s="262">
        <f t="shared" ref="N21:P39" si="4">PERCENTILE(N$5:N$11,$A21)</f>
        <v>0.20958598696459171</v>
      </c>
      <c r="O21" s="253">
        <f t="shared" si="4"/>
        <v>9.4005600740612469E-2</v>
      </c>
      <c r="P21" s="278">
        <f t="shared" si="4"/>
        <v>0.11548754453959764</v>
      </c>
      <c r="Q21" s="262"/>
      <c r="R21" s="262">
        <f t="shared" ref="R21:T39" si="5">PERCENTILE(R$5:R$11,$A21)</f>
        <v>0.15768584355296289</v>
      </c>
      <c r="S21" s="262">
        <f t="shared" si="5"/>
        <v>0.28757853076173839</v>
      </c>
      <c r="T21" s="262">
        <f t="shared" si="5"/>
        <v>0.40171645294080421</v>
      </c>
      <c r="U21" s="262"/>
      <c r="V21" s="262">
        <f t="shared" ref="V21:V39" si="6">PERCENTILE(V$5:V$11,$A21)</f>
        <v>0.14567461323290223</v>
      </c>
      <c r="W21" s="262"/>
      <c r="X21" s="262">
        <f t="shared" ref="X21:Y39" si="7">PERCENTILE(X$5:X$11,$A21)</f>
        <v>19.798454942703248</v>
      </c>
      <c r="Y21" s="262">
        <f t="shared" si="7"/>
        <v>0.20960109949111938</v>
      </c>
      <c r="Z21" s="262"/>
      <c r="AA21" s="278">
        <f t="shared" ref="AA21:AC39" si="8">PERCENTILE(AA$5:AA$11,$A21)</f>
        <v>0.39107411193847658</v>
      </c>
      <c r="AB21" s="263">
        <f t="shared" si="8"/>
        <v>3.3862722516059875</v>
      </c>
      <c r="AC21" s="263">
        <f t="shared" si="8"/>
        <v>1.4638712406158447</v>
      </c>
    </row>
    <row r="22" spans="1:32" x14ac:dyDescent="0.3">
      <c r="A22" s="252">
        <f t="shared" ref="A22:A39" si="9">A21-5%</f>
        <v>0.89999999999999991</v>
      </c>
      <c r="B22" s="261">
        <f t="shared" si="0"/>
        <v>1.2850000000000001</v>
      </c>
      <c r="C22" s="261"/>
      <c r="D22" s="262">
        <f t="shared" si="1"/>
        <v>0.90563118368484141</v>
      </c>
      <c r="E22" s="262">
        <f t="shared" si="1"/>
        <v>0.48653246747361967</v>
      </c>
      <c r="F22" s="262">
        <f t="shared" si="1"/>
        <v>0.43742477602305496</v>
      </c>
      <c r="G22" s="262">
        <f t="shared" si="2"/>
        <v>0.3508273264532954</v>
      </c>
      <c r="H22" s="262"/>
      <c r="I22" s="281">
        <f t="shared" si="3"/>
        <v>0.90351986007206786</v>
      </c>
      <c r="J22" s="262">
        <f t="shared" si="3"/>
        <v>0.49064323122674258</v>
      </c>
      <c r="K22" s="262">
        <f t="shared" si="3"/>
        <v>0.48017849338070162</v>
      </c>
      <c r="L22" s="262">
        <f t="shared" si="3"/>
        <v>0.34860270067791643</v>
      </c>
      <c r="M22" s="262"/>
      <c r="N22" s="262">
        <f t="shared" si="4"/>
        <v>0.20958598696459171</v>
      </c>
      <c r="O22" s="253">
        <f t="shared" si="4"/>
        <v>9.1513010529293087E-2</v>
      </c>
      <c r="P22" s="278">
        <f t="shared" si="4"/>
        <v>0.1023484065739681</v>
      </c>
      <c r="Q22" s="262"/>
      <c r="R22" s="262">
        <f t="shared" si="5"/>
        <v>0.15768584355296289</v>
      </c>
      <c r="S22" s="262">
        <f t="shared" si="5"/>
        <v>0.28757853076173839</v>
      </c>
      <c r="T22" s="262">
        <f t="shared" si="5"/>
        <v>0.40171645294080421</v>
      </c>
      <c r="U22" s="262"/>
      <c r="V22" s="262">
        <f t="shared" si="6"/>
        <v>0.11571942996960205</v>
      </c>
      <c r="W22" s="262"/>
      <c r="X22" s="262">
        <f t="shared" si="7"/>
        <v>13.350738010406495</v>
      </c>
      <c r="Y22" s="262">
        <f t="shared" si="7"/>
        <v>0.17773365497589111</v>
      </c>
      <c r="Z22" s="262"/>
      <c r="AA22" s="262">
        <f t="shared" si="8"/>
        <v>0.38070268249511718</v>
      </c>
      <c r="AB22" s="263">
        <f t="shared" si="8"/>
        <v>2.9206017255783081</v>
      </c>
      <c r="AC22" s="263">
        <f t="shared" si="8"/>
        <v>1.2172214984893799</v>
      </c>
    </row>
    <row r="23" spans="1:32" x14ac:dyDescent="0.3">
      <c r="A23" s="252">
        <f t="shared" si="9"/>
        <v>0.84999999999999987</v>
      </c>
      <c r="B23" s="261">
        <f t="shared" si="0"/>
        <v>1.2725</v>
      </c>
      <c r="C23" s="261"/>
      <c r="D23" s="262">
        <f t="shared" si="1"/>
        <v>0.9004441128128986</v>
      </c>
      <c r="E23" s="262">
        <f t="shared" si="1"/>
        <v>0.48070933056681214</v>
      </c>
      <c r="F23" s="262">
        <f t="shared" si="1"/>
        <v>0.43093537114532177</v>
      </c>
      <c r="G23" s="262">
        <f t="shared" si="2"/>
        <v>0.34298820283478182</v>
      </c>
      <c r="H23" s="262"/>
      <c r="I23" s="262">
        <f t="shared" si="3"/>
        <v>0.89926756894891646</v>
      </c>
      <c r="J23" s="262">
        <f t="shared" si="3"/>
        <v>0.48919827615358746</v>
      </c>
      <c r="K23" s="262">
        <f t="shared" si="3"/>
        <v>0.47265526077522446</v>
      </c>
      <c r="L23" s="262">
        <f t="shared" si="3"/>
        <v>0.34009340554272671</v>
      </c>
      <c r="M23" s="262"/>
      <c r="N23" s="262">
        <f t="shared" si="4"/>
        <v>0.20958598696459171</v>
      </c>
      <c r="O23" s="262">
        <f t="shared" si="4"/>
        <v>8.9020420317973678E-2</v>
      </c>
      <c r="P23" s="262">
        <f t="shared" si="4"/>
        <v>8.9209268608338513E-2</v>
      </c>
      <c r="Q23" s="262"/>
      <c r="R23" s="262">
        <f t="shared" si="5"/>
        <v>0.15768584355296289</v>
      </c>
      <c r="S23" s="262">
        <f t="shared" si="5"/>
        <v>0.28757853076173839</v>
      </c>
      <c r="T23" s="262">
        <f t="shared" si="5"/>
        <v>0.40171645294080421</v>
      </c>
      <c r="U23" s="262"/>
      <c r="V23" s="262">
        <f t="shared" si="6"/>
        <v>8.5764246706301742E-2</v>
      </c>
      <c r="W23" s="262"/>
      <c r="X23" s="262">
        <f t="shared" si="7"/>
        <v>6.9030210781097185</v>
      </c>
      <c r="Y23" s="278">
        <f t="shared" si="7"/>
        <v>0.14586621046066273</v>
      </c>
      <c r="Z23" s="262"/>
      <c r="AA23" s="262">
        <f t="shared" si="8"/>
        <v>0.37033125305175779</v>
      </c>
      <c r="AB23" s="263">
        <f t="shared" si="8"/>
        <v>2.4549311995506269</v>
      </c>
      <c r="AC23" s="263">
        <f t="shared" si="8"/>
        <v>0.97057175636291415</v>
      </c>
    </row>
    <row r="24" spans="1:32" x14ac:dyDescent="0.3">
      <c r="A24" s="252">
        <f t="shared" si="9"/>
        <v>0.79999999999999982</v>
      </c>
      <c r="B24" s="261">
        <f t="shared" si="0"/>
        <v>1.26</v>
      </c>
      <c r="C24" s="261"/>
      <c r="D24" s="262">
        <f t="shared" si="1"/>
        <v>0.89525704194095557</v>
      </c>
      <c r="E24" s="262">
        <f t="shared" si="1"/>
        <v>0.47488619366000467</v>
      </c>
      <c r="F24" s="262">
        <f t="shared" si="1"/>
        <v>0.42444596626758857</v>
      </c>
      <c r="G24" s="262">
        <f t="shared" si="2"/>
        <v>0.33514907921626819</v>
      </c>
      <c r="H24" s="262"/>
      <c r="I24" s="262">
        <f t="shared" si="3"/>
        <v>0.89501527782576507</v>
      </c>
      <c r="J24" s="262">
        <f t="shared" si="3"/>
        <v>0.48775332108043229</v>
      </c>
      <c r="K24" s="262">
        <f t="shared" si="3"/>
        <v>0.46513202816974736</v>
      </c>
      <c r="L24" s="262">
        <f t="shared" si="3"/>
        <v>0.33158411040753705</v>
      </c>
      <c r="M24" s="262"/>
      <c r="N24" s="262">
        <f t="shared" si="4"/>
        <v>0.20958598696459169</v>
      </c>
      <c r="O24" s="262">
        <f t="shared" si="4"/>
        <v>8.6527830106654297E-2</v>
      </c>
      <c r="P24" s="262">
        <f t="shared" si="4"/>
        <v>7.6070130642708983E-2</v>
      </c>
      <c r="Q24" s="262"/>
      <c r="R24" s="262">
        <f t="shared" si="5"/>
        <v>0.15768584355296286</v>
      </c>
      <c r="S24" s="262">
        <f t="shared" si="5"/>
        <v>0.28757853076173823</v>
      </c>
      <c r="T24" s="262">
        <f t="shared" si="5"/>
        <v>0.40171645294080399</v>
      </c>
      <c r="U24" s="262"/>
      <c r="V24" s="262">
        <f t="shared" si="6"/>
        <v>5.5809063443001648E-2</v>
      </c>
      <c r="W24" s="262"/>
      <c r="X24" s="278">
        <f t="shared" si="7"/>
        <v>0.45530414581298806</v>
      </c>
      <c r="Y24" s="278">
        <f t="shared" si="7"/>
        <v>0.11399876594543457</v>
      </c>
      <c r="Z24" s="262"/>
      <c r="AA24" s="262">
        <f t="shared" si="8"/>
        <v>0.3599598236083984</v>
      </c>
      <c r="AB24" s="263">
        <f t="shared" si="8"/>
        <v>1.9892606735229492</v>
      </c>
      <c r="AC24" s="282">
        <f t="shared" si="8"/>
        <v>0.72392201423644997</v>
      </c>
    </row>
    <row r="25" spans="1:32" x14ac:dyDescent="0.3">
      <c r="A25" s="252">
        <f t="shared" si="9"/>
        <v>0.74999999999999978</v>
      </c>
      <c r="B25" s="261">
        <f t="shared" si="0"/>
        <v>1.26</v>
      </c>
      <c r="C25" s="261"/>
      <c r="D25" s="262">
        <f t="shared" si="1"/>
        <v>0.87626727967337259</v>
      </c>
      <c r="E25" s="262">
        <f t="shared" si="1"/>
        <v>0.47470197976543405</v>
      </c>
      <c r="F25" s="262">
        <f t="shared" si="1"/>
        <v>0.42294184843384997</v>
      </c>
      <c r="G25" s="262">
        <f t="shared" si="2"/>
        <v>0.3225001581539938</v>
      </c>
      <c r="H25" s="262"/>
      <c r="I25" s="262">
        <f t="shared" si="3"/>
        <v>0.87516170532454007</v>
      </c>
      <c r="J25" s="262">
        <f t="shared" si="3"/>
        <v>0.48361583388261098</v>
      </c>
      <c r="K25" s="262">
        <f t="shared" si="3"/>
        <v>0.4634157072413686</v>
      </c>
      <c r="L25" s="262">
        <f t="shared" si="3"/>
        <v>0.32047084135663301</v>
      </c>
      <c r="M25" s="262"/>
      <c r="N25" s="262">
        <f t="shared" si="4"/>
        <v>0.20080111338118037</v>
      </c>
      <c r="O25" s="262">
        <f t="shared" si="4"/>
        <v>8.6103706517540429E-2</v>
      </c>
      <c r="P25" s="262">
        <f t="shared" si="4"/>
        <v>6.3862364949194089E-2</v>
      </c>
      <c r="Q25" s="262"/>
      <c r="R25" s="262">
        <f t="shared" si="5"/>
        <v>0.14919031723379766</v>
      </c>
      <c r="S25" s="262">
        <f t="shared" si="5"/>
        <v>0.24967328718148518</v>
      </c>
      <c r="T25" s="262">
        <f t="shared" si="5"/>
        <v>0.34309500231057133</v>
      </c>
      <c r="U25" s="262"/>
      <c r="V25" s="262">
        <f t="shared" si="6"/>
        <v>5.5809063443001648E-2</v>
      </c>
      <c r="W25" s="262"/>
      <c r="X25" s="278">
        <f t="shared" si="7"/>
        <v>0.40056550502777077</v>
      </c>
      <c r="Y25" s="262">
        <f t="shared" si="7"/>
        <v>0.11303003549575805</v>
      </c>
      <c r="Z25" s="262"/>
      <c r="AA25" s="262">
        <f t="shared" si="8"/>
        <v>0.34958839416503906</v>
      </c>
      <c r="AB25" s="263">
        <f t="shared" si="8"/>
        <v>1.9892606735229492</v>
      </c>
      <c r="AC25" s="282">
        <f t="shared" si="8"/>
        <v>0.64837424457073189</v>
      </c>
    </row>
    <row r="26" spans="1:32" x14ac:dyDescent="0.3">
      <c r="A26" s="252">
        <f t="shared" si="9"/>
        <v>0.69999999999999973</v>
      </c>
      <c r="B26" s="261">
        <f t="shared" si="0"/>
        <v>1.26</v>
      </c>
      <c r="C26" s="261"/>
      <c r="D26" s="262">
        <f t="shared" si="1"/>
        <v>0.8572775174057895</v>
      </c>
      <c r="E26" s="262">
        <f t="shared" si="1"/>
        <v>0.47451776587086342</v>
      </c>
      <c r="F26" s="262">
        <f t="shared" si="1"/>
        <v>0.42143773060011136</v>
      </c>
      <c r="G26" s="262">
        <f t="shared" si="2"/>
        <v>0.30985123709171936</v>
      </c>
      <c r="H26" s="262"/>
      <c r="I26" s="262">
        <f t="shared" si="3"/>
        <v>0.85530813282331497</v>
      </c>
      <c r="J26" s="262">
        <f t="shared" si="3"/>
        <v>0.47947834668478972</v>
      </c>
      <c r="K26" s="262">
        <f t="shared" si="3"/>
        <v>0.46169938631298985</v>
      </c>
      <c r="L26" s="262">
        <f t="shared" si="3"/>
        <v>0.30935757230572891</v>
      </c>
      <c r="M26" s="262"/>
      <c r="N26" s="262">
        <f t="shared" si="4"/>
        <v>0.19201623979776905</v>
      </c>
      <c r="O26" s="262">
        <f t="shared" si="4"/>
        <v>8.5679582928426562E-2</v>
      </c>
      <c r="P26" s="262">
        <f t="shared" si="4"/>
        <v>5.165459925567914E-2</v>
      </c>
      <c r="Q26" s="262"/>
      <c r="R26" s="262">
        <f t="shared" si="5"/>
        <v>0.14069479091463244</v>
      </c>
      <c r="S26" s="262">
        <f t="shared" si="5"/>
        <v>0.21176804360123194</v>
      </c>
      <c r="T26" s="262">
        <f t="shared" si="5"/>
        <v>0.2844735516803385</v>
      </c>
      <c r="U26" s="262"/>
      <c r="V26" s="262">
        <f t="shared" si="6"/>
        <v>5.5809063443001648E-2</v>
      </c>
      <c r="W26" s="262"/>
      <c r="X26" s="262">
        <f t="shared" si="7"/>
        <v>0.34582686424255332</v>
      </c>
      <c r="Y26" s="262">
        <f t="shared" si="7"/>
        <v>0.11206130504608153</v>
      </c>
      <c r="Z26" s="262"/>
      <c r="AA26" s="262">
        <f t="shared" si="8"/>
        <v>0.34958839416503906</v>
      </c>
      <c r="AB26" s="263">
        <f t="shared" si="8"/>
        <v>1.9892606735229492</v>
      </c>
      <c r="AC26" s="263">
        <f t="shared" si="8"/>
        <v>0.57282647490501348</v>
      </c>
    </row>
    <row r="27" spans="1:32" x14ac:dyDescent="0.3">
      <c r="A27" s="252">
        <f t="shared" si="9"/>
        <v>0.64999999999999969</v>
      </c>
      <c r="B27" s="261">
        <f t="shared" si="0"/>
        <v>1.26</v>
      </c>
      <c r="C27" s="261"/>
      <c r="D27" s="262">
        <f t="shared" si="1"/>
        <v>0.83828775513820641</v>
      </c>
      <c r="E27" s="262">
        <f t="shared" si="1"/>
        <v>0.47433355197629279</v>
      </c>
      <c r="F27" s="262">
        <f t="shared" si="1"/>
        <v>0.41993361276637281</v>
      </c>
      <c r="G27" s="262">
        <f t="shared" si="2"/>
        <v>0.29720231602944497</v>
      </c>
      <c r="H27" s="262"/>
      <c r="I27" s="262">
        <f t="shared" si="3"/>
        <v>0.83545456032208987</v>
      </c>
      <c r="J27" s="262">
        <f t="shared" si="3"/>
        <v>0.47534085948696847</v>
      </c>
      <c r="K27" s="262">
        <f t="shared" si="3"/>
        <v>0.45998306538461115</v>
      </c>
      <c r="L27" s="262">
        <f t="shared" si="3"/>
        <v>0.29824430325482487</v>
      </c>
      <c r="M27" s="262"/>
      <c r="N27" s="278">
        <f t="shared" si="4"/>
        <v>0.18323136621435773</v>
      </c>
      <c r="O27" s="262">
        <f t="shared" si="4"/>
        <v>8.5255459339312709E-2</v>
      </c>
      <c r="P27" s="262">
        <f t="shared" si="4"/>
        <v>3.9446833562164239E-2</v>
      </c>
      <c r="Q27" s="262"/>
      <c r="R27" s="262">
        <f t="shared" si="5"/>
        <v>0.13219926459546727</v>
      </c>
      <c r="S27" s="262">
        <f t="shared" si="5"/>
        <v>0.17386280002097884</v>
      </c>
      <c r="T27" s="262">
        <f t="shared" si="5"/>
        <v>0.22585210105010586</v>
      </c>
      <c r="U27" s="262"/>
      <c r="V27" s="262">
        <f t="shared" si="6"/>
        <v>5.5809063443001648E-2</v>
      </c>
      <c r="W27" s="262"/>
      <c r="X27" s="262">
        <f t="shared" si="7"/>
        <v>0.29108822345733604</v>
      </c>
      <c r="Y27" s="262">
        <f t="shared" si="7"/>
        <v>0.11109257459640502</v>
      </c>
      <c r="Z27" s="262"/>
      <c r="AA27" s="262">
        <f t="shared" si="8"/>
        <v>0.34958839416503906</v>
      </c>
      <c r="AB27" s="263">
        <f t="shared" si="8"/>
        <v>1.9892606735229492</v>
      </c>
      <c r="AC27" s="263">
        <f t="shared" si="8"/>
        <v>0.4972787052392954</v>
      </c>
      <c r="AF27" s="261" t="s">
        <v>92</v>
      </c>
    </row>
    <row r="28" spans="1:32" x14ac:dyDescent="0.3">
      <c r="A28" s="252">
        <f t="shared" si="9"/>
        <v>0.59999999999999964</v>
      </c>
      <c r="B28" s="261">
        <f t="shared" si="0"/>
        <v>1.26</v>
      </c>
      <c r="C28" s="261"/>
      <c r="D28" s="278">
        <f t="shared" si="1"/>
        <v>0.81929799287062344</v>
      </c>
      <c r="E28" s="262">
        <f t="shared" si="1"/>
        <v>0.47414933808172205</v>
      </c>
      <c r="F28" s="262">
        <f t="shared" si="1"/>
        <v>0.41842949493263415</v>
      </c>
      <c r="G28" s="262">
        <f t="shared" si="2"/>
        <v>0.28455339496717064</v>
      </c>
      <c r="H28" s="262"/>
      <c r="I28" s="262">
        <f t="shared" si="3"/>
        <v>0.81560098782086499</v>
      </c>
      <c r="J28" s="262">
        <f t="shared" si="3"/>
        <v>0.4712033722891471</v>
      </c>
      <c r="K28" s="262">
        <f t="shared" si="3"/>
        <v>0.45826674445623228</v>
      </c>
      <c r="L28" s="262">
        <f t="shared" si="3"/>
        <v>0.28713103420392083</v>
      </c>
      <c r="M28" s="262"/>
      <c r="N28" s="278">
        <f t="shared" si="4"/>
        <v>0.17444649263094636</v>
      </c>
      <c r="O28" s="262">
        <f t="shared" si="4"/>
        <v>8.4831335750198786E-2</v>
      </c>
      <c r="P28" s="262">
        <f t="shared" si="4"/>
        <v>2.723906786864929E-2</v>
      </c>
      <c r="Q28" s="262"/>
      <c r="R28" s="262">
        <f t="shared" si="5"/>
        <v>0.12370373827630211</v>
      </c>
      <c r="S28" s="262">
        <f t="shared" si="5"/>
        <v>0.13595755644072599</v>
      </c>
      <c r="T28" s="262">
        <f t="shared" si="5"/>
        <v>0.16723065041987359</v>
      </c>
      <c r="U28" s="262"/>
      <c r="V28" s="262">
        <f t="shared" si="6"/>
        <v>5.5809063443001593E-2</v>
      </c>
      <c r="W28" s="262"/>
      <c r="X28" s="262">
        <f t="shared" si="7"/>
        <v>0.23634958267211906</v>
      </c>
      <c r="Y28" s="262">
        <f t="shared" si="7"/>
        <v>0.11012384414672852</v>
      </c>
      <c r="Z28" s="262"/>
      <c r="AA28" s="262">
        <f t="shared" si="8"/>
        <v>0.34958839416503906</v>
      </c>
      <c r="AB28" s="263">
        <f t="shared" si="8"/>
        <v>1.989260673522949</v>
      </c>
      <c r="AC28" s="263">
        <f t="shared" si="8"/>
        <v>0.42173093557357788</v>
      </c>
    </row>
    <row r="29" spans="1:32" x14ac:dyDescent="0.3">
      <c r="A29" s="252">
        <f t="shared" si="9"/>
        <v>0.5499999999999996</v>
      </c>
      <c r="B29" s="261">
        <f t="shared" si="0"/>
        <v>1.2575000000000001</v>
      </c>
      <c r="C29" s="261"/>
      <c r="D29" s="278">
        <f t="shared" si="1"/>
        <v>0.80800001142218314</v>
      </c>
      <c r="E29" s="262">
        <f t="shared" si="1"/>
        <v>0.45949810950259734</v>
      </c>
      <c r="F29" s="262">
        <f t="shared" si="1"/>
        <v>0.40643107068773571</v>
      </c>
      <c r="G29" s="262">
        <f t="shared" si="2"/>
        <v>0.27877968127163066</v>
      </c>
      <c r="H29" s="262"/>
      <c r="I29" s="262">
        <f t="shared" si="3"/>
        <v>0.80995887123425614</v>
      </c>
      <c r="J29" s="262">
        <f t="shared" si="3"/>
        <v>0.45610027017498128</v>
      </c>
      <c r="K29" s="262">
        <f t="shared" si="3"/>
        <v>0.44624844135780045</v>
      </c>
      <c r="L29" s="262">
        <f t="shared" si="3"/>
        <v>0.27832076108856635</v>
      </c>
      <c r="M29" s="262"/>
      <c r="N29" s="262">
        <f t="shared" si="4"/>
        <v>0.15629234621114671</v>
      </c>
      <c r="O29" s="262">
        <f t="shared" si="4"/>
        <v>7.7110274171408005E-2</v>
      </c>
      <c r="P29" s="293">
        <f t="shared" si="4"/>
        <v>8.055098287329733E-3</v>
      </c>
      <c r="Q29" s="262"/>
      <c r="R29" s="262">
        <f t="shared" si="5"/>
        <v>0.12171037701874754</v>
      </c>
      <c r="S29" s="262">
        <f t="shared" si="5"/>
        <v>0.13182264847020855</v>
      </c>
      <c r="T29" s="262">
        <f t="shared" si="5"/>
        <v>0.15907434239463719</v>
      </c>
      <c r="U29" s="262"/>
      <c r="V29" s="262">
        <f t="shared" si="6"/>
        <v>4.7984650748922837E-2</v>
      </c>
      <c r="W29" s="262"/>
      <c r="X29" s="262">
        <f t="shared" si="7"/>
        <v>0.22533069133758538</v>
      </c>
      <c r="Y29" s="262">
        <f t="shared" si="7"/>
        <v>0.1095032548904419</v>
      </c>
      <c r="Z29" s="262"/>
      <c r="AA29" s="262">
        <f t="shared" si="8"/>
        <v>0.34958839416503906</v>
      </c>
      <c r="AB29" s="263">
        <f t="shared" si="8"/>
        <v>1.9565755724906919</v>
      </c>
      <c r="AC29" s="263">
        <f t="shared" si="8"/>
        <v>0.42173093557357788</v>
      </c>
    </row>
    <row r="30" spans="1:32" x14ac:dyDescent="0.3">
      <c r="A30" s="252">
        <f t="shared" si="9"/>
        <v>0.49999999999999961</v>
      </c>
      <c r="B30" s="261">
        <f t="shared" si="0"/>
        <v>1.2549999999999999</v>
      </c>
      <c r="C30" s="261"/>
      <c r="D30" s="262">
        <f t="shared" si="1"/>
        <v>0.79670202997374284</v>
      </c>
      <c r="E30" s="262">
        <f t="shared" si="1"/>
        <v>0.44484688092347263</v>
      </c>
      <c r="F30" s="262">
        <f t="shared" si="1"/>
        <v>0.39443264644283726</v>
      </c>
      <c r="G30" s="262">
        <f t="shared" si="2"/>
        <v>0.27300596757609064</v>
      </c>
      <c r="H30" s="262"/>
      <c r="I30" s="262">
        <f t="shared" si="3"/>
        <v>0.80431675464764729</v>
      </c>
      <c r="J30" s="262">
        <f t="shared" si="3"/>
        <v>0.44099716806081546</v>
      </c>
      <c r="K30" s="262">
        <f t="shared" si="3"/>
        <v>0.43423013825936857</v>
      </c>
      <c r="L30" s="262">
        <f t="shared" si="3"/>
        <v>0.26951048797321187</v>
      </c>
      <c r="M30" s="262"/>
      <c r="N30" s="262">
        <f t="shared" si="4"/>
        <v>0.13813819979134703</v>
      </c>
      <c r="O30" s="262">
        <f t="shared" si="4"/>
        <v>6.9389212592617225E-2</v>
      </c>
      <c r="P30" s="293">
        <f t="shared" si="4"/>
        <v>-1.1128871293989831E-2</v>
      </c>
      <c r="Q30" s="262"/>
      <c r="R30" s="262">
        <f t="shared" si="5"/>
        <v>0.11971701576119297</v>
      </c>
      <c r="S30" s="262">
        <f t="shared" si="5"/>
        <v>0.12768774049969112</v>
      </c>
      <c r="T30" s="262">
        <f t="shared" si="5"/>
        <v>0.15091803436940079</v>
      </c>
      <c r="U30" s="262"/>
      <c r="V30" s="262">
        <f t="shared" si="6"/>
        <v>4.0160238054844088E-2</v>
      </c>
      <c r="W30" s="262"/>
      <c r="X30" s="262">
        <f t="shared" si="7"/>
        <v>0.21431180000305169</v>
      </c>
      <c r="Y30" s="262">
        <f t="shared" si="7"/>
        <v>0.10888266563415527</v>
      </c>
      <c r="Z30" s="262"/>
      <c r="AA30" s="262">
        <f t="shared" si="8"/>
        <v>0.34958839416503884</v>
      </c>
      <c r="AB30" s="263">
        <f t="shared" si="8"/>
        <v>1.9238904714584348</v>
      </c>
      <c r="AC30" s="263">
        <f t="shared" si="8"/>
        <v>0.42173093557357788</v>
      </c>
    </row>
    <row r="31" spans="1:32" x14ac:dyDescent="0.3">
      <c r="A31" s="252">
        <f t="shared" si="9"/>
        <v>0.44999999999999962</v>
      </c>
      <c r="B31" s="261">
        <f t="shared" si="0"/>
        <v>1.2524999999999999</v>
      </c>
      <c r="C31" s="261"/>
      <c r="D31" s="262">
        <f t="shared" si="1"/>
        <v>0.78540404852530254</v>
      </c>
      <c r="E31" s="262">
        <f t="shared" si="1"/>
        <v>0.43019565234434787</v>
      </c>
      <c r="F31" s="262">
        <f t="shared" si="1"/>
        <v>0.38243422219793888</v>
      </c>
      <c r="G31" s="262">
        <f t="shared" si="2"/>
        <v>0.26723225388055061</v>
      </c>
      <c r="H31" s="262"/>
      <c r="I31" s="262">
        <f t="shared" si="3"/>
        <v>0.79867463806103844</v>
      </c>
      <c r="J31" s="262">
        <f t="shared" si="3"/>
        <v>0.42589406594664958</v>
      </c>
      <c r="K31" s="262">
        <f t="shared" si="3"/>
        <v>0.42221183516093674</v>
      </c>
      <c r="L31" s="262">
        <f t="shared" si="3"/>
        <v>0.26070021485785738</v>
      </c>
      <c r="M31" s="262"/>
      <c r="N31" s="262">
        <f t="shared" si="4"/>
        <v>0.11998405337154737</v>
      </c>
      <c r="O31" s="262">
        <f t="shared" si="4"/>
        <v>6.1668151013826444E-2</v>
      </c>
      <c r="P31" s="262">
        <f t="shared" si="4"/>
        <v>-3.0312840875309388E-2</v>
      </c>
      <c r="Q31" s="262"/>
      <c r="R31" s="262">
        <f t="shared" si="5"/>
        <v>0.11772365450363839</v>
      </c>
      <c r="S31" s="262">
        <f t="shared" si="5"/>
        <v>0.12355283252917366</v>
      </c>
      <c r="T31" s="262">
        <f t="shared" si="5"/>
        <v>0.14276172634416442</v>
      </c>
      <c r="U31" s="262"/>
      <c r="V31" s="262">
        <f t="shared" si="6"/>
        <v>3.2335825360765333E-2</v>
      </c>
      <c r="W31" s="262"/>
      <c r="X31" s="262">
        <f t="shared" si="7"/>
        <v>0.20329290866851799</v>
      </c>
      <c r="Y31" s="262">
        <f t="shared" si="7"/>
        <v>0.10826207637786865</v>
      </c>
      <c r="Z31" s="262"/>
      <c r="AA31" s="262">
        <f t="shared" si="8"/>
        <v>0.32206801605224589</v>
      </c>
      <c r="AB31" s="263">
        <f t="shared" si="8"/>
        <v>1.8912053704261778</v>
      </c>
      <c r="AC31" s="263">
        <f t="shared" si="8"/>
        <v>0.42173093557357788</v>
      </c>
    </row>
    <row r="32" spans="1:32" x14ac:dyDescent="0.3">
      <c r="A32" s="252">
        <f t="shared" si="9"/>
        <v>0.39999999999999963</v>
      </c>
      <c r="B32" s="261">
        <f t="shared" si="0"/>
        <v>1.25</v>
      </c>
      <c r="C32" s="261"/>
      <c r="D32" s="262">
        <f t="shared" si="1"/>
        <v>0.77410606707686225</v>
      </c>
      <c r="E32" s="262">
        <f t="shared" si="1"/>
        <v>0.41554442376522299</v>
      </c>
      <c r="F32" s="262">
        <f t="shared" si="1"/>
        <v>0.37043579795304027</v>
      </c>
      <c r="G32" s="262">
        <f t="shared" si="2"/>
        <v>0.26145854018501047</v>
      </c>
      <c r="H32" s="262"/>
      <c r="I32" s="262">
        <f t="shared" si="3"/>
        <v>0.7930325214744296</v>
      </c>
      <c r="J32" s="262">
        <f t="shared" si="3"/>
        <v>0.41079096383248365</v>
      </c>
      <c r="K32" s="262">
        <f t="shared" si="3"/>
        <v>0.41019353206250475</v>
      </c>
      <c r="L32" s="262">
        <f t="shared" si="3"/>
        <v>0.25188994174250284</v>
      </c>
      <c r="M32" s="262"/>
      <c r="N32" s="262">
        <f t="shared" si="4"/>
        <v>0.10182990695174782</v>
      </c>
      <c r="O32" s="262">
        <f t="shared" si="4"/>
        <v>5.3947089435035719E-2</v>
      </c>
      <c r="P32" s="262">
        <f t="shared" si="4"/>
        <v>-4.9496810456628876E-2</v>
      </c>
      <c r="Q32" s="262"/>
      <c r="R32" s="262">
        <f t="shared" si="5"/>
        <v>0.11573029324608379</v>
      </c>
      <c r="S32" s="262">
        <f t="shared" si="5"/>
        <v>0.11941792455865623</v>
      </c>
      <c r="T32" s="262">
        <f t="shared" si="5"/>
        <v>0.13460541831892803</v>
      </c>
      <c r="U32" s="262"/>
      <c r="V32" s="262">
        <f t="shared" si="6"/>
        <v>2.4511412666686612E-2</v>
      </c>
      <c r="W32" s="262"/>
      <c r="X32" s="262">
        <f t="shared" si="7"/>
        <v>0.19227401733398439</v>
      </c>
      <c r="Y32" s="262">
        <f t="shared" si="7"/>
        <v>0.10764148712158199</v>
      </c>
      <c r="Z32" s="262"/>
      <c r="AA32" s="262">
        <f t="shared" si="8"/>
        <v>0.29454763793945293</v>
      </c>
      <c r="AB32" s="263">
        <f t="shared" si="8"/>
        <v>1.8585202693939191</v>
      </c>
      <c r="AC32" s="263">
        <f t="shared" si="8"/>
        <v>0.42173093557357771</v>
      </c>
    </row>
    <row r="33" spans="1:29" x14ac:dyDescent="0.3">
      <c r="A33" s="252">
        <f t="shared" si="9"/>
        <v>0.34999999999999964</v>
      </c>
      <c r="B33" s="261">
        <f t="shared" si="0"/>
        <v>1.2349999999999999</v>
      </c>
      <c r="C33" s="261"/>
      <c r="D33" s="262">
        <f t="shared" si="1"/>
        <v>0.77410606707686225</v>
      </c>
      <c r="E33" s="262">
        <f t="shared" si="1"/>
        <v>0.37643122710963051</v>
      </c>
      <c r="F33" s="262">
        <f t="shared" si="1"/>
        <v>0.32826518796193954</v>
      </c>
      <c r="G33" s="280">
        <f t="shared" si="2"/>
        <v>0.23595728017061268</v>
      </c>
      <c r="H33" s="262"/>
      <c r="I33" s="262">
        <f t="shared" si="3"/>
        <v>0.7930325214744296</v>
      </c>
      <c r="J33" s="262">
        <f t="shared" si="3"/>
        <v>0.37890536393991514</v>
      </c>
      <c r="K33" s="262">
        <f t="shared" si="3"/>
        <v>0.374958098135726</v>
      </c>
      <c r="L33" s="262">
        <f t="shared" si="3"/>
        <v>0.23592400876102718</v>
      </c>
      <c r="M33" s="262"/>
      <c r="N33" s="262">
        <f t="shared" si="4"/>
        <v>0.10007770003482358</v>
      </c>
      <c r="O33" s="262">
        <f t="shared" si="4"/>
        <v>5.3947089435035719E-2</v>
      </c>
      <c r="P33" s="262">
        <f t="shared" si="4"/>
        <v>-5.8470328498964913E-2</v>
      </c>
      <c r="Q33" s="262"/>
      <c r="R33" s="262">
        <f t="shared" si="5"/>
        <v>0.10999415906551256</v>
      </c>
      <c r="S33" s="262">
        <f t="shared" si="5"/>
        <v>0.11584494636941237</v>
      </c>
      <c r="T33" s="262">
        <f t="shared" si="5"/>
        <v>0.12722012712415842</v>
      </c>
      <c r="U33" s="262"/>
      <c r="V33" s="262">
        <f t="shared" si="6"/>
        <v>2.1537966896459027E-2</v>
      </c>
      <c r="W33" s="262"/>
      <c r="X33" s="262">
        <f t="shared" si="7"/>
        <v>0.19227401733398439</v>
      </c>
      <c r="Y33" s="262">
        <f t="shared" si="7"/>
        <v>0.1010989642143249</v>
      </c>
      <c r="Z33" s="262"/>
      <c r="AA33" s="262">
        <f t="shared" si="8"/>
        <v>0.26702725982665998</v>
      </c>
      <c r="AB33" s="273">
        <f t="shared" si="8"/>
        <v>1.6076075881719571</v>
      </c>
      <c r="AC33" s="263">
        <f t="shared" si="8"/>
        <v>0.39738529920577986</v>
      </c>
    </row>
    <row r="34" spans="1:29" x14ac:dyDescent="0.3">
      <c r="A34" s="252">
        <f t="shared" si="9"/>
        <v>0.29999999999999966</v>
      </c>
      <c r="B34" s="261">
        <f t="shared" si="0"/>
        <v>1.22</v>
      </c>
      <c r="C34" s="261"/>
      <c r="D34" s="262">
        <f t="shared" si="1"/>
        <v>0.77410606707686225</v>
      </c>
      <c r="E34" s="262">
        <f t="shared" si="1"/>
        <v>0.33731803045403796</v>
      </c>
      <c r="F34" s="262">
        <f t="shared" si="1"/>
        <v>0.28609457797083881</v>
      </c>
      <c r="G34" s="280">
        <f t="shared" si="2"/>
        <v>0.2104560201562149</v>
      </c>
      <c r="H34" s="262"/>
      <c r="I34" s="262">
        <f t="shared" si="3"/>
        <v>0.7930325214744296</v>
      </c>
      <c r="J34" s="262">
        <f t="shared" si="3"/>
        <v>0.34701976404734669</v>
      </c>
      <c r="K34" s="262">
        <f t="shared" si="3"/>
        <v>0.33972266420894726</v>
      </c>
      <c r="L34" s="262">
        <f t="shared" si="3"/>
        <v>0.21995807577955151</v>
      </c>
      <c r="M34" s="262"/>
      <c r="N34" s="262">
        <f t="shared" si="4"/>
        <v>9.8325493117899357E-2</v>
      </c>
      <c r="O34" s="262">
        <f t="shared" si="4"/>
        <v>5.3947089435035719E-2</v>
      </c>
      <c r="P34" s="262">
        <f t="shared" si="4"/>
        <v>-6.744384654130095E-2</v>
      </c>
      <c r="Q34" s="262"/>
      <c r="R34" s="262">
        <f t="shared" si="5"/>
        <v>0.10425802488494133</v>
      </c>
      <c r="S34" s="262">
        <f t="shared" si="5"/>
        <v>0.11227196818016849</v>
      </c>
      <c r="T34" s="262">
        <f t="shared" si="5"/>
        <v>0.11983483592938882</v>
      </c>
      <c r="U34" s="262"/>
      <c r="V34" s="262">
        <f t="shared" si="6"/>
        <v>1.8564521126231442E-2</v>
      </c>
      <c r="W34" s="262"/>
      <c r="X34" s="262">
        <f t="shared" si="7"/>
        <v>0.19227401733398439</v>
      </c>
      <c r="Y34" s="262">
        <f t="shared" si="7"/>
        <v>9.4556441307067821E-2</v>
      </c>
      <c r="Z34" s="262"/>
      <c r="AA34" s="262">
        <f t="shared" si="8"/>
        <v>0.23950688171386697</v>
      </c>
      <c r="AB34" s="273">
        <f t="shared" si="8"/>
        <v>1.3566949069499952</v>
      </c>
      <c r="AC34" s="263">
        <f t="shared" si="8"/>
        <v>0.37303966283798201</v>
      </c>
    </row>
    <row r="35" spans="1:29" x14ac:dyDescent="0.3">
      <c r="A35" s="252">
        <f t="shared" si="9"/>
        <v>0.24999999999999967</v>
      </c>
      <c r="B35" s="261">
        <f t="shared" si="0"/>
        <v>1.2049999999999998</v>
      </c>
      <c r="C35" s="261"/>
      <c r="D35" s="262">
        <f t="shared" si="1"/>
        <v>0.77410606707686225</v>
      </c>
      <c r="E35" s="262">
        <f t="shared" si="1"/>
        <v>0.29820483379844542</v>
      </c>
      <c r="F35" s="262">
        <f t="shared" si="1"/>
        <v>0.24392396797973814</v>
      </c>
      <c r="G35" s="262">
        <f t="shared" si="2"/>
        <v>0.18495476014181711</v>
      </c>
      <c r="H35" s="262"/>
      <c r="I35" s="262">
        <f t="shared" si="3"/>
        <v>0.7930325214744296</v>
      </c>
      <c r="J35" s="262">
        <f t="shared" si="3"/>
        <v>0.31513416415477818</v>
      </c>
      <c r="K35" s="262">
        <f t="shared" si="3"/>
        <v>0.30448723028216851</v>
      </c>
      <c r="L35" s="262">
        <f t="shared" si="3"/>
        <v>0.20399214279807587</v>
      </c>
      <c r="M35" s="262"/>
      <c r="N35" s="262">
        <f t="shared" si="4"/>
        <v>9.657328620097512E-2</v>
      </c>
      <c r="O35" s="262">
        <f t="shared" si="4"/>
        <v>5.3947089435035719E-2</v>
      </c>
      <c r="P35" s="262">
        <f t="shared" si="4"/>
        <v>-7.6417364583636987E-2</v>
      </c>
      <c r="Q35" s="262"/>
      <c r="R35" s="262">
        <f t="shared" si="5"/>
        <v>9.8521890704370105E-2</v>
      </c>
      <c r="S35" s="262">
        <f t="shared" si="5"/>
        <v>0.10869898999092463</v>
      </c>
      <c r="T35" s="262">
        <f t="shared" si="5"/>
        <v>0.11244954473461921</v>
      </c>
      <c r="U35" s="262"/>
      <c r="V35" s="262">
        <f t="shared" si="6"/>
        <v>1.5591075356003858E-2</v>
      </c>
      <c r="W35" s="262"/>
      <c r="X35" s="262">
        <f t="shared" si="7"/>
        <v>0.19227401733398439</v>
      </c>
      <c r="Y35" s="262">
        <f t="shared" si="7"/>
        <v>8.8013918399810737E-2</v>
      </c>
      <c r="Z35" s="262"/>
      <c r="AA35" s="262">
        <f t="shared" si="8"/>
        <v>0.21198650360107413</v>
      </c>
      <c r="AB35" s="263">
        <f t="shared" si="8"/>
        <v>1.1057822257280332</v>
      </c>
      <c r="AC35" s="263">
        <f t="shared" si="8"/>
        <v>0.34869402647018416</v>
      </c>
    </row>
    <row r="36" spans="1:29" x14ac:dyDescent="0.3">
      <c r="A36" s="252">
        <f t="shared" si="9"/>
        <v>0.19999999999999968</v>
      </c>
      <c r="B36" s="261">
        <f t="shared" si="0"/>
        <v>1.1899999999999997</v>
      </c>
      <c r="C36" s="261"/>
      <c r="D36" s="262">
        <f t="shared" si="1"/>
        <v>0.77410606707686225</v>
      </c>
      <c r="E36" s="262">
        <f t="shared" si="1"/>
        <v>0.25909163714285322</v>
      </c>
      <c r="F36" s="279">
        <f t="shared" si="1"/>
        <v>0.20175335798863775</v>
      </c>
      <c r="G36" s="262">
        <f t="shared" si="2"/>
        <v>0.15945350012741949</v>
      </c>
      <c r="H36" s="262"/>
      <c r="I36" s="262">
        <f t="shared" si="3"/>
        <v>0.79303252147442949</v>
      </c>
      <c r="J36" s="262">
        <f t="shared" si="3"/>
        <v>0.28324856426220996</v>
      </c>
      <c r="K36" s="279">
        <f t="shared" si="3"/>
        <v>0.26925179635539004</v>
      </c>
      <c r="L36" s="262">
        <f t="shared" si="3"/>
        <v>0.18802620981660031</v>
      </c>
      <c r="M36" s="262"/>
      <c r="N36" s="262">
        <f t="shared" si="4"/>
        <v>9.4821079284050896E-2</v>
      </c>
      <c r="O36" s="262">
        <f t="shared" si="4"/>
        <v>5.3947089435035712E-2</v>
      </c>
      <c r="P36" s="262">
        <f t="shared" si="4"/>
        <v>-8.5390882625972969E-2</v>
      </c>
      <c r="Q36" s="262"/>
      <c r="R36" s="262">
        <f t="shared" si="5"/>
        <v>9.278575652379889E-2</v>
      </c>
      <c r="S36" s="262">
        <f t="shared" si="5"/>
        <v>0.10512601180168074</v>
      </c>
      <c r="T36" s="262">
        <f t="shared" si="5"/>
        <v>0.10506425353984966</v>
      </c>
      <c r="U36" s="262"/>
      <c r="V36" s="262">
        <f t="shared" si="6"/>
        <v>1.2617629585776294E-2</v>
      </c>
      <c r="W36" s="262"/>
      <c r="X36" s="262">
        <f t="shared" si="7"/>
        <v>0.1922740173339843</v>
      </c>
      <c r="Y36" s="262">
        <f t="shared" si="7"/>
        <v>8.1471395492553708E-2</v>
      </c>
      <c r="Z36" s="262"/>
      <c r="AA36" s="262">
        <f t="shared" si="8"/>
        <v>0.19895182991027824</v>
      </c>
      <c r="AB36" s="263">
        <f t="shared" si="8"/>
        <v>0.85486954450607244</v>
      </c>
      <c r="AC36" s="263">
        <f t="shared" si="8"/>
        <v>0.32434839010238609</v>
      </c>
    </row>
    <row r="37" spans="1:29" x14ac:dyDescent="0.3">
      <c r="A37" s="252">
        <f t="shared" si="9"/>
        <v>0.14999999999999969</v>
      </c>
      <c r="B37" s="261">
        <f t="shared" si="0"/>
        <v>1.1424999999999996</v>
      </c>
      <c r="C37" s="261"/>
      <c r="D37" s="262">
        <f t="shared" si="1"/>
        <v>0.76799977974250966</v>
      </c>
      <c r="E37" s="279">
        <f t="shared" si="1"/>
        <v>0.25909163714285322</v>
      </c>
      <c r="F37" s="279">
        <f t="shared" si="1"/>
        <v>0.20175335798863775</v>
      </c>
      <c r="G37" s="262">
        <f t="shared" si="2"/>
        <v>0.15945350012741949</v>
      </c>
      <c r="H37" s="262"/>
      <c r="I37" s="262">
        <f t="shared" si="3"/>
        <v>0.78116035365196324</v>
      </c>
      <c r="J37" s="279">
        <f t="shared" si="3"/>
        <v>0.28324856426220996</v>
      </c>
      <c r="K37" s="279">
        <f t="shared" si="3"/>
        <v>0.26925179635539004</v>
      </c>
      <c r="L37" s="262">
        <f t="shared" si="3"/>
        <v>0.18802620981660031</v>
      </c>
      <c r="M37" s="262"/>
      <c r="N37" s="262">
        <f t="shared" si="4"/>
        <v>9.3705544554870276E-2</v>
      </c>
      <c r="O37" s="262">
        <f t="shared" si="4"/>
        <v>5.2934284164482572E-2</v>
      </c>
      <c r="P37" s="262">
        <f t="shared" si="4"/>
        <v>-8.5390882625972969E-2</v>
      </c>
      <c r="Q37" s="262"/>
      <c r="R37" s="279">
        <f t="shared" si="5"/>
        <v>8.7769443172624917E-2</v>
      </c>
      <c r="S37" s="262">
        <f t="shared" si="5"/>
        <v>9.9414222170681188E-2</v>
      </c>
      <c r="T37" s="262">
        <f t="shared" si="5"/>
        <v>0.10454215098354157</v>
      </c>
      <c r="U37" s="262"/>
      <c r="V37" s="262">
        <f t="shared" si="6"/>
        <v>1.218764187445796E-2</v>
      </c>
      <c r="W37" s="262"/>
      <c r="X37" s="262">
        <f t="shared" si="7"/>
        <v>0.18136514902114861</v>
      </c>
      <c r="Y37" s="262">
        <f t="shared" si="7"/>
        <v>8.1471395492553708E-2</v>
      </c>
      <c r="Z37" s="262"/>
      <c r="AA37" s="262">
        <f t="shared" si="8"/>
        <v>0.18591715621948235</v>
      </c>
      <c r="AB37" s="263">
        <f t="shared" si="8"/>
        <v>0.76384049654006902</v>
      </c>
      <c r="AC37" s="263">
        <f t="shared" si="8"/>
        <v>0.26240503601729831</v>
      </c>
    </row>
    <row r="38" spans="1:29" x14ac:dyDescent="0.3">
      <c r="A38" s="252">
        <f t="shared" si="9"/>
        <v>9.9999999999999686E-2</v>
      </c>
      <c r="B38" s="261">
        <f t="shared" si="0"/>
        <v>1.0949999999999998</v>
      </c>
      <c r="C38" s="261"/>
      <c r="D38" s="262">
        <f t="shared" si="1"/>
        <v>0.76189349240815707</v>
      </c>
      <c r="E38" s="279">
        <f t="shared" si="1"/>
        <v>0.25909163714285322</v>
      </c>
      <c r="F38" s="262">
        <f t="shared" si="1"/>
        <v>0.20175335798863775</v>
      </c>
      <c r="G38" s="262">
        <f t="shared" si="2"/>
        <v>0.15945350012741949</v>
      </c>
      <c r="H38" s="262"/>
      <c r="I38" s="262">
        <f t="shared" si="3"/>
        <v>0.76928818582949698</v>
      </c>
      <c r="J38" s="279">
        <f t="shared" si="3"/>
        <v>0.28324856426220996</v>
      </c>
      <c r="K38" s="262">
        <f t="shared" si="3"/>
        <v>0.26925179635539004</v>
      </c>
      <c r="L38" s="262">
        <f t="shared" si="3"/>
        <v>0.18802620981660031</v>
      </c>
      <c r="M38" s="262"/>
      <c r="N38" s="262">
        <f t="shared" si="4"/>
        <v>9.2590009825689656E-2</v>
      </c>
      <c r="O38" s="262">
        <f t="shared" si="4"/>
        <v>5.1921478893929431E-2</v>
      </c>
      <c r="P38" s="262">
        <f t="shared" si="4"/>
        <v>-8.5390882625972969E-2</v>
      </c>
      <c r="Q38" s="262"/>
      <c r="R38" s="279">
        <f t="shared" si="5"/>
        <v>8.2753129821450944E-2</v>
      </c>
      <c r="S38" s="279">
        <f t="shared" si="5"/>
        <v>9.3702432539681635E-2</v>
      </c>
      <c r="T38" s="262">
        <f t="shared" si="5"/>
        <v>0.10402004842723347</v>
      </c>
      <c r="U38" s="262"/>
      <c r="V38" s="279">
        <f t="shared" si="6"/>
        <v>1.1757654163139626E-2</v>
      </c>
      <c r="W38" s="262"/>
      <c r="X38" s="262">
        <f t="shared" si="7"/>
        <v>0.17045628070831292</v>
      </c>
      <c r="Y38" s="262">
        <f t="shared" si="7"/>
        <v>8.1471395492553708E-2</v>
      </c>
      <c r="Z38" s="262"/>
      <c r="AA38" s="262">
        <f t="shared" si="8"/>
        <v>0.17288248252868646</v>
      </c>
      <c r="AB38" s="263">
        <f t="shared" si="8"/>
        <v>0.67281144857406561</v>
      </c>
      <c r="AC38" s="263">
        <f t="shared" si="8"/>
        <v>0.20046168193221053</v>
      </c>
    </row>
    <row r="39" spans="1:29" x14ac:dyDescent="0.3">
      <c r="A39" s="252">
        <f t="shared" si="9"/>
        <v>4.9999999999999684E-2</v>
      </c>
      <c r="B39" s="261">
        <f t="shared" si="0"/>
        <v>1.0474999999999997</v>
      </c>
      <c r="C39" s="261"/>
      <c r="D39" s="262">
        <f t="shared" si="1"/>
        <v>0.75578720507380448</v>
      </c>
      <c r="E39" s="262">
        <f t="shared" si="1"/>
        <v>0.25909163714285322</v>
      </c>
      <c r="F39" s="262">
        <f t="shared" si="1"/>
        <v>0.20175335798863775</v>
      </c>
      <c r="G39" s="262">
        <f t="shared" si="2"/>
        <v>0.15945350012741949</v>
      </c>
      <c r="H39" s="262"/>
      <c r="I39" s="262">
        <f t="shared" si="3"/>
        <v>0.75741601800703073</v>
      </c>
      <c r="J39" s="262">
        <f t="shared" si="3"/>
        <v>0.28324856426220996</v>
      </c>
      <c r="K39" s="262">
        <f t="shared" si="3"/>
        <v>0.26925179635539004</v>
      </c>
      <c r="L39" s="262">
        <f t="shared" si="3"/>
        <v>0.18802620981660031</v>
      </c>
      <c r="M39" s="262"/>
      <c r="N39" s="262">
        <f t="shared" si="4"/>
        <v>9.1474475096509036E-2</v>
      </c>
      <c r="O39" s="262">
        <f t="shared" si="4"/>
        <v>5.090867362337629E-2</v>
      </c>
      <c r="P39" s="262">
        <f t="shared" si="4"/>
        <v>-8.5390882625972969E-2</v>
      </c>
      <c r="Q39" s="262"/>
      <c r="R39" s="262">
        <f t="shared" si="5"/>
        <v>7.773681647027697E-2</v>
      </c>
      <c r="S39" s="279">
        <f t="shared" si="5"/>
        <v>8.7990642908682082E-2</v>
      </c>
      <c r="T39" s="279">
        <f t="shared" si="5"/>
        <v>0.1034979458709254</v>
      </c>
      <c r="U39" s="262"/>
      <c r="V39" s="279">
        <f t="shared" si="6"/>
        <v>1.1327666451821294E-2</v>
      </c>
      <c r="W39" s="262"/>
      <c r="X39" s="262">
        <f t="shared" si="7"/>
        <v>0.15954741239547723</v>
      </c>
      <c r="Y39" s="262">
        <f t="shared" si="7"/>
        <v>8.1471395492553708E-2</v>
      </c>
      <c r="Z39" s="262"/>
      <c r="AA39" s="262">
        <f t="shared" si="8"/>
        <v>0.15984780883789057</v>
      </c>
      <c r="AB39" s="263">
        <f t="shared" si="8"/>
        <v>0.58178240060806219</v>
      </c>
      <c r="AC39" s="263">
        <f t="shared" si="8"/>
        <v>0.13851832784712276</v>
      </c>
    </row>
  </sheetData>
  <mergeCells count="9">
    <mergeCell ref="X2:Y2"/>
    <mergeCell ref="M2:P2"/>
    <mergeCell ref="B19:G19"/>
    <mergeCell ref="I19:L19"/>
    <mergeCell ref="N19:P19"/>
    <mergeCell ref="R19:T19"/>
    <mergeCell ref="X19:Y19"/>
    <mergeCell ref="B2:G2"/>
    <mergeCell ref="R2:T2"/>
  </mergeCells>
  <pageMargins left="0.7" right="0.7" top="0.75" bottom="0.75" header="0.3" footer="0.3"/>
  <pageSetup orientation="portrait" verticalDpi="0" r:id="rId1"/>
  <ignoredErrors>
    <ignoredError sqref="B15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5"/>
  <sheetViews>
    <sheetView showGridLines="0" zoomScale="73" workbookViewId="0">
      <pane xSplit="6" topLeftCell="G1" activePane="topRight" state="frozen"/>
      <selection pane="topRight" activeCell="I40" sqref="I40"/>
    </sheetView>
  </sheetViews>
  <sheetFormatPr defaultRowHeight="14.4" x14ac:dyDescent="0.3"/>
  <cols>
    <col min="1" max="2" width="1.5546875" style="223" customWidth="1"/>
    <col min="3" max="3" width="9.109375" style="223" customWidth="1"/>
    <col min="4" max="4" width="38.6640625" style="223" customWidth="1"/>
    <col min="5" max="5" width="18.6640625" style="223" customWidth="1"/>
    <col min="6" max="6" width="9.88671875" style="223" customWidth="1"/>
    <col min="7" max="7" width="18.6640625" style="223" customWidth="1"/>
    <col min="8" max="11" width="18.6640625" customWidth="1"/>
  </cols>
  <sheetData>
    <row r="3" spans="1:11" x14ac:dyDescent="0.3">
      <c r="A3" s="244" t="s">
        <v>738</v>
      </c>
    </row>
    <row r="4" spans="1:11" x14ac:dyDescent="0.3">
      <c r="A4" s="242" t="s">
        <v>715</v>
      </c>
      <c r="D4" s="242" t="s">
        <v>737</v>
      </c>
    </row>
    <row r="5" spans="1:11" x14ac:dyDescent="0.3">
      <c r="A5" s="242" t="s">
        <v>3</v>
      </c>
      <c r="D5" s="243">
        <v>45024</v>
      </c>
    </row>
    <row r="6" spans="1:11" x14ac:dyDescent="0.3">
      <c r="A6" s="242" t="s">
        <v>94</v>
      </c>
      <c r="D6" s="242" t="s">
        <v>93</v>
      </c>
    </row>
    <row r="7" spans="1:11" x14ac:dyDescent="0.3">
      <c r="G7" s="325" t="s">
        <v>736</v>
      </c>
      <c r="H7" s="326"/>
      <c r="I7" s="326"/>
      <c r="J7" s="326"/>
      <c r="K7" s="327"/>
    </row>
    <row r="8" spans="1:11" ht="15" customHeight="1" x14ac:dyDescent="0.3">
      <c r="G8" s="236" t="s">
        <v>704</v>
      </c>
      <c r="H8" s="235" t="s">
        <v>704</v>
      </c>
      <c r="I8" s="234" t="s">
        <v>704</v>
      </c>
      <c r="J8" s="235" t="s">
        <v>704</v>
      </c>
      <c r="K8" s="234" t="s">
        <v>704</v>
      </c>
    </row>
    <row r="9" spans="1:11" ht="15" customHeight="1" x14ac:dyDescent="0.3">
      <c r="D9" s="216" t="s">
        <v>702</v>
      </c>
      <c r="E9" s="215" t="s">
        <v>0</v>
      </c>
      <c r="F9" s="215" t="s">
        <v>730</v>
      </c>
      <c r="G9" s="232" t="s">
        <v>369</v>
      </c>
      <c r="H9" s="233" t="s">
        <v>729</v>
      </c>
      <c r="I9" s="232" t="s">
        <v>699</v>
      </c>
      <c r="J9" s="233" t="s">
        <v>368</v>
      </c>
      <c r="K9" s="232" t="s">
        <v>367</v>
      </c>
    </row>
    <row r="10" spans="1:11" x14ac:dyDescent="0.3">
      <c r="D10" s="231" t="s">
        <v>728</v>
      </c>
      <c r="E10" s="231" t="s">
        <v>4</v>
      </c>
      <c r="F10" s="231" t="s">
        <v>724</v>
      </c>
      <c r="G10" s="241">
        <v>4386.39990234375</v>
      </c>
      <c r="H10" s="241">
        <v>5079.60693359375</v>
      </c>
      <c r="I10" s="241">
        <v>5529.228515625</v>
      </c>
      <c r="J10" s="241">
        <v>5005</v>
      </c>
      <c r="K10" s="241">
        <v>5411.44140625</v>
      </c>
    </row>
    <row r="11" spans="1:11" x14ac:dyDescent="0.3">
      <c r="D11" s="231" t="s">
        <v>727</v>
      </c>
      <c r="E11" s="231" t="s">
        <v>691</v>
      </c>
      <c r="F11" s="231" t="s">
        <v>726</v>
      </c>
      <c r="G11" s="241">
        <v>17606</v>
      </c>
      <c r="H11" s="241">
        <v>18196.013671875</v>
      </c>
      <c r="I11" s="241">
        <v>20067.763671875</v>
      </c>
      <c r="J11" s="241">
        <v>19275.419921875</v>
      </c>
      <c r="K11" s="241">
        <v>21506.169921875</v>
      </c>
    </row>
    <row r="12" spans="1:11" x14ac:dyDescent="0.3">
      <c r="D12" s="231" t="s">
        <v>725</v>
      </c>
      <c r="E12" s="231" t="s">
        <v>690</v>
      </c>
      <c r="F12" s="231" t="s">
        <v>724</v>
      </c>
      <c r="G12" s="241">
        <v>5138.7978515625</v>
      </c>
      <c r="H12" s="241">
        <v>6395.7353515625</v>
      </c>
      <c r="I12" s="241">
        <v>7426.7333984375</v>
      </c>
      <c r="J12" s="241">
        <v>6215.81787109375</v>
      </c>
      <c r="K12" s="241">
        <v>7195.96435546875</v>
      </c>
    </row>
    <row r="13" spans="1:11" x14ac:dyDescent="0.3">
      <c r="D13" s="231" t="s">
        <v>723</v>
      </c>
      <c r="E13" s="231" t="s">
        <v>695</v>
      </c>
      <c r="F13" s="231" t="s">
        <v>722</v>
      </c>
      <c r="G13" s="241">
        <v>1933.3470458984375</v>
      </c>
      <c r="H13" s="241">
        <v>2024.2843017578125</v>
      </c>
      <c r="I13" s="241">
        <v>2244.12841796875</v>
      </c>
      <c r="J13" s="241">
        <v>2108.042236328125</v>
      </c>
      <c r="K13" s="241">
        <v>2368.81494140625</v>
      </c>
    </row>
    <row r="14" spans="1:11" x14ac:dyDescent="0.3">
      <c r="D14" s="231" t="s">
        <v>721</v>
      </c>
      <c r="E14" s="231" t="s">
        <v>694</v>
      </c>
      <c r="F14" s="231" t="s">
        <v>720</v>
      </c>
      <c r="G14" s="241">
        <v>2072.885986328125</v>
      </c>
      <c r="H14" s="241">
        <v>2129.56005859375</v>
      </c>
      <c r="I14" s="241">
        <v>2341.290283203125</v>
      </c>
      <c r="J14" s="241">
        <v>2283.9677734375</v>
      </c>
      <c r="K14" s="241">
        <v>2495.887451171875</v>
      </c>
    </row>
    <row r="15" spans="1:11" ht="15" thickBot="1" x14ac:dyDescent="0.35">
      <c r="D15" s="231" t="s">
        <v>719</v>
      </c>
      <c r="E15" s="231" t="s">
        <v>692</v>
      </c>
      <c r="F15" s="231" t="s">
        <v>718</v>
      </c>
      <c r="G15" s="241">
        <v>42441</v>
      </c>
      <c r="H15" s="241">
        <v>48769.62890625</v>
      </c>
      <c r="I15" s="241">
        <v>52944.51953125</v>
      </c>
      <c r="J15" s="241">
        <v>49844.68359375</v>
      </c>
      <c r="K15" s="241">
        <v>53469.4140625</v>
      </c>
    </row>
    <row r="16" spans="1:11" x14ac:dyDescent="0.3">
      <c r="D16" s="321" t="s">
        <v>686</v>
      </c>
      <c r="E16" s="322"/>
      <c r="F16" s="229"/>
      <c r="G16" s="240">
        <f>IFERROR(AVERAGE(G10:G15),"-")</f>
        <v>12263.071797688803</v>
      </c>
      <c r="H16" s="240">
        <f>IFERROR(AVERAGE(H10:H15),"-")</f>
        <v>13765.804870605469</v>
      </c>
      <c r="I16" s="240">
        <f>IFERROR(AVERAGE(I10:I15),"-")</f>
        <v>15092.277303059896</v>
      </c>
      <c r="J16" s="240">
        <f>IFERROR(AVERAGE(J10:J15),"-")</f>
        <v>14122.155232747396</v>
      </c>
      <c r="K16" s="239">
        <f>IFERROR(AVERAGE(K10:K15),"-")</f>
        <v>15407.948689778646</v>
      </c>
    </row>
    <row r="17" spans="4:11" ht="15" thickBot="1" x14ac:dyDescent="0.35">
      <c r="D17" s="323" t="s">
        <v>668</v>
      </c>
      <c r="E17" s="324"/>
      <c r="F17" s="226"/>
      <c r="G17" s="238">
        <f>IFERROR(MEDIAN(G10:G15),"-")</f>
        <v>4762.598876953125</v>
      </c>
      <c r="H17" s="238">
        <f>IFERROR(MEDIAN(H10:H15),"-")</f>
        <v>5737.671142578125</v>
      </c>
      <c r="I17" s="238">
        <f>IFERROR(MEDIAN(I10:I15),"-")</f>
        <v>6477.98095703125</v>
      </c>
      <c r="J17" s="238">
        <f>IFERROR(MEDIAN(J10:J15),"-")</f>
        <v>5610.408935546875</v>
      </c>
      <c r="K17" s="237">
        <f>IFERROR(MEDIAN(K10:K15),"-")</f>
        <v>6303.702880859375</v>
      </c>
    </row>
    <row r="19" spans="4:11" x14ac:dyDescent="0.3">
      <c r="G19" s="325" t="s">
        <v>45</v>
      </c>
      <c r="H19" s="326"/>
      <c r="I19" s="326"/>
      <c r="J19" s="326"/>
      <c r="K19" s="327"/>
    </row>
    <row r="20" spans="4:11" ht="15" customHeight="1" x14ac:dyDescent="0.3">
      <c r="G20" s="236" t="s">
        <v>704</v>
      </c>
      <c r="H20" s="235" t="s">
        <v>704</v>
      </c>
      <c r="I20" s="234" t="s">
        <v>704</v>
      </c>
      <c r="J20" s="235" t="s">
        <v>704</v>
      </c>
      <c r="K20" s="234" t="s">
        <v>704</v>
      </c>
    </row>
    <row r="21" spans="4:11" ht="15" customHeight="1" x14ac:dyDescent="0.3">
      <c r="D21" s="216" t="s">
        <v>702</v>
      </c>
      <c r="E21" s="215" t="s">
        <v>0</v>
      </c>
      <c r="F21" s="215" t="s">
        <v>730</v>
      </c>
      <c r="G21" s="232" t="s">
        <v>369</v>
      </c>
      <c r="H21" s="233" t="s">
        <v>729</v>
      </c>
      <c r="I21" s="232" t="s">
        <v>699</v>
      </c>
      <c r="J21" s="233" t="s">
        <v>368</v>
      </c>
      <c r="K21" s="232" t="s">
        <v>367</v>
      </c>
    </row>
    <row r="22" spans="4:11" x14ac:dyDescent="0.3">
      <c r="D22" s="231" t="s">
        <v>728</v>
      </c>
      <c r="E22" s="231" t="s">
        <v>4</v>
      </c>
      <c r="F22" s="231" t="s">
        <v>724</v>
      </c>
      <c r="G22" s="241">
        <v>1508.6600341796875</v>
      </c>
      <c r="H22" s="241">
        <v>1942.9112548828125</v>
      </c>
      <c r="I22" s="241">
        <v>2125.1962890625</v>
      </c>
      <c r="J22" s="241">
        <v>1914.5</v>
      </c>
      <c r="K22" s="241">
        <v>2069.277587890625</v>
      </c>
    </row>
    <row r="23" spans="4:11" x14ac:dyDescent="0.3">
      <c r="D23" s="231" t="s">
        <v>727</v>
      </c>
      <c r="E23" s="231" t="s">
        <v>691</v>
      </c>
      <c r="F23" s="231" t="s">
        <v>726</v>
      </c>
      <c r="G23" s="241">
        <v>8801</v>
      </c>
      <c r="H23" s="241">
        <v>9064.8671875</v>
      </c>
      <c r="I23" s="241">
        <v>9904.1064453125</v>
      </c>
      <c r="J23" s="241">
        <v>9547.6005859375</v>
      </c>
      <c r="K23" s="241">
        <v>10551.3017578125</v>
      </c>
    </row>
    <row r="24" spans="4:11" x14ac:dyDescent="0.3">
      <c r="D24" s="231" t="s">
        <v>725</v>
      </c>
      <c r="E24" s="231" t="s">
        <v>690</v>
      </c>
      <c r="F24" s="231" t="s">
        <v>724</v>
      </c>
      <c r="G24" s="241">
        <v>1493.427001953125</v>
      </c>
      <c r="H24" s="241">
        <v>1657.08154296875</v>
      </c>
      <c r="I24" s="241">
        <v>2103.611572265625</v>
      </c>
      <c r="J24" s="241">
        <v>1573.9930419921875</v>
      </c>
      <c r="K24" s="241">
        <v>2026.6396484375</v>
      </c>
    </row>
    <row r="25" spans="4:11" x14ac:dyDescent="0.3">
      <c r="D25" s="231" t="s">
        <v>723</v>
      </c>
      <c r="E25" s="231" t="s">
        <v>695</v>
      </c>
      <c r="F25" s="231" t="s">
        <v>722</v>
      </c>
      <c r="G25" s="241">
        <v>819.885009765625</v>
      </c>
      <c r="H25" s="241">
        <v>841.1800537109375</v>
      </c>
      <c r="I25" s="241">
        <v>921.86767578125</v>
      </c>
      <c r="J25" s="241">
        <v>860.79388427734375</v>
      </c>
      <c r="K25" s="241">
        <v>977.8253173828125</v>
      </c>
    </row>
    <row r="26" spans="4:11" x14ac:dyDescent="0.3">
      <c r="D26" s="231" t="s">
        <v>721</v>
      </c>
      <c r="E26" s="231" t="s">
        <v>694</v>
      </c>
      <c r="F26" s="231" t="s">
        <v>720</v>
      </c>
      <c r="G26" s="241">
        <v>984.22900390625</v>
      </c>
      <c r="H26" s="241">
        <v>1009.7294921875</v>
      </c>
      <c r="I26" s="241">
        <v>1103.223876953125</v>
      </c>
      <c r="J26" s="241">
        <v>1079.205322265625</v>
      </c>
      <c r="K26" s="241">
        <v>1168.0010986328125</v>
      </c>
    </row>
    <row r="27" spans="4:11" ht="15" thickBot="1" x14ac:dyDescent="0.35">
      <c r="D27" s="231" t="s">
        <v>719</v>
      </c>
      <c r="E27" s="231" t="s">
        <v>692</v>
      </c>
      <c r="F27" s="231" t="s">
        <v>718</v>
      </c>
      <c r="G27" s="241">
        <v>21565</v>
      </c>
      <c r="H27" s="241">
        <v>23160.0234375</v>
      </c>
      <c r="I27" s="241">
        <v>25823.865234375</v>
      </c>
      <c r="J27" s="241">
        <v>23430.97265625</v>
      </c>
      <c r="K27" s="241">
        <v>26229.05078125</v>
      </c>
    </row>
    <row r="28" spans="4:11" x14ac:dyDescent="0.3">
      <c r="D28" s="321" t="s">
        <v>686</v>
      </c>
      <c r="E28" s="322"/>
      <c r="F28" s="229"/>
      <c r="G28" s="240">
        <f>IFERROR(AVERAGE(G22:G27),"-")</f>
        <v>5862.0335083007813</v>
      </c>
      <c r="H28" s="240">
        <f>IFERROR(AVERAGE(H22:H27),"-")</f>
        <v>6279.298828125</v>
      </c>
      <c r="I28" s="240">
        <f>IFERROR(AVERAGE(I22:I27),"-")</f>
        <v>6996.978515625</v>
      </c>
      <c r="J28" s="240">
        <f>IFERROR(AVERAGE(J22:J27),"-")</f>
        <v>6401.1775817871094</v>
      </c>
      <c r="K28" s="239">
        <f>IFERROR(AVERAGE(K22:K27),"-")</f>
        <v>7170.349365234375</v>
      </c>
    </row>
    <row r="29" spans="4:11" ht="15" thickBot="1" x14ac:dyDescent="0.35">
      <c r="D29" s="323" t="s">
        <v>668</v>
      </c>
      <c r="E29" s="324"/>
      <c r="F29" s="226"/>
      <c r="G29" s="238">
        <f>IFERROR(MEDIAN(G22:G27),"-")</f>
        <v>1501.0435180664063</v>
      </c>
      <c r="H29" s="238">
        <f>IFERROR(MEDIAN(H22:H27),"-")</f>
        <v>1799.9963989257813</v>
      </c>
      <c r="I29" s="238">
        <f>IFERROR(MEDIAN(I22:I27),"-")</f>
        <v>2114.4039306640625</v>
      </c>
      <c r="J29" s="238">
        <f>IFERROR(MEDIAN(J22:J27),"-")</f>
        <v>1744.2465209960938</v>
      </c>
      <c r="K29" s="237">
        <f>IFERROR(MEDIAN(K22:K27),"-")</f>
        <v>2047.9586181640625</v>
      </c>
    </row>
    <row r="31" spans="4:11" x14ac:dyDescent="0.3">
      <c r="G31" s="325" t="s">
        <v>753</v>
      </c>
      <c r="H31" s="326"/>
      <c r="I31" s="326"/>
      <c r="J31" s="326"/>
      <c r="K31" s="327"/>
    </row>
    <row r="32" spans="4:11" ht="15" customHeight="1" x14ac:dyDescent="0.3">
      <c r="G32" s="236" t="s">
        <v>704</v>
      </c>
      <c r="H32" s="235" t="s">
        <v>704</v>
      </c>
      <c r="I32" s="234" t="s">
        <v>704</v>
      </c>
      <c r="J32" s="235" t="s">
        <v>704</v>
      </c>
      <c r="K32" s="234" t="s">
        <v>704</v>
      </c>
    </row>
    <row r="33" spans="4:11" ht="15" customHeight="1" x14ac:dyDescent="0.3">
      <c r="D33" s="216" t="s">
        <v>702</v>
      </c>
      <c r="E33" s="215" t="s">
        <v>0</v>
      </c>
      <c r="F33" s="215" t="s">
        <v>730</v>
      </c>
      <c r="G33" s="232" t="s">
        <v>369</v>
      </c>
      <c r="H33" s="233" t="s">
        <v>729</v>
      </c>
      <c r="I33" s="232" t="s">
        <v>699</v>
      </c>
      <c r="J33" s="233" t="s">
        <v>368</v>
      </c>
      <c r="K33" s="232" t="s">
        <v>367</v>
      </c>
    </row>
    <row r="34" spans="4:11" x14ac:dyDescent="0.3">
      <c r="D34" s="231" t="s">
        <v>728</v>
      </c>
      <c r="E34" s="231" t="s">
        <v>4</v>
      </c>
      <c r="F34" s="231" t="s">
        <v>724</v>
      </c>
      <c r="G34" s="241">
        <v>4054.300048828125</v>
      </c>
      <c r="H34" s="241">
        <v>4689.2705078125</v>
      </c>
      <c r="I34" s="241">
        <v>5090.25</v>
      </c>
      <c r="J34" s="241">
        <v>4624</v>
      </c>
      <c r="K34" s="241">
        <v>4979.578125</v>
      </c>
    </row>
    <row r="35" spans="4:11" x14ac:dyDescent="0.3">
      <c r="D35" s="231" t="s">
        <v>727</v>
      </c>
      <c r="E35" s="231" t="s">
        <v>691</v>
      </c>
      <c r="F35" s="231" t="s">
        <v>726</v>
      </c>
      <c r="G35" s="241">
        <v>15768</v>
      </c>
      <c r="H35" s="241">
        <v>16290.109375</v>
      </c>
      <c r="I35" s="241">
        <v>17960.955078125</v>
      </c>
      <c r="J35" s="241">
        <v>17245.287109375</v>
      </c>
      <c r="K35" s="241">
        <v>19260.16796875</v>
      </c>
    </row>
    <row r="36" spans="4:11" x14ac:dyDescent="0.3">
      <c r="D36" s="231" t="s">
        <v>725</v>
      </c>
      <c r="E36" s="231" t="s">
        <v>690</v>
      </c>
      <c r="F36" s="231" t="s">
        <v>724</v>
      </c>
      <c r="G36" s="241">
        <v>3975.591064453125</v>
      </c>
      <c r="H36" s="241">
        <v>4950.9775390625</v>
      </c>
      <c r="I36" s="241">
        <v>5889.64111328125</v>
      </c>
      <c r="J36" s="241">
        <v>4783.421875</v>
      </c>
      <c r="K36" s="241">
        <v>5696.2236328125</v>
      </c>
    </row>
    <row r="37" spans="4:11" x14ac:dyDescent="0.3">
      <c r="D37" s="231" t="s">
        <v>723</v>
      </c>
      <c r="E37" s="231" t="s">
        <v>695</v>
      </c>
      <c r="F37" s="231" t="s">
        <v>722</v>
      </c>
      <c r="G37" s="241">
        <v>1595.719970703125</v>
      </c>
      <c r="H37" s="241">
        <v>1658.4920654296875</v>
      </c>
      <c r="I37" s="241">
        <v>1830.3133544921875</v>
      </c>
      <c r="J37" s="241">
        <v>1716.308349609375</v>
      </c>
      <c r="K37" s="241">
        <v>1934.7681884765625</v>
      </c>
    </row>
    <row r="38" spans="4:11" x14ac:dyDescent="0.3">
      <c r="D38" s="231" t="s">
        <v>721</v>
      </c>
      <c r="E38" s="231" t="s">
        <v>694</v>
      </c>
      <c r="F38" s="231" t="s">
        <v>720</v>
      </c>
      <c r="G38" s="241">
        <v>1902.199951171875</v>
      </c>
      <c r="H38" s="241">
        <v>1950.6883544921875</v>
      </c>
      <c r="I38" s="241">
        <v>2135.31396484375</v>
      </c>
      <c r="J38" s="241">
        <v>2082.79443359375</v>
      </c>
      <c r="K38" s="241">
        <v>2276.957275390625</v>
      </c>
    </row>
    <row r="39" spans="4:11" ht="15" thickBot="1" x14ac:dyDescent="0.35">
      <c r="D39" s="231" t="s">
        <v>719</v>
      </c>
      <c r="E39" s="231" t="s">
        <v>692</v>
      </c>
      <c r="F39" s="231" t="s">
        <v>718</v>
      </c>
      <c r="G39" s="241">
        <v>33852</v>
      </c>
      <c r="H39" s="241">
        <v>36561.66015625</v>
      </c>
      <c r="I39" s="241">
        <v>39472.4609375</v>
      </c>
      <c r="J39" s="241">
        <v>37021.95703125</v>
      </c>
      <c r="K39" s="241">
        <v>39887.40234375</v>
      </c>
    </row>
    <row r="40" spans="4:11" x14ac:dyDescent="0.3">
      <c r="D40" s="321" t="s">
        <v>686</v>
      </c>
      <c r="E40" s="322"/>
      <c r="F40" s="229"/>
      <c r="G40" s="240">
        <f>IFERROR(AVERAGE(G34:G39),"-")</f>
        <v>10191.301839192709</v>
      </c>
      <c r="H40" s="240">
        <f>IFERROR(AVERAGE(H34:H39),"-")</f>
        <v>11016.866333007813</v>
      </c>
      <c r="I40" s="240">
        <f>IFERROR(AVERAGE(I34:I39),"-")</f>
        <v>12063.155741373697</v>
      </c>
      <c r="J40" s="240">
        <f>IFERROR(AVERAGE(J34:J39),"-")</f>
        <v>11245.628133138021</v>
      </c>
      <c r="K40" s="239">
        <f>IFERROR(AVERAGE(K34:K39),"-")</f>
        <v>12339.182922363281</v>
      </c>
    </row>
    <row r="41" spans="4:11" ht="15" thickBot="1" x14ac:dyDescent="0.35">
      <c r="D41" s="323" t="s">
        <v>668</v>
      </c>
      <c r="E41" s="324"/>
      <c r="F41" s="226"/>
      <c r="G41" s="238">
        <f>IFERROR(MEDIAN(G34:G39),"-")</f>
        <v>4014.945556640625</v>
      </c>
      <c r="H41" s="238">
        <f>IFERROR(MEDIAN(H34:H39),"-")</f>
        <v>4820.1240234375</v>
      </c>
      <c r="I41" s="238">
        <f>IFERROR(MEDIAN(I34:I39),"-")</f>
        <v>5489.945556640625</v>
      </c>
      <c r="J41" s="238">
        <f>IFERROR(MEDIAN(J34:J39),"-")</f>
        <v>4703.7109375</v>
      </c>
      <c r="K41" s="237">
        <f>IFERROR(MEDIAN(K34:K39),"-")</f>
        <v>5337.90087890625</v>
      </c>
    </row>
    <row r="43" spans="4:11" x14ac:dyDescent="0.3">
      <c r="G43" s="325" t="s">
        <v>761</v>
      </c>
      <c r="H43" s="326"/>
      <c r="I43" s="326"/>
      <c r="J43" s="326"/>
      <c r="K43" s="327"/>
    </row>
    <row r="44" spans="4:11" ht="15" customHeight="1" x14ac:dyDescent="0.3">
      <c r="G44" s="236" t="s">
        <v>704</v>
      </c>
      <c r="H44" s="235" t="s">
        <v>704</v>
      </c>
      <c r="I44" s="234" t="s">
        <v>704</v>
      </c>
      <c r="J44" s="235" t="s">
        <v>704</v>
      </c>
      <c r="K44" s="234" t="s">
        <v>704</v>
      </c>
    </row>
    <row r="45" spans="4:11" ht="15" customHeight="1" x14ac:dyDescent="0.3">
      <c r="D45" s="216" t="s">
        <v>702</v>
      </c>
      <c r="E45" s="215" t="s">
        <v>0</v>
      </c>
      <c r="F45" s="215" t="s">
        <v>730</v>
      </c>
      <c r="G45" s="232" t="s">
        <v>369</v>
      </c>
      <c r="H45" s="233" t="s">
        <v>729</v>
      </c>
      <c r="I45" s="232" t="s">
        <v>699</v>
      </c>
      <c r="J45" s="233" t="s">
        <v>368</v>
      </c>
      <c r="K45" s="232" t="s">
        <v>367</v>
      </c>
    </row>
    <row r="46" spans="4:11" x14ac:dyDescent="0.3">
      <c r="D46" s="231" t="s">
        <v>728</v>
      </c>
      <c r="E46" s="231" t="s">
        <v>4</v>
      </c>
      <c r="F46" s="231" t="s">
        <v>724</v>
      </c>
      <c r="G46" s="241">
        <v>1126.0999755859375</v>
      </c>
      <c r="H46" s="241">
        <v>1466.822998046875</v>
      </c>
      <c r="I46" s="241">
        <v>1609.4097900390625</v>
      </c>
      <c r="J46" s="241">
        <v>1445</v>
      </c>
      <c r="K46" s="241">
        <v>1563.88671875</v>
      </c>
    </row>
    <row r="47" spans="4:11" x14ac:dyDescent="0.3">
      <c r="D47" s="231" t="s">
        <v>727</v>
      </c>
      <c r="E47" s="231" t="s">
        <v>691</v>
      </c>
      <c r="F47" s="231" t="s">
        <v>726</v>
      </c>
      <c r="G47" s="241">
        <v>6457</v>
      </c>
      <c r="H47" s="241">
        <v>6668.9404296875</v>
      </c>
      <c r="I47" s="241">
        <v>7337.20166015625</v>
      </c>
      <c r="J47" s="241">
        <v>7056.67626953125</v>
      </c>
      <c r="K47" s="241">
        <v>7846.46337890625</v>
      </c>
    </row>
    <row r="48" spans="4:11" x14ac:dyDescent="0.3">
      <c r="D48" s="231" t="s">
        <v>725</v>
      </c>
      <c r="E48" s="231" t="s">
        <v>690</v>
      </c>
      <c r="F48" s="231" t="s">
        <v>724</v>
      </c>
      <c r="G48" s="241">
        <v>1038.6920166015625</v>
      </c>
      <c r="H48" s="241">
        <v>1019.8223876953125</v>
      </c>
      <c r="I48" s="241">
        <v>1396.4205322265625</v>
      </c>
      <c r="J48" s="241">
        <v>949.22802734375</v>
      </c>
      <c r="K48" s="241">
        <v>1333.8092041015625</v>
      </c>
    </row>
    <row r="49" spans="4:11" x14ac:dyDescent="0.3">
      <c r="D49" s="231" t="s">
        <v>723</v>
      </c>
      <c r="E49" s="231" t="s">
        <v>695</v>
      </c>
      <c r="F49" s="231" t="s">
        <v>722</v>
      </c>
      <c r="G49" s="241">
        <v>541.4840087890625</v>
      </c>
      <c r="H49" s="241">
        <v>529.26641845703125</v>
      </c>
      <c r="I49" s="241">
        <v>565.27337646484375</v>
      </c>
      <c r="J49" s="241">
        <v>518.0133056640625</v>
      </c>
      <c r="K49" s="241">
        <v>608.57452392578125</v>
      </c>
    </row>
    <row r="50" spans="4:11" x14ac:dyDescent="0.3">
      <c r="D50" s="231" t="s">
        <v>721</v>
      </c>
      <c r="E50" s="231" t="s">
        <v>694</v>
      </c>
      <c r="F50" s="231" t="s">
        <v>720</v>
      </c>
      <c r="G50" s="241">
        <v>698.905029296875</v>
      </c>
      <c r="H50" s="241">
        <v>713.7200927734375</v>
      </c>
      <c r="I50" s="241">
        <v>776.33465576171875</v>
      </c>
      <c r="J50" s="241">
        <v>754.08367919921875</v>
      </c>
      <c r="K50" s="241">
        <v>836.3448486328125</v>
      </c>
    </row>
    <row r="51" spans="4:11" ht="15" thickBot="1" x14ac:dyDescent="0.35">
      <c r="D51" s="231" t="s">
        <v>719</v>
      </c>
      <c r="E51" s="231" t="s">
        <v>692</v>
      </c>
      <c r="F51" s="231" t="s">
        <v>718</v>
      </c>
      <c r="G51" s="241">
        <v>13661</v>
      </c>
      <c r="H51" s="241">
        <v>13877.5634765625</v>
      </c>
      <c r="I51" s="241">
        <v>15202.0146484375</v>
      </c>
      <c r="J51" s="241">
        <v>13914.3515625</v>
      </c>
      <c r="K51" s="241">
        <v>15420.0537109375</v>
      </c>
    </row>
    <row r="52" spans="4:11" x14ac:dyDescent="0.3">
      <c r="D52" s="321" t="s">
        <v>686</v>
      </c>
      <c r="E52" s="322"/>
      <c r="F52" s="229"/>
      <c r="G52" s="240">
        <f>IFERROR(AVERAGE(G46:G51),"-")</f>
        <v>3920.5301717122397</v>
      </c>
      <c r="H52" s="240">
        <f>IFERROR(AVERAGE(H46:H51),"-")</f>
        <v>4046.0226338704429</v>
      </c>
      <c r="I52" s="240">
        <f>IFERROR(AVERAGE(I46:I51),"-")</f>
        <v>4481.1091105143232</v>
      </c>
      <c r="J52" s="240">
        <f>IFERROR(AVERAGE(J46:J51),"-")</f>
        <v>4106.2254740397138</v>
      </c>
      <c r="K52" s="239">
        <f>IFERROR(AVERAGE(K46:K51),"-")</f>
        <v>4601.5220642089844</v>
      </c>
    </row>
    <row r="53" spans="4:11" ht="15" thickBot="1" x14ac:dyDescent="0.35">
      <c r="D53" s="323" t="s">
        <v>668</v>
      </c>
      <c r="E53" s="324"/>
      <c r="F53" s="226"/>
      <c r="G53" s="238">
        <f>IFERROR(MEDIAN(G46:G51),"-")</f>
        <v>1082.39599609375</v>
      </c>
      <c r="H53" s="238">
        <f>IFERROR(MEDIAN(H46:H51),"-")</f>
        <v>1243.3226928710938</v>
      </c>
      <c r="I53" s="238">
        <f>IFERROR(MEDIAN(I46:I51),"-")</f>
        <v>1502.9151611328125</v>
      </c>
      <c r="J53" s="238">
        <f>IFERROR(MEDIAN(J46:J51),"-")</f>
        <v>1197.114013671875</v>
      </c>
      <c r="K53" s="237">
        <f>IFERROR(MEDIAN(K46:K51),"-")</f>
        <v>1448.8479614257813</v>
      </c>
    </row>
    <row r="55" spans="4:11" x14ac:dyDescent="0.3">
      <c r="G55" s="325" t="s">
        <v>760</v>
      </c>
      <c r="H55" s="326"/>
      <c r="I55" s="326"/>
      <c r="J55" s="326"/>
      <c r="K55" s="327"/>
    </row>
    <row r="56" spans="4:11" ht="15" customHeight="1" x14ac:dyDescent="0.3">
      <c r="G56" s="236" t="s">
        <v>704</v>
      </c>
      <c r="H56" s="235" t="s">
        <v>704</v>
      </c>
      <c r="I56" s="234" t="s">
        <v>704</v>
      </c>
      <c r="J56" s="235" t="s">
        <v>704</v>
      </c>
      <c r="K56" s="234" t="s">
        <v>704</v>
      </c>
    </row>
    <row r="57" spans="4:11" ht="15" customHeight="1" x14ac:dyDescent="0.3">
      <c r="D57" s="216" t="s">
        <v>702</v>
      </c>
      <c r="E57" s="215" t="s">
        <v>0</v>
      </c>
      <c r="F57" s="215" t="s">
        <v>730</v>
      </c>
      <c r="G57" s="232" t="s">
        <v>369</v>
      </c>
      <c r="H57" s="233" t="s">
        <v>729</v>
      </c>
      <c r="I57" s="232" t="s">
        <v>699</v>
      </c>
      <c r="J57" s="233" t="s">
        <v>368</v>
      </c>
      <c r="K57" s="232" t="s">
        <v>367</v>
      </c>
    </row>
    <row r="58" spans="4:11" x14ac:dyDescent="0.3">
      <c r="D58" s="231" t="s">
        <v>728</v>
      </c>
      <c r="E58" s="231" t="s">
        <v>4</v>
      </c>
      <c r="F58" s="231" t="s">
        <v>724</v>
      </c>
      <c r="G58" s="241">
        <v>1397.4000244140625</v>
      </c>
      <c r="H58" s="241">
        <v>1811.0848388671875</v>
      </c>
      <c r="I58" s="241">
        <v>1985.163818359375</v>
      </c>
      <c r="J58" s="241">
        <v>1785</v>
      </c>
      <c r="K58" s="241">
        <v>1927.1036376953125</v>
      </c>
    </row>
    <row r="59" spans="4:11" x14ac:dyDescent="0.3">
      <c r="D59" s="231" t="s">
        <v>727</v>
      </c>
      <c r="E59" s="231" t="s">
        <v>691</v>
      </c>
      <c r="F59" s="231" t="s">
        <v>726</v>
      </c>
      <c r="G59" s="241">
        <v>7945</v>
      </c>
      <c r="H59" s="241">
        <v>8195.5498046875</v>
      </c>
      <c r="I59" s="241">
        <v>9011.1201171875</v>
      </c>
      <c r="J59" s="241">
        <v>8653.9208984375</v>
      </c>
      <c r="K59" s="241">
        <v>9659.57421875</v>
      </c>
    </row>
    <row r="60" spans="4:11" x14ac:dyDescent="0.3">
      <c r="D60" s="231" t="s">
        <v>725</v>
      </c>
      <c r="E60" s="231" t="s">
        <v>690</v>
      </c>
      <c r="F60" s="231" t="s">
        <v>724</v>
      </c>
      <c r="G60" s="241">
        <v>1149.7039794921875</v>
      </c>
      <c r="H60" s="241">
        <v>1290.361083984375</v>
      </c>
      <c r="I60" s="241">
        <v>1722.063232421875</v>
      </c>
      <c r="J60" s="241">
        <v>1209.635986328125</v>
      </c>
      <c r="K60" s="241">
        <v>1649.4068603515625</v>
      </c>
    </row>
    <row r="61" spans="4:11" x14ac:dyDescent="0.3">
      <c r="D61" s="231" t="s">
        <v>723</v>
      </c>
      <c r="E61" s="231" t="s">
        <v>695</v>
      </c>
      <c r="F61" s="231" t="s">
        <v>722</v>
      </c>
      <c r="G61" s="241">
        <v>732.1920166015625</v>
      </c>
      <c r="H61" s="241">
        <v>749.86737060546875</v>
      </c>
      <c r="I61" s="241">
        <v>830.34832763671875</v>
      </c>
      <c r="J61" s="241">
        <v>766.14727783203125</v>
      </c>
      <c r="K61" s="241">
        <v>889.1712646484375</v>
      </c>
    </row>
    <row r="62" spans="4:11" x14ac:dyDescent="0.3">
      <c r="D62" s="231" t="s">
        <v>721</v>
      </c>
      <c r="E62" s="231" t="s">
        <v>694</v>
      </c>
      <c r="F62" s="231" t="s">
        <v>720</v>
      </c>
      <c r="G62" s="241">
        <v>869.666015625</v>
      </c>
      <c r="H62" s="241">
        <v>891.07073974609375</v>
      </c>
      <c r="I62" s="241">
        <v>975.90655517578125</v>
      </c>
      <c r="J62" s="241">
        <v>949.38763427734375</v>
      </c>
      <c r="K62" s="241">
        <v>1047.42724609375</v>
      </c>
    </row>
    <row r="63" spans="4:11" ht="15" thickBot="1" x14ac:dyDescent="0.35">
      <c r="D63" s="231" t="s">
        <v>719</v>
      </c>
      <c r="E63" s="231" t="s">
        <v>692</v>
      </c>
      <c r="F63" s="231" t="s">
        <v>718</v>
      </c>
      <c r="G63" s="241">
        <v>19593</v>
      </c>
      <c r="H63" s="241">
        <v>20700.072265625</v>
      </c>
      <c r="I63" s="241">
        <v>22684.31640625</v>
      </c>
      <c r="J63" s="241">
        <v>20888.1328125</v>
      </c>
      <c r="K63" s="241">
        <v>22988.462890625</v>
      </c>
    </row>
    <row r="64" spans="4:11" x14ac:dyDescent="0.3">
      <c r="D64" s="321" t="s">
        <v>686</v>
      </c>
      <c r="E64" s="322"/>
      <c r="F64" s="229"/>
      <c r="G64" s="240">
        <f>IFERROR(AVERAGE(G58:G63),"-")</f>
        <v>5281.1603393554688</v>
      </c>
      <c r="H64" s="240">
        <f>IFERROR(AVERAGE(H58:H63),"-")</f>
        <v>5606.3343505859375</v>
      </c>
      <c r="I64" s="240">
        <f>IFERROR(AVERAGE(I58:I63),"-")</f>
        <v>6201.486409505208</v>
      </c>
      <c r="J64" s="240">
        <f>IFERROR(AVERAGE(J58:J63),"-")</f>
        <v>5708.7041015625</v>
      </c>
      <c r="K64" s="239">
        <f>IFERROR(AVERAGE(K58:K63),"-")</f>
        <v>6360.1910196940107</v>
      </c>
    </row>
    <row r="65" spans="4:11" ht="15" thickBot="1" x14ac:dyDescent="0.35">
      <c r="D65" s="323" t="s">
        <v>668</v>
      </c>
      <c r="E65" s="324"/>
      <c r="F65" s="226"/>
      <c r="G65" s="238">
        <f>IFERROR(MEDIAN(G58:G63),"-")</f>
        <v>1273.552001953125</v>
      </c>
      <c r="H65" s="238">
        <f>IFERROR(MEDIAN(H58:H63),"-")</f>
        <v>1550.7229614257813</v>
      </c>
      <c r="I65" s="238">
        <f>IFERROR(MEDIAN(I58:I63),"-")</f>
        <v>1853.613525390625</v>
      </c>
      <c r="J65" s="238">
        <f>IFERROR(MEDIAN(J58:J63),"-")</f>
        <v>1497.3179931640625</v>
      </c>
      <c r="K65" s="237">
        <f>IFERROR(MEDIAN(K58:K63),"-")</f>
        <v>1788.2552490234375</v>
      </c>
    </row>
    <row r="67" spans="4:11" x14ac:dyDescent="0.3">
      <c r="G67" s="325" t="s">
        <v>759</v>
      </c>
      <c r="H67" s="326"/>
      <c r="I67" s="326"/>
      <c r="J67" s="326"/>
      <c r="K67" s="327"/>
    </row>
    <row r="68" spans="4:11" ht="15" customHeight="1" x14ac:dyDescent="0.3">
      <c r="G68" s="236" t="s">
        <v>703</v>
      </c>
      <c r="H68" s="235" t="s">
        <v>703</v>
      </c>
      <c r="I68" s="234" t="s">
        <v>703</v>
      </c>
      <c r="J68" s="235" t="s">
        <v>703</v>
      </c>
      <c r="K68" s="234" t="s">
        <v>703</v>
      </c>
    </row>
    <row r="69" spans="4:11" ht="15" customHeight="1" x14ac:dyDescent="0.3">
      <c r="D69" s="216" t="s">
        <v>702</v>
      </c>
      <c r="E69" s="215" t="s">
        <v>0</v>
      </c>
      <c r="F69" s="215" t="s">
        <v>730</v>
      </c>
      <c r="G69" s="232" t="s">
        <v>369</v>
      </c>
      <c r="H69" s="233" t="s">
        <v>729</v>
      </c>
      <c r="I69" s="232" t="s">
        <v>699</v>
      </c>
      <c r="J69" s="233" t="s">
        <v>368</v>
      </c>
      <c r="K69" s="232" t="s">
        <v>367</v>
      </c>
    </row>
    <row r="70" spans="4:11" x14ac:dyDescent="0.3">
      <c r="D70" s="231" t="s">
        <v>728</v>
      </c>
      <c r="E70" s="231" t="s">
        <v>4</v>
      </c>
      <c r="F70" s="231" t="s">
        <v>724</v>
      </c>
      <c r="G70" s="230">
        <v>14.176727294921875</v>
      </c>
      <c r="H70" s="230">
        <v>16.082479476928711</v>
      </c>
      <c r="I70" s="230">
        <v>16.640594482421875</v>
      </c>
      <c r="J70" s="230">
        <v>16.015693664550781</v>
      </c>
      <c r="K70" s="230">
        <v>16.379522323608398</v>
      </c>
    </row>
    <row r="71" spans="4:11" x14ac:dyDescent="0.3">
      <c r="D71" s="231" t="s">
        <v>727</v>
      </c>
      <c r="E71" s="231" t="s">
        <v>691</v>
      </c>
      <c r="F71" s="231" t="s">
        <v>726</v>
      </c>
      <c r="G71" s="230">
        <v>23.736352920532227</v>
      </c>
      <c r="H71" s="230">
        <v>24.146854400634766</v>
      </c>
      <c r="I71" s="230">
        <v>24.731773376464844</v>
      </c>
      <c r="J71" s="230">
        <v>24.897850036621094</v>
      </c>
      <c r="K71" s="230">
        <v>24.430276870727539</v>
      </c>
    </row>
    <row r="72" spans="4:11" x14ac:dyDescent="0.3">
      <c r="D72" s="231" t="s">
        <v>725</v>
      </c>
      <c r="E72" s="231" t="s">
        <v>690</v>
      </c>
      <c r="F72" s="231" t="s">
        <v>724</v>
      </c>
      <c r="G72" s="230">
        <v>10.810184478759766</v>
      </c>
      <c r="H72" s="230">
        <v>8.1471395492553711</v>
      </c>
      <c r="I72" s="230">
        <v>9.3108682632446289</v>
      </c>
      <c r="J72" s="230">
        <v>7.9152650833129883</v>
      </c>
      <c r="K72" s="230">
        <v>9.1784610748291016</v>
      </c>
    </row>
    <row r="73" spans="4:11" x14ac:dyDescent="0.3">
      <c r="D73" s="231" t="s">
        <v>723</v>
      </c>
      <c r="E73" s="231" t="s">
        <v>695</v>
      </c>
      <c r="F73" s="231" t="s">
        <v>722</v>
      </c>
      <c r="G73" s="230">
        <v>11.765844345092773</v>
      </c>
      <c r="H73" s="230">
        <v>11.012384414672852</v>
      </c>
      <c r="I73" s="230">
        <v>10.683354377746582</v>
      </c>
      <c r="J73" s="230">
        <v>10.318408012390137</v>
      </c>
      <c r="K73" s="230">
        <v>11.017728805541992</v>
      </c>
    </row>
    <row r="74" spans="4:11" x14ac:dyDescent="0.3">
      <c r="D74" s="231" t="s">
        <v>721</v>
      </c>
      <c r="E74" s="231" t="s">
        <v>694</v>
      </c>
      <c r="F74" s="231" t="s">
        <v>720</v>
      </c>
      <c r="G74" s="230">
        <v>10.742254257202148</v>
      </c>
      <c r="H74" s="230">
        <v>10.764148712158203</v>
      </c>
      <c r="I74" s="230">
        <v>10.883862495422363</v>
      </c>
      <c r="J74" s="230">
        <v>10.823797225952148</v>
      </c>
      <c r="K74" s="230">
        <v>11.045855522155762</v>
      </c>
    </row>
    <row r="75" spans="4:11" ht="15" thickBot="1" x14ac:dyDescent="0.35">
      <c r="D75" s="231" t="s">
        <v>719</v>
      </c>
      <c r="E75" s="231" t="s">
        <v>692</v>
      </c>
      <c r="F75" s="231" t="s">
        <v>718</v>
      </c>
      <c r="G75" s="230">
        <v>11.365035057067871</v>
      </c>
      <c r="H75" s="230">
        <v>11.399876594543457</v>
      </c>
      <c r="I75" s="230">
        <v>11.160636901855469</v>
      </c>
      <c r="J75" s="230">
        <v>11.405795097351074</v>
      </c>
      <c r="K75" s="230">
        <v>11.119124412536621</v>
      </c>
    </row>
    <row r="76" spans="4:11" x14ac:dyDescent="0.3">
      <c r="D76" s="321" t="s">
        <v>686</v>
      </c>
      <c r="E76" s="322"/>
      <c r="F76" s="229"/>
      <c r="G76" s="228">
        <f>IFERROR(AVERAGE(G70:G75),"-")</f>
        <v>13.766066392262777</v>
      </c>
      <c r="H76" s="228">
        <f>IFERROR(AVERAGE(H70:H75),"-")</f>
        <v>13.59214719136556</v>
      </c>
      <c r="I76" s="228">
        <f>IFERROR(AVERAGE(I70:I75),"-")</f>
        <v>13.901848316192627</v>
      </c>
      <c r="J76" s="228">
        <f>IFERROR(AVERAGE(J70:J75),"-")</f>
        <v>13.562801520029703</v>
      </c>
      <c r="K76" s="227">
        <f>IFERROR(AVERAGE(K70:K75),"-")</f>
        <v>13.861828168233236</v>
      </c>
    </row>
    <row r="77" spans="4:11" ht="15" thickBot="1" x14ac:dyDescent="0.35">
      <c r="D77" s="323" t="s">
        <v>668</v>
      </c>
      <c r="E77" s="324"/>
      <c r="F77" s="226"/>
      <c r="G77" s="225">
        <f>IFERROR(MEDIAN(G70:G75),"-")</f>
        <v>11.565439701080322</v>
      </c>
      <c r="H77" s="225">
        <f>IFERROR(MEDIAN(H70:H75),"-")</f>
        <v>11.206130504608154</v>
      </c>
      <c r="I77" s="225">
        <f>IFERROR(MEDIAN(I70:I75),"-")</f>
        <v>11.022249698638916</v>
      </c>
      <c r="J77" s="225">
        <f>IFERROR(MEDIAN(J70:J75),"-")</f>
        <v>11.114796161651611</v>
      </c>
      <c r="K77" s="224">
        <f>IFERROR(MEDIAN(K70:K75),"-")</f>
        <v>11.082489967346191</v>
      </c>
    </row>
    <row r="79" spans="4:11" x14ac:dyDescent="0.3">
      <c r="G79" s="325" t="s">
        <v>758</v>
      </c>
      <c r="H79" s="326"/>
      <c r="I79" s="326"/>
      <c r="J79" s="326"/>
      <c r="K79" s="327"/>
    </row>
    <row r="80" spans="4:11" ht="15" customHeight="1" x14ac:dyDescent="0.3">
      <c r="G80" s="236" t="s">
        <v>703</v>
      </c>
      <c r="H80" s="235" t="s">
        <v>703</v>
      </c>
      <c r="I80" s="234" t="s">
        <v>703</v>
      </c>
      <c r="J80" s="235" t="s">
        <v>703</v>
      </c>
      <c r="K80" s="234" t="s">
        <v>703</v>
      </c>
    </row>
    <row r="81" spans="4:11" ht="15" customHeight="1" x14ac:dyDescent="0.3">
      <c r="D81" s="216" t="s">
        <v>702</v>
      </c>
      <c r="E81" s="215" t="s">
        <v>0</v>
      </c>
      <c r="F81" s="215" t="s">
        <v>730</v>
      </c>
      <c r="G81" s="232" t="s">
        <v>369</v>
      </c>
      <c r="H81" s="233" t="s">
        <v>729</v>
      </c>
      <c r="I81" s="232" t="s">
        <v>699</v>
      </c>
      <c r="J81" s="233" t="s">
        <v>368</v>
      </c>
      <c r="K81" s="232" t="s">
        <v>367</v>
      </c>
    </row>
    <row r="82" spans="4:11" x14ac:dyDescent="0.3">
      <c r="D82" s="231" t="s">
        <v>728</v>
      </c>
      <c r="E82" s="231" t="s">
        <v>4</v>
      </c>
      <c r="F82" s="231" t="s">
        <v>724</v>
      </c>
      <c r="G82" s="230">
        <v>124.11550903320313</v>
      </c>
      <c r="H82" s="230">
        <v>137.72883605957031</v>
      </c>
      <c r="I82" s="230">
        <v>102.024658203125</v>
      </c>
      <c r="J82" s="230">
        <v>144.92753601074219</v>
      </c>
      <c r="K82" s="230">
        <v>105.71074676513672</v>
      </c>
    </row>
    <row r="83" spans="4:11" x14ac:dyDescent="0.3">
      <c r="D83" s="231" t="s">
        <v>727</v>
      </c>
      <c r="E83" s="231" t="s">
        <v>691</v>
      </c>
      <c r="F83" s="231" t="s">
        <v>726</v>
      </c>
      <c r="G83" s="230">
        <v>44.765666961669922</v>
      </c>
      <c r="H83" s="230">
        <v>45.530414581298828</v>
      </c>
      <c r="I83" s="230">
        <v>45.818710327148438</v>
      </c>
      <c r="J83" s="230">
        <v>46.929481506347656</v>
      </c>
      <c r="K83" s="230">
        <v>43.802234649658203</v>
      </c>
    </row>
    <row r="84" spans="4:11" x14ac:dyDescent="0.3">
      <c r="D84" s="231" t="s">
        <v>725</v>
      </c>
      <c r="E84" s="231" t="s">
        <v>690</v>
      </c>
      <c r="F84" s="231" t="s">
        <v>724</v>
      </c>
      <c r="G84" s="230">
        <v>26.589099884033203</v>
      </c>
      <c r="H84" s="230">
        <v>19.227401733398438</v>
      </c>
      <c r="I84" s="230">
        <v>21.335290908813477</v>
      </c>
      <c r="J84" s="230">
        <v>18.758241653442383</v>
      </c>
      <c r="K84" s="230">
        <v>21.314109802246094</v>
      </c>
    </row>
    <row r="85" spans="4:11" x14ac:dyDescent="0.3">
      <c r="D85" s="231" t="s">
        <v>723</v>
      </c>
      <c r="E85" s="231" t="s">
        <v>695</v>
      </c>
      <c r="F85" s="231" t="s">
        <v>722</v>
      </c>
      <c r="G85" s="230">
        <v>24.984830856323242</v>
      </c>
      <c r="H85" s="230">
        <v>23.634958267211914</v>
      </c>
      <c r="I85" s="230">
        <v>23.738668441772461</v>
      </c>
      <c r="J85" s="230">
        <v>22.391653060913086</v>
      </c>
      <c r="K85" s="230">
        <v>24.972845077514648</v>
      </c>
    </row>
    <row r="86" spans="4:11" x14ac:dyDescent="0.3">
      <c r="D86" s="231" t="s">
        <v>721</v>
      </c>
      <c r="E86" s="231" t="s">
        <v>694</v>
      </c>
      <c r="F86" s="231" t="s">
        <v>720</v>
      </c>
      <c r="G86" s="230">
        <v>14.950000762939453</v>
      </c>
      <c r="H86" s="230">
        <v>14.86385440826416</v>
      </c>
      <c r="I86" s="230">
        <v>14.593154907226563</v>
      </c>
      <c r="J86" s="230">
        <v>14.629149436950684</v>
      </c>
      <c r="K86" s="230">
        <v>14.496079444885254</v>
      </c>
    </row>
    <row r="87" spans="4:11" ht="15" thickBot="1" x14ac:dyDescent="0.35">
      <c r="D87" s="231" t="s">
        <v>719</v>
      </c>
      <c r="E87" s="231" t="s">
        <v>692</v>
      </c>
      <c r="F87" s="231" t="s">
        <v>718</v>
      </c>
      <c r="G87" s="230">
        <v>14848.9130859375</v>
      </c>
      <c r="H87" s="230">
        <v>2624.6171875</v>
      </c>
      <c r="I87" s="230">
        <v>486.60614013671875</v>
      </c>
      <c r="J87" s="230">
        <v>548.05401611328125</v>
      </c>
      <c r="K87" s="230">
        <v>476.20120239257813</v>
      </c>
    </row>
    <row r="88" spans="4:11" x14ac:dyDescent="0.3">
      <c r="D88" s="321" t="s">
        <v>686</v>
      </c>
      <c r="E88" s="322"/>
      <c r="F88" s="229"/>
      <c r="G88" s="228">
        <f>IFERROR(AVERAGE(G82:G87),"-")</f>
        <v>2514.0530322392783</v>
      </c>
      <c r="H88" s="228">
        <f>IFERROR(AVERAGE(H82:H87),"-")</f>
        <v>477.60044209162396</v>
      </c>
      <c r="I88" s="228">
        <f>IFERROR(AVERAGE(I82:I87),"-")</f>
        <v>115.68610382080078</v>
      </c>
      <c r="J88" s="228">
        <f>IFERROR(AVERAGE(J82:J87),"-")</f>
        <v>132.61501296361288</v>
      </c>
      <c r="K88" s="227">
        <f>IFERROR(AVERAGE(K82:K87),"-")</f>
        <v>114.41620302200317</v>
      </c>
    </row>
    <row r="89" spans="4:11" ht="15" thickBot="1" x14ac:dyDescent="0.35">
      <c r="D89" s="323" t="s">
        <v>668</v>
      </c>
      <c r="E89" s="324"/>
      <c r="F89" s="226"/>
      <c r="G89" s="225">
        <f>IFERROR(MEDIAN(G82:G87),"-")</f>
        <v>35.677383422851563</v>
      </c>
      <c r="H89" s="225">
        <f>IFERROR(MEDIAN(H82:H87),"-")</f>
        <v>34.582686424255371</v>
      </c>
      <c r="I89" s="225">
        <f>IFERROR(MEDIAN(I82:I87),"-")</f>
        <v>34.778689384460449</v>
      </c>
      <c r="J89" s="225">
        <f>IFERROR(MEDIAN(J82:J87),"-")</f>
        <v>34.660567283630371</v>
      </c>
      <c r="K89" s="224">
        <f>IFERROR(MEDIAN(K82:K87),"-")</f>
        <v>34.387539863586426</v>
      </c>
    </row>
    <row r="91" spans="4:11" x14ac:dyDescent="0.3">
      <c r="G91" s="325" t="s">
        <v>757</v>
      </c>
      <c r="H91" s="326"/>
      <c r="I91" s="326"/>
      <c r="J91" s="326"/>
      <c r="K91" s="327"/>
    </row>
    <row r="92" spans="4:11" ht="15" customHeight="1" x14ac:dyDescent="0.3">
      <c r="G92" s="236" t="s">
        <v>703</v>
      </c>
      <c r="H92" s="235" t="s">
        <v>703</v>
      </c>
      <c r="I92" s="234" t="s">
        <v>703</v>
      </c>
      <c r="J92" s="235" t="s">
        <v>703</v>
      </c>
      <c r="K92" s="234" t="s">
        <v>703</v>
      </c>
    </row>
    <row r="93" spans="4:11" ht="15" customHeight="1" x14ac:dyDescent="0.3">
      <c r="D93" s="216" t="s">
        <v>702</v>
      </c>
      <c r="E93" s="215" t="s">
        <v>0</v>
      </c>
      <c r="F93" s="215" t="s">
        <v>730</v>
      </c>
      <c r="G93" s="232" t="s">
        <v>369</v>
      </c>
      <c r="H93" s="233" t="s">
        <v>729</v>
      </c>
      <c r="I93" s="232" t="s">
        <v>699</v>
      </c>
      <c r="J93" s="233" t="s">
        <v>368</v>
      </c>
      <c r="K93" s="232" t="s">
        <v>367</v>
      </c>
    </row>
    <row r="94" spans="4:11" x14ac:dyDescent="0.3">
      <c r="D94" s="231" t="s">
        <v>728</v>
      </c>
      <c r="E94" s="231" t="s">
        <v>4</v>
      </c>
      <c r="F94" s="231" t="s">
        <v>724</v>
      </c>
      <c r="G94" s="230">
        <v>65.519027709960938</v>
      </c>
      <c r="H94" s="230">
        <v>63.771862030029297</v>
      </c>
      <c r="I94" s="230">
        <v>50.202014923095703</v>
      </c>
      <c r="J94" s="230">
        <v>66.5791015625</v>
      </c>
      <c r="K94" s="230">
        <v>51.285942077636719</v>
      </c>
    </row>
    <row r="95" spans="4:11" x14ac:dyDescent="0.3">
      <c r="D95" s="231" t="s">
        <v>727</v>
      </c>
      <c r="E95" s="231" t="s">
        <v>691</v>
      </c>
      <c r="F95" s="231" t="s">
        <v>726</v>
      </c>
      <c r="G95" s="230">
        <v>21.654891967773438</v>
      </c>
      <c r="H95" s="230">
        <v>21.198650360107422</v>
      </c>
      <c r="I95" s="230">
        <v>19.130498886108398</v>
      </c>
      <c r="J95" s="230">
        <v>20.363977432250977</v>
      </c>
      <c r="K95" s="230">
        <v>16.891260147094727</v>
      </c>
    </row>
    <row r="96" spans="4:11" x14ac:dyDescent="0.3">
      <c r="D96" s="231" t="s">
        <v>725</v>
      </c>
      <c r="E96" s="231" t="s">
        <v>690</v>
      </c>
      <c r="F96" s="231" t="s">
        <v>724</v>
      </c>
      <c r="G96" s="230">
        <v>12.049254417419434</v>
      </c>
      <c r="H96" s="230">
        <v>34.958839416503906</v>
      </c>
      <c r="I96" s="230">
        <v>30.592582702636719</v>
      </c>
      <c r="J96" s="230">
        <v>35.742618560791016</v>
      </c>
      <c r="K96" s="230">
        <v>31.472785949707031</v>
      </c>
    </row>
    <row r="97" spans="4:11" x14ac:dyDescent="0.3">
      <c r="D97" s="231" t="s">
        <v>723</v>
      </c>
      <c r="E97" s="231" t="s">
        <v>695</v>
      </c>
      <c r="F97" s="231" t="s">
        <v>722</v>
      </c>
      <c r="G97" s="230">
        <v>37.037376403808594</v>
      </c>
      <c r="H97" s="230">
        <v>40.144554138183594</v>
      </c>
      <c r="I97" s="230">
        <v>40.843307495117188</v>
      </c>
      <c r="J97" s="230">
        <v>43.006423950195313</v>
      </c>
      <c r="K97" s="230">
        <v>38.861392974853516</v>
      </c>
    </row>
    <row r="98" spans="4:11" x14ac:dyDescent="0.3">
      <c r="D98" s="231" t="s">
        <v>721</v>
      </c>
      <c r="E98" s="231" t="s">
        <v>694</v>
      </c>
      <c r="F98" s="231" t="s">
        <v>720</v>
      </c>
      <c r="G98" s="230">
        <v>15.114126205444336</v>
      </c>
      <c r="H98" s="230">
        <v>14.681313514709473</v>
      </c>
      <c r="I98" s="230">
        <v>12.939521789550781</v>
      </c>
      <c r="J98" s="230">
        <v>13.50212287902832</v>
      </c>
      <c r="K98" s="230">
        <v>11.422204971313477</v>
      </c>
    </row>
    <row r="99" spans="4:11" ht="15" thickBot="1" x14ac:dyDescent="0.35">
      <c r="D99" s="231" t="s">
        <v>719</v>
      </c>
      <c r="E99" s="231" t="s">
        <v>692</v>
      </c>
      <c r="F99" s="231" t="s">
        <v>718</v>
      </c>
      <c r="G99" s="211" t="s">
        <v>9</v>
      </c>
      <c r="H99" s="211" t="s">
        <v>9</v>
      </c>
      <c r="I99" s="211" t="s">
        <v>9</v>
      </c>
      <c r="J99" s="211" t="s">
        <v>9</v>
      </c>
      <c r="K99" s="211" t="s">
        <v>9</v>
      </c>
    </row>
    <row r="100" spans="4:11" x14ac:dyDescent="0.3">
      <c r="D100" s="321" t="s">
        <v>686</v>
      </c>
      <c r="E100" s="322"/>
      <c r="F100" s="229"/>
      <c r="G100" s="228">
        <f>IFERROR(AVERAGE(G94:G99),"-")</f>
        <v>30.274935340881349</v>
      </c>
      <c r="H100" s="228">
        <f>IFERROR(AVERAGE(H94:H99),"-")</f>
        <v>34.951043891906735</v>
      </c>
      <c r="I100" s="228">
        <f>IFERROR(AVERAGE(I94:I99),"-")</f>
        <v>30.741585159301756</v>
      </c>
      <c r="J100" s="228">
        <f>IFERROR(AVERAGE(J94:J99),"-")</f>
        <v>35.838848876953122</v>
      </c>
      <c r="K100" s="227">
        <f>IFERROR(AVERAGE(K94:K99),"-")</f>
        <v>29.986717224121094</v>
      </c>
    </row>
    <row r="101" spans="4:11" ht="15" thickBot="1" x14ac:dyDescent="0.35">
      <c r="D101" s="323" t="s">
        <v>668</v>
      </c>
      <c r="E101" s="324"/>
      <c r="F101" s="226"/>
      <c r="G101" s="225">
        <f>IFERROR(MEDIAN(G94:G99),"-")</f>
        <v>21.654891967773438</v>
      </c>
      <c r="H101" s="225">
        <f>IFERROR(MEDIAN(H94:H99),"-")</f>
        <v>34.958839416503906</v>
      </c>
      <c r="I101" s="225">
        <f>IFERROR(MEDIAN(I94:I99),"-")</f>
        <v>30.592582702636719</v>
      </c>
      <c r="J101" s="225">
        <f>IFERROR(MEDIAN(J94:J99),"-")</f>
        <v>35.742618560791016</v>
      </c>
      <c r="K101" s="224">
        <f>IFERROR(MEDIAN(K94:K99),"-")</f>
        <v>31.472785949707031</v>
      </c>
    </row>
    <row r="103" spans="4:11" x14ac:dyDescent="0.3">
      <c r="G103" s="325" t="s">
        <v>756</v>
      </c>
      <c r="H103" s="326"/>
      <c r="I103" s="326"/>
      <c r="J103" s="326"/>
      <c r="K103" s="327"/>
    </row>
    <row r="104" spans="4:11" ht="15" customHeight="1" x14ac:dyDescent="0.3">
      <c r="G104" s="236" t="s">
        <v>703</v>
      </c>
      <c r="H104" s="235" t="s">
        <v>703</v>
      </c>
      <c r="I104" s="234" t="s">
        <v>703</v>
      </c>
      <c r="J104" s="235" t="s">
        <v>703</v>
      </c>
      <c r="K104" s="234" t="s">
        <v>703</v>
      </c>
    </row>
    <row r="105" spans="4:11" ht="15" customHeight="1" x14ac:dyDescent="0.3">
      <c r="D105" s="216" t="s">
        <v>702</v>
      </c>
      <c r="E105" s="215" t="s">
        <v>0</v>
      </c>
      <c r="F105" s="215" t="s">
        <v>730</v>
      </c>
      <c r="G105" s="232" t="s">
        <v>369</v>
      </c>
      <c r="H105" s="233" t="s">
        <v>729</v>
      </c>
      <c r="I105" s="232" t="s">
        <v>699</v>
      </c>
      <c r="J105" s="233" t="s">
        <v>368</v>
      </c>
      <c r="K105" s="232" t="s">
        <v>367</v>
      </c>
    </row>
    <row r="106" spans="4:11" x14ac:dyDescent="0.3">
      <c r="D106" s="231" t="s">
        <v>728</v>
      </c>
      <c r="E106" s="231" t="s">
        <v>4</v>
      </c>
      <c r="F106" s="231" t="s">
        <v>724</v>
      </c>
      <c r="G106" s="211">
        <v>1.743256688117981</v>
      </c>
      <c r="H106" s="211">
        <v>1.1988242864608765</v>
      </c>
      <c r="I106" s="211">
        <v>0.97989916801452637</v>
      </c>
      <c r="J106" s="211">
        <v>1.2422428131103516</v>
      </c>
      <c r="K106" s="211">
        <v>1.005709171295166</v>
      </c>
    </row>
    <row r="107" spans="4:11" x14ac:dyDescent="0.3">
      <c r="D107" s="231" t="s">
        <v>727</v>
      </c>
      <c r="E107" s="231" t="s">
        <v>691</v>
      </c>
      <c r="F107" s="231" t="s">
        <v>726</v>
      </c>
      <c r="G107" s="211">
        <v>0.52797722816467285</v>
      </c>
      <c r="H107" s="211">
        <v>0.49075335264205933</v>
      </c>
      <c r="I107" s="211">
        <v>0.40935644507408142</v>
      </c>
      <c r="J107" s="211">
        <v>0.42265385389328003</v>
      </c>
      <c r="K107" s="211">
        <v>0.38521647453308105</v>
      </c>
    </row>
    <row r="108" spans="4:11" x14ac:dyDescent="0.3">
      <c r="D108" s="231" t="s">
        <v>725</v>
      </c>
      <c r="E108" s="231" t="s">
        <v>690</v>
      </c>
      <c r="F108" s="231" t="s">
        <v>724</v>
      </c>
      <c r="G108" s="211">
        <v>1.4080072641372681</v>
      </c>
      <c r="H108" s="211">
        <v>1.9892606735229492</v>
      </c>
      <c r="I108" s="211">
        <v>1.6077715158462524</v>
      </c>
      <c r="J108" s="211">
        <v>2.0642251968383789</v>
      </c>
      <c r="K108" s="211">
        <v>1.6558367013931274</v>
      </c>
    </row>
    <row r="109" spans="4:11" x14ac:dyDescent="0.3">
      <c r="D109" s="231" t="s">
        <v>723</v>
      </c>
      <c r="E109" s="231" t="s">
        <v>695</v>
      </c>
      <c r="F109" s="231" t="s">
        <v>722</v>
      </c>
      <c r="G109" s="211">
        <v>1.6473383903503418</v>
      </c>
      <c r="H109" s="211">
        <v>1.8585202693939209</v>
      </c>
      <c r="I109" s="211">
        <v>1.8943550586700439</v>
      </c>
      <c r="J109" s="211">
        <v>2.0530300140380859</v>
      </c>
      <c r="K109" s="211">
        <v>1.7489722967147827</v>
      </c>
    </row>
    <row r="110" spans="4:11" x14ac:dyDescent="0.3">
      <c r="D110" s="231" t="s">
        <v>721</v>
      </c>
      <c r="E110" s="231" t="s">
        <v>694</v>
      </c>
      <c r="F110" s="231" t="s">
        <v>720</v>
      </c>
      <c r="G110" s="211">
        <v>0.88025856018066406</v>
      </c>
      <c r="H110" s="211">
        <v>0.854869544506073</v>
      </c>
      <c r="I110" s="211">
        <v>0.75664865970611572</v>
      </c>
      <c r="J110" s="211">
        <v>0.78569740056991577</v>
      </c>
      <c r="K110" s="211">
        <v>0.67830502986907959</v>
      </c>
    </row>
    <row r="111" spans="4:11" ht="15" thickBot="1" x14ac:dyDescent="0.35">
      <c r="D111" s="231" t="s">
        <v>719</v>
      </c>
      <c r="E111" s="231" t="s">
        <v>692</v>
      </c>
      <c r="F111" s="231" t="s">
        <v>718</v>
      </c>
      <c r="G111" s="211">
        <v>3.5176906585693359</v>
      </c>
      <c r="H111" s="211">
        <v>3.851942777633667</v>
      </c>
      <c r="I111" s="211">
        <v>3.5201623439788818</v>
      </c>
      <c r="J111" s="211">
        <v>3.9087228775024414</v>
      </c>
      <c r="K111" s="211">
        <v>3.4543678760528564</v>
      </c>
    </row>
    <row r="112" spans="4:11" x14ac:dyDescent="0.3">
      <c r="D112" s="321" t="s">
        <v>686</v>
      </c>
      <c r="E112" s="322"/>
      <c r="F112" s="229"/>
      <c r="G112" s="240">
        <f>IFERROR(AVERAGE(G106:G111),"-")</f>
        <v>1.6207547982533772</v>
      </c>
      <c r="H112" s="240">
        <f>IFERROR(AVERAGE(H106:H111),"-")</f>
        <v>1.7073618173599243</v>
      </c>
      <c r="I112" s="240">
        <f>IFERROR(AVERAGE(I106:I111),"-")</f>
        <v>1.528032198548317</v>
      </c>
      <c r="J112" s="240">
        <f>IFERROR(AVERAGE(J106:J111),"-")</f>
        <v>1.7460953593254089</v>
      </c>
      <c r="K112" s="239">
        <f>IFERROR(AVERAGE(K106:K111),"-")</f>
        <v>1.4880679249763489</v>
      </c>
    </row>
    <row r="113" spans="4:11" ht="15" thickBot="1" x14ac:dyDescent="0.35">
      <c r="D113" s="323" t="s">
        <v>668</v>
      </c>
      <c r="E113" s="324"/>
      <c r="F113" s="226"/>
      <c r="G113" s="238">
        <f>IFERROR(MEDIAN(G106:G111),"-")</f>
        <v>1.5276728272438049</v>
      </c>
      <c r="H113" s="238">
        <f>IFERROR(MEDIAN(H106:H111),"-")</f>
        <v>1.5286722779273987</v>
      </c>
      <c r="I113" s="238">
        <f>IFERROR(MEDIAN(I106:I111),"-")</f>
        <v>1.2938353419303894</v>
      </c>
      <c r="J113" s="238">
        <f>IFERROR(MEDIAN(J106:J111),"-")</f>
        <v>1.6476364135742188</v>
      </c>
      <c r="K113" s="237">
        <f>IFERROR(MEDIAN(K106:K111),"-")</f>
        <v>1.3307729363441467</v>
      </c>
    </row>
    <row r="115" spans="4:11" x14ac:dyDescent="0.3">
      <c r="G115" s="325" t="s">
        <v>755</v>
      </c>
      <c r="H115" s="326"/>
      <c r="I115" s="326"/>
      <c r="J115" s="326"/>
      <c r="K115" s="327"/>
    </row>
    <row r="116" spans="4:11" ht="15" customHeight="1" x14ac:dyDescent="0.3">
      <c r="G116" s="236" t="s">
        <v>703</v>
      </c>
      <c r="H116" s="235" t="s">
        <v>703</v>
      </c>
      <c r="I116" s="234" t="s">
        <v>703</v>
      </c>
      <c r="J116" s="235" t="s">
        <v>703</v>
      </c>
      <c r="K116" s="234" t="s">
        <v>703</v>
      </c>
    </row>
    <row r="117" spans="4:11" ht="15" customHeight="1" x14ac:dyDescent="0.3">
      <c r="D117" s="216" t="s">
        <v>702</v>
      </c>
      <c r="E117" s="215" t="s">
        <v>0</v>
      </c>
      <c r="F117" s="215" t="s">
        <v>730</v>
      </c>
      <c r="G117" s="232" t="s">
        <v>369</v>
      </c>
      <c r="H117" s="233" t="s">
        <v>729</v>
      </c>
      <c r="I117" s="232" t="s">
        <v>699</v>
      </c>
      <c r="J117" s="233" t="s">
        <v>368</v>
      </c>
      <c r="K117" s="232" t="s">
        <v>367</v>
      </c>
    </row>
    <row r="118" spans="4:11" x14ac:dyDescent="0.3">
      <c r="D118" s="231" t="s">
        <v>728</v>
      </c>
      <c r="E118" s="231" t="s">
        <v>4</v>
      </c>
      <c r="F118" s="231" t="s">
        <v>724</v>
      </c>
      <c r="G118" s="211">
        <v>0.56146293878555298</v>
      </c>
      <c r="H118" s="211">
        <v>0.84475106000900269</v>
      </c>
      <c r="I118" s="211">
        <v>0.69561594724655151</v>
      </c>
      <c r="J118" s="211">
        <v>0.89039891958236694</v>
      </c>
      <c r="K118" s="211">
        <v>0.64172011613845825</v>
      </c>
    </row>
    <row r="119" spans="4:11" x14ac:dyDescent="0.3">
      <c r="D119" s="231" t="s">
        <v>727</v>
      </c>
      <c r="E119" s="231" t="s">
        <v>691</v>
      </c>
      <c r="F119" s="231" t="s">
        <v>726</v>
      </c>
      <c r="G119" s="211">
        <v>1.5963737964630127</v>
      </c>
      <c r="H119" s="211">
        <v>1.7105209827423096</v>
      </c>
      <c r="I119" s="211">
        <v>2.0014090538024902</v>
      </c>
      <c r="J119" s="211">
        <v>1.9193484783172607</v>
      </c>
      <c r="K119" s="211">
        <v>2.1503806114196777</v>
      </c>
    </row>
    <row r="120" spans="4:11" x14ac:dyDescent="0.3">
      <c r="D120" s="231" t="s">
        <v>725</v>
      </c>
      <c r="E120" s="231" t="s">
        <v>690</v>
      </c>
      <c r="F120" s="231" t="s">
        <v>724</v>
      </c>
      <c r="G120" s="211">
        <v>0.65934276580810547</v>
      </c>
      <c r="H120" s="211">
        <v>0.42173093557357788</v>
      </c>
      <c r="I120" s="211">
        <v>0.54730832576751709</v>
      </c>
      <c r="J120" s="211">
        <v>0.39938831329345703</v>
      </c>
      <c r="K120" s="211">
        <v>0.52110552787780762</v>
      </c>
    </row>
    <row r="121" spans="4:11" x14ac:dyDescent="0.3">
      <c r="D121" s="231" t="s">
        <v>723</v>
      </c>
      <c r="E121" s="231" t="s">
        <v>695</v>
      </c>
      <c r="F121" s="231" t="s">
        <v>722</v>
      </c>
      <c r="G121" s="211">
        <v>0.3078790009021759</v>
      </c>
      <c r="H121" s="211">
        <v>0.32434839010238647</v>
      </c>
      <c r="I121" s="211">
        <v>0.3915373682975769</v>
      </c>
      <c r="J121" s="211">
        <v>0.33951753377914429</v>
      </c>
      <c r="K121" s="211">
        <v>0.43919947743415833</v>
      </c>
    </row>
    <row r="122" spans="4:11" x14ac:dyDescent="0.3">
      <c r="D122" s="231" t="s">
        <v>721</v>
      </c>
      <c r="E122" s="231" t="s">
        <v>694</v>
      </c>
      <c r="F122" s="231" t="s">
        <v>720</v>
      </c>
      <c r="G122" s="211">
        <v>0.70019596815109253</v>
      </c>
      <c r="H122" s="211">
        <v>0.7239220142364502</v>
      </c>
      <c r="I122" s="211">
        <v>0.85000526905059814</v>
      </c>
      <c r="J122" s="211">
        <v>0.78856343030929565</v>
      </c>
      <c r="K122" s="211">
        <v>1.0157120227813721</v>
      </c>
    </row>
    <row r="123" spans="4:11" ht="15" thickBot="1" x14ac:dyDescent="0.35">
      <c r="D123" s="231" t="s">
        <v>719</v>
      </c>
      <c r="E123" s="231" t="s">
        <v>692</v>
      </c>
      <c r="F123" s="231" t="s">
        <v>718</v>
      </c>
      <c r="G123" s="211">
        <v>6.6280864179134369E-2</v>
      </c>
      <c r="H123" s="211">
        <v>7.657497376203537E-2</v>
      </c>
      <c r="I123" s="211">
        <v>0.10944051295518875</v>
      </c>
      <c r="J123" s="211">
        <v>7.832365483045578E-2</v>
      </c>
      <c r="K123" s="211">
        <v>0.11470950394868851</v>
      </c>
    </row>
    <row r="124" spans="4:11" x14ac:dyDescent="0.3">
      <c r="D124" s="321" t="s">
        <v>686</v>
      </c>
      <c r="E124" s="322"/>
      <c r="F124" s="229"/>
      <c r="G124" s="240">
        <f>IFERROR(AVERAGE(G118:G123),"-")</f>
        <v>0.64858922238151229</v>
      </c>
      <c r="H124" s="240">
        <f>IFERROR(AVERAGE(H118:H123),"-")</f>
        <v>0.68364139273762703</v>
      </c>
      <c r="I124" s="240">
        <f>IFERROR(AVERAGE(I118:I123),"-")</f>
        <v>0.76588607951998711</v>
      </c>
      <c r="J124" s="240">
        <f>IFERROR(AVERAGE(J118:J123),"-")</f>
        <v>0.73592338835199678</v>
      </c>
      <c r="K124" s="239">
        <f>IFERROR(AVERAGE(K118:K123),"-")</f>
        <v>0.81380454326669371</v>
      </c>
    </row>
    <row r="125" spans="4:11" ht="15" thickBot="1" x14ac:dyDescent="0.35">
      <c r="D125" s="323" t="s">
        <v>668</v>
      </c>
      <c r="E125" s="324"/>
      <c r="F125" s="226"/>
      <c r="G125" s="238">
        <f>IFERROR(MEDIAN(G118:G123),"-")</f>
        <v>0.61040285229682922</v>
      </c>
      <c r="H125" s="238">
        <f>IFERROR(MEDIAN(H118:H123),"-")</f>
        <v>0.57282647490501404</v>
      </c>
      <c r="I125" s="238">
        <f>IFERROR(MEDIAN(I118:I123),"-")</f>
        <v>0.6214621365070343</v>
      </c>
      <c r="J125" s="238">
        <f>IFERROR(MEDIAN(J118:J123),"-")</f>
        <v>0.59397587180137634</v>
      </c>
      <c r="K125" s="237">
        <f>IFERROR(MEDIAN(K118:K123),"-")</f>
        <v>0.58141282200813293</v>
      </c>
    </row>
  </sheetData>
  <mergeCells count="30">
    <mergeCell ref="D112:E112"/>
    <mergeCell ref="D113:E113"/>
    <mergeCell ref="G103:K103"/>
    <mergeCell ref="D124:E124"/>
    <mergeCell ref="D125:E125"/>
    <mergeCell ref="G115:K115"/>
    <mergeCell ref="D88:E88"/>
    <mergeCell ref="D89:E89"/>
    <mergeCell ref="G79:K79"/>
    <mergeCell ref="D100:E100"/>
    <mergeCell ref="D101:E101"/>
    <mergeCell ref="G91:K91"/>
    <mergeCell ref="D64:E64"/>
    <mergeCell ref="D65:E65"/>
    <mergeCell ref="G55:K55"/>
    <mergeCell ref="D76:E76"/>
    <mergeCell ref="D77:E77"/>
    <mergeCell ref="G67:K67"/>
    <mergeCell ref="D40:E40"/>
    <mergeCell ref="D41:E41"/>
    <mergeCell ref="G31:K31"/>
    <mergeCell ref="D52:E52"/>
    <mergeCell ref="D53:E53"/>
    <mergeCell ref="G43:K43"/>
    <mergeCell ref="D16:E16"/>
    <mergeCell ref="D17:E17"/>
    <mergeCell ref="G7:K7"/>
    <mergeCell ref="D28:E28"/>
    <mergeCell ref="D29:E29"/>
    <mergeCell ref="G19:K19"/>
  </mergeCells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</vt:i4>
      </vt:variant>
    </vt:vector>
  </HeadingPairs>
  <TitlesOfParts>
    <vt:vector size="27" baseType="lpstr">
      <vt:lpstr>DCF</vt:lpstr>
      <vt:lpstr>WACC&amp;Debt Table</vt:lpstr>
      <vt:lpstr>Beta</vt:lpstr>
      <vt:lpstr>Net Working Capital</vt:lpstr>
      <vt:lpstr>COMP (2)</vt:lpstr>
      <vt:lpstr>COMP</vt:lpstr>
      <vt:lpstr>Segment_SG</vt:lpstr>
      <vt:lpstr>COMP BENCHMARK</vt:lpstr>
      <vt:lpstr>ebit,debt,roa</vt:lpstr>
      <vt:lpstr>Revenue,EBITDA,EPS</vt:lpstr>
      <vt:lpstr>Revenue,EBITDA,EPS (2)</vt:lpstr>
      <vt:lpstr>Valuation Vs Peers - Grid</vt:lpstr>
      <vt:lpstr>Comparable</vt:lpstr>
      <vt:lpstr>Incomestatement_IS</vt:lpstr>
      <vt:lpstr>Balancesheet_BS</vt:lpstr>
      <vt:lpstr>Cashflow_CF</vt:lpstr>
      <vt:lpstr>KeyValues_KV</vt:lpstr>
      <vt:lpstr>Revenue_RV</vt:lpstr>
      <vt:lpstr>Income Statement</vt:lpstr>
      <vt:lpstr>Balance Sheet</vt:lpstr>
      <vt:lpstr>Cash Flow</vt:lpstr>
      <vt:lpstr>Notes</vt:lpstr>
      <vt:lpstr>'Balance Sheet'!Print_Titles</vt:lpstr>
      <vt:lpstr>'Cash Flow'!Print_Titles</vt:lpstr>
      <vt:lpstr>'Income Statement'!Print_Titles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2023-03-27T20:47:54Z</cp:lastPrinted>
  <dcterms:created xsi:type="dcterms:W3CDTF">2023-03-27T19:01:40Z</dcterms:created>
  <dcterms:modified xsi:type="dcterms:W3CDTF">2023-04-16T01:52:23Z</dcterms:modified>
</cp:coreProperties>
</file>